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activeTab="2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день'!$A$1:$U$19</definedName>
    <definedName name="_xlnm.Print_Area" localSheetId="20">'21 день'!$A$2:$S$19</definedName>
    <definedName name="_xlnm.Print_Area" localSheetId="7">'8 день'!$A$1:$T$19</definedName>
    <definedName name="_xlnm.Print_Area" localSheetId="8">'9 день'!$A$1:$V$19</definedName>
  </definedNames>
  <calcPr calcId="145621" refMode="R1C1"/>
</workbook>
</file>

<file path=xl/calcChain.xml><?xml version="1.0" encoding="utf-8"?>
<calcChain xmlns="http://schemas.openxmlformats.org/spreadsheetml/2006/main">
  <c r="H14" i="26" l="1"/>
  <c r="I14" i="26"/>
  <c r="J14" i="26"/>
  <c r="K14" i="26"/>
  <c r="L14" i="26"/>
  <c r="M14" i="26"/>
  <c r="N14" i="26"/>
  <c r="O14" i="26"/>
  <c r="P14" i="26"/>
  <c r="Q14" i="26"/>
  <c r="R14" i="26"/>
  <c r="S14" i="26"/>
  <c r="T14" i="26"/>
  <c r="U14" i="26"/>
  <c r="V14" i="26"/>
  <c r="W14" i="26"/>
  <c r="X14" i="26"/>
  <c r="H13" i="26"/>
  <c r="I13" i="26"/>
  <c r="J13" i="26"/>
  <c r="K13" i="26"/>
  <c r="L13" i="26"/>
  <c r="M13" i="26"/>
  <c r="N13" i="26"/>
  <c r="O13" i="26"/>
  <c r="P13" i="26"/>
  <c r="Q13" i="26"/>
  <c r="R13" i="26"/>
  <c r="S13" i="26"/>
  <c r="T13" i="26"/>
  <c r="U13" i="26"/>
  <c r="V13" i="26"/>
  <c r="W13" i="26"/>
  <c r="X13" i="26"/>
  <c r="F14" i="26"/>
  <c r="F13" i="26"/>
  <c r="X14" i="29" l="1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K16" i="25" s="1"/>
  <c r="J14" i="25"/>
  <c r="I14" i="25"/>
  <c r="H14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K15" i="25" s="1"/>
  <c r="J13" i="25"/>
  <c r="I13" i="25"/>
  <c r="H13" i="25"/>
  <c r="F14" i="25"/>
  <c r="F13" i="25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F14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F13" i="24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K16" i="10" s="1"/>
  <c r="J14" i="10"/>
  <c r="I14" i="10"/>
  <c r="H14" i="10"/>
  <c r="F14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K15" i="10" s="1"/>
  <c r="J13" i="10"/>
  <c r="I13" i="10"/>
  <c r="H13" i="10"/>
  <c r="F13" i="10"/>
  <c r="W12" i="6" l="1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E12" i="6"/>
  <c r="H12" i="20" l="1"/>
  <c r="H14" i="18" l="1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F14" i="18"/>
  <c r="F13" i="18"/>
  <c r="K16" i="18" l="1"/>
  <c r="K15" i="18"/>
  <c r="X14" i="13" l="1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K16" i="13" s="1"/>
  <c r="J14" i="13"/>
  <c r="I14" i="13"/>
  <c r="H14" i="13"/>
  <c r="F14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K15" i="13" s="1"/>
  <c r="J13" i="13"/>
  <c r="I13" i="13"/>
  <c r="H13" i="13"/>
  <c r="F13" i="13"/>
  <c r="X14" i="32" l="1"/>
  <c r="W14" i="32"/>
  <c r="V14" i="32"/>
  <c r="U14" i="32"/>
  <c r="T14" i="32"/>
  <c r="S14" i="32"/>
  <c r="R14" i="32"/>
  <c r="Q14" i="32"/>
  <c r="P14" i="32"/>
  <c r="O14" i="32"/>
  <c r="N14" i="32"/>
  <c r="M14" i="32"/>
  <c r="L14" i="32"/>
  <c r="K14" i="32"/>
  <c r="K16" i="32" s="1"/>
  <c r="J14" i="32"/>
  <c r="I14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K13" i="32"/>
  <c r="K15" i="32" s="1"/>
  <c r="J13" i="32"/>
  <c r="I13" i="32"/>
  <c r="H14" i="32"/>
  <c r="H13" i="32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F14" i="32" l="1"/>
  <c r="F13" i="32"/>
  <c r="I15" i="30" l="1"/>
  <c r="J15" i="30"/>
  <c r="K15" i="30"/>
  <c r="K17" i="30" s="1"/>
  <c r="L15" i="30"/>
  <c r="M15" i="30"/>
  <c r="N15" i="30"/>
  <c r="O15" i="30"/>
  <c r="P15" i="30"/>
  <c r="Q15" i="30"/>
  <c r="R15" i="30"/>
  <c r="S15" i="30"/>
  <c r="T15" i="30"/>
  <c r="U15" i="30"/>
  <c r="V15" i="30"/>
  <c r="W15" i="30"/>
  <c r="X15" i="30"/>
  <c r="I14" i="30"/>
  <c r="J14" i="30"/>
  <c r="K14" i="30"/>
  <c r="K16" i="30" s="1"/>
  <c r="L14" i="30"/>
  <c r="M14" i="30"/>
  <c r="N14" i="30"/>
  <c r="O14" i="30"/>
  <c r="P14" i="30"/>
  <c r="Q14" i="30"/>
  <c r="R14" i="30"/>
  <c r="S14" i="30"/>
  <c r="T14" i="30"/>
  <c r="U14" i="30"/>
  <c r="V14" i="30"/>
  <c r="W14" i="30"/>
  <c r="X14" i="30"/>
  <c r="H15" i="30"/>
  <c r="H14" i="30"/>
  <c r="F15" i="30"/>
  <c r="F14" i="30"/>
  <c r="K16" i="26" l="1"/>
  <c r="K15" i="26"/>
  <c r="K16" i="24"/>
  <c r="K15" i="24"/>
  <c r="H14" i="23"/>
  <c r="I14" i="23"/>
  <c r="J14" i="23"/>
  <c r="K14" i="23"/>
  <c r="K16" i="23" s="1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H13" i="23"/>
  <c r="I13" i="23"/>
  <c r="J13" i="23"/>
  <c r="K13" i="23"/>
  <c r="K15" i="23" s="1"/>
  <c r="L13" i="23"/>
  <c r="M13" i="23"/>
  <c r="N13" i="23"/>
  <c r="O13" i="23"/>
  <c r="P13" i="23"/>
  <c r="Q13" i="23"/>
  <c r="R13" i="23"/>
  <c r="S13" i="23"/>
  <c r="T13" i="23"/>
  <c r="U13" i="23"/>
  <c r="V13" i="23"/>
  <c r="W13" i="23"/>
  <c r="X13" i="23"/>
  <c r="F14" i="23"/>
  <c r="F13" i="23"/>
  <c r="H13" i="21"/>
  <c r="I13" i="21"/>
  <c r="J13" i="21"/>
  <c r="K13" i="21"/>
  <c r="K14" i="21" s="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F13" i="21"/>
  <c r="K16" i="19"/>
  <c r="K15" i="19"/>
  <c r="F14" i="19"/>
  <c r="F13" i="19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F14" i="17"/>
  <c r="F13" i="17"/>
  <c r="E13" i="33" l="1"/>
  <c r="F12" i="31"/>
  <c r="F13" i="28"/>
  <c r="F13" i="27"/>
  <c r="F13" i="22"/>
  <c r="F12" i="20"/>
  <c r="F13" i="16"/>
  <c r="F13" i="15"/>
  <c r="F13" i="14"/>
  <c r="F13" i="11"/>
  <c r="W13" i="33" l="1"/>
  <c r="V13" i="33"/>
  <c r="U13" i="33"/>
  <c r="T13" i="33"/>
  <c r="S13" i="33"/>
  <c r="R13" i="33"/>
  <c r="Q13" i="33"/>
  <c r="P13" i="33"/>
  <c r="O13" i="33"/>
  <c r="N13" i="33"/>
  <c r="M13" i="33"/>
  <c r="L13" i="33"/>
  <c r="K13" i="33"/>
  <c r="X12" i="31"/>
  <c r="W12" i="31"/>
  <c r="V12" i="31"/>
  <c r="U12" i="31"/>
  <c r="T12" i="31"/>
  <c r="S12" i="31"/>
  <c r="R12" i="31"/>
  <c r="Q12" i="31"/>
  <c r="P12" i="31"/>
  <c r="O12" i="31"/>
  <c r="N12" i="31"/>
  <c r="M12" i="31"/>
  <c r="L12" i="31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X13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X13" i="14" l="1"/>
  <c r="W13" i="14"/>
  <c r="V13" i="14"/>
  <c r="U13" i="14"/>
  <c r="T13" i="14"/>
  <c r="S13" i="14"/>
  <c r="R13" i="14"/>
  <c r="Q13" i="14"/>
  <c r="P13" i="14"/>
  <c r="O13" i="14"/>
  <c r="N13" i="14"/>
  <c r="M13" i="14"/>
  <c r="L13" i="14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2" i="20" l="1"/>
  <c r="K16" i="17" l="1"/>
  <c r="K15" i="17"/>
  <c r="K13" i="20" l="1"/>
  <c r="K12" i="31" l="1"/>
  <c r="K13" i="27"/>
  <c r="K13" i="22"/>
  <c r="K13" i="16" l="1"/>
  <c r="I13" i="16"/>
  <c r="H13" i="16"/>
  <c r="K13" i="15"/>
  <c r="H13" i="15"/>
  <c r="K13" i="14"/>
  <c r="K13" i="11" l="1"/>
  <c r="K14" i="11" s="1"/>
  <c r="H13" i="11"/>
  <c r="K14" i="15" l="1"/>
  <c r="G13" i="33" l="1"/>
  <c r="H13" i="33"/>
  <c r="I13" i="33"/>
  <c r="J13" i="33"/>
  <c r="J14" i="33" s="1"/>
  <c r="H12" i="31" l="1"/>
  <c r="I12" i="31"/>
  <c r="J12" i="31"/>
  <c r="K13" i="31"/>
  <c r="K13" i="28" l="1"/>
  <c r="K14" i="28" s="1"/>
  <c r="J13" i="28"/>
  <c r="I13" i="28"/>
  <c r="H13" i="28"/>
  <c r="H13" i="27"/>
  <c r="I13" i="27"/>
  <c r="J13" i="27"/>
  <c r="K14" i="27"/>
  <c r="H13" i="22" l="1"/>
  <c r="I13" i="22"/>
  <c r="J13" i="22"/>
  <c r="K14" i="22"/>
  <c r="I12" i="20"/>
  <c r="J12" i="20"/>
  <c r="J13" i="16" l="1"/>
  <c r="K14" i="16"/>
  <c r="J13" i="15"/>
  <c r="I13" i="15"/>
  <c r="K14" i="14" l="1"/>
  <c r="J13" i="14"/>
  <c r="I13" i="14"/>
  <c r="H13" i="14"/>
  <c r="I13" i="11" l="1"/>
  <c r="J13" i="11"/>
  <c r="J13" i="6" l="1"/>
</calcChain>
</file>

<file path=xl/sharedStrings.xml><?xml version="1.0" encoding="utf-8"?>
<sst xmlns="http://schemas.openxmlformats.org/spreadsheetml/2006/main" count="1255" uniqueCount="135">
  <si>
    <t xml:space="preserve"> Прием пищи</t>
  </si>
  <si>
    <t xml:space="preserve"> Школа</t>
  </si>
  <si>
    <t>день</t>
  </si>
  <si>
    <t xml:space="preserve"> отд/корп.</t>
  </si>
  <si>
    <t>Обед</t>
  </si>
  <si>
    <t xml:space="preserve"> закуска</t>
  </si>
  <si>
    <t>1 блюдо</t>
  </si>
  <si>
    <t>2 блюдо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</si>
  <si>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</si>
  <si>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</si>
  <si>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</si>
  <si>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</si>
  <si>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</si>
  <si>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</si>
  <si>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</si>
  <si>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</si>
  <si>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</si>
  <si>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</si>
  <si>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</si>
  <si>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</si>
  <si>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</si>
  <si>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</si>
  <si>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</si>
  <si>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</si>
  <si>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</si>
  <si>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</si>
  <si>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</si>
  <si>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</si>
  <si>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</si>
  <si>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</si>
  <si>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</si>
  <si>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</si>
  <si>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</si>
  <si>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</si>
  <si>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</si>
  <si>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</si>
  <si>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</si>
  <si>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</si>
  <si>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</si>
  <si>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</si>
  <si>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</si>
  <si>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</si>
  <si>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</si>
  <si>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</si>
  <si>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</si>
  <si>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</si>
  <si>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</si>
  <si>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</si>
  <si>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</si>
  <si>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</si>
  <si>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</si>
  <si>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</si>
  <si>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</si>
  <si>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</si>
  <si>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</si>
  <si>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</si>
  <si>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</si>
  <si>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</si>
  <si>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</si>
  <si>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</si>
  <si>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</si>
  <si>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</si>
  <si>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</si>
  <si>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</si>
  <si>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</si>
  <si>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</si>
  <si>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</si>
  <si>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</si>
  <si>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</si>
  <si>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</si>
  <si>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</si>
  <si>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</si>
  <si>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</si>
  <si>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</si>
  <si>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</si>
  <si>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</si>
  <si>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Гуляш (говядина)</t>
  </si>
  <si>
    <t>Икра свекольная</t>
  </si>
  <si>
    <t>Суп куриный с вермишелью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</si>
  <si>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</si>
  <si>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</si>
  <si>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</si>
  <si>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</si>
  <si>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Каша  пшенная вязкая с маслом 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</si>
  <si>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</si>
  <si>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</si>
  <si>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</si>
  <si>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</si>
  <si>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>Рыба запеченная под сырно - овощной шапкой</t>
  </si>
  <si>
    <t>Фрукты в асортименте (яблоко)</t>
  </si>
  <si>
    <t xml:space="preserve"> Мясо тушеное (говядина)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</si>
  <si>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</si>
  <si>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</si>
  <si>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</si>
  <si>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</si>
  <si>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</si>
  <si>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</si>
  <si>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</si>
  <si>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</si>
  <si>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</si>
  <si>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</si>
  <si>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о/о*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</si>
  <si>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</si>
  <si>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</si>
  <si>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</si>
  <si>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</si>
  <si>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</si>
  <si>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</si>
  <si>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</si>
  <si>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</si>
  <si>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</si>
  <si>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</si>
  <si>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</si>
  <si>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</si>
  <si>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</si>
  <si>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</si>
  <si>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</si>
  <si>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</si>
  <si>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Напиток плодово – ягодный  витаминизированный (черносмородиновый)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</si>
  <si>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</si>
  <si>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</si>
  <si>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</si>
  <si>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Икра овощная</t>
  </si>
  <si>
    <t>Бефстроганов (говядина)</t>
  </si>
  <si>
    <t>Филе птицы тушеное с овощами (филе птицы, лук, морковь, томатная паста, сметана)</t>
  </si>
  <si>
    <t>Плов с мясом (говядина)</t>
  </si>
  <si>
    <t>Курица запеченная с сыром</t>
  </si>
  <si>
    <t>Суп овощной с мясом</t>
  </si>
  <si>
    <t>Мясо тушеное (говядина)</t>
  </si>
  <si>
    <t>Филе птицы тушенное в сливочно-сырном соусе</t>
  </si>
  <si>
    <t>Рассольник с мясом и сметаной и перловой крупой</t>
  </si>
  <si>
    <t>Помидоры порционные</t>
  </si>
  <si>
    <t>Печень говяжья тушеная в сметанном соусе</t>
  </si>
  <si>
    <t>33 СД</t>
  </si>
  <si>
    <t>Бульон куриный с яйцом и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</si>
</sst>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12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1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1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1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11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1" fillId="0" borderId="37" xfId="0" applyFont="1" applyBorder="1" applyAlignment="1">
      <alignment horizontal="center"/>
    </xf>
    <xf numFmtId="0" fontId="11" fillId="2" borderId="38" xfId="0" applyFont="1" applyFill="1" applyBorder="1" applyAlignment="1">
      <alignment horizontal="center"/>
    </xf>
    <xf numFmtId="0" fontId="11" fillId="2" borderId="39" xfId="0" applyFont="1" applyFill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2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5" fillId="2" borderId="30" xfId="1" applyFont="1" applyFill="1" applyBorder="1" applyAlignment="1">
      <alignment horizontal="center"/>
    </xf>
    <xf numFmtId="0" fontId="8" fillId="0" borderId="47" xfId="0" applyFont="1" applyBorder="1" applyAlignment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2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3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0" fontId="5" fillId="0" borderId="26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38" xfId="0" applyFont="1" applyFill="1" applyBorder="1" applyAlignment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9" fillId="3" borderId="40" xfId="0" applyFont="1" applyFill="1" applyBorder="1" applyAlignment="1">
      <alignment horizontal="center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5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9" fillId="2" borderId="39" xfId="0" applyFont="1" applyFill="1" applyBorder="1" applyAlignment="1"/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6" fillId="3" borderId="45" xfId="0" applyFont="1" applyFill="1" applyBorder="1" applyAlignment="1">
      <alignment horizontal="center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38" xfId="0" applyFont="1" applyFill="1" applyBorder="1" applyAlignment="1"/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7" fillId="0" borderId="57" xfId="0" applyFont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6" xfId="0" applyFont="1" applyBorder="1" applyAlignment="1">
      <alignment wrapText="1"/>
    </xf>
    <xf numFmtId="0" fontId="11" fillId="2" borderId="5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6" fillId="2" borderId="50" xfId="0" applyFont="1" applyFill="1" applyBorder="1" applyAlignment="1">
      <alignment horizontal="center"/>
    </xf>
    <xf numFmtId="0" fontId="11" fillId="2" borderId="51" xfId="0" applyFont="1" applyFill="1" applyBorder="1" applyAlignment="1">
      <alignment horizontal="center"/>
    </xf>
    <xf numFmtId="0" fontId="6" fillId="0" borderId="41" xfId="0" applyFont="1" applyBorder="1"/>
    <xf numFmtId="0" fontId="10" fillId="0" borderId="52" xfId="0" applyFont="1" applyBorder="1" applyAlignment="1">
      <alignment horizontal="center" wrapText="1"/>
    </xf>
    <xf numFmtId="0" fontId="11" fillId="2" borderId="49" xfId="0" applyFont="1" applyFill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7" fillId="4" borderId="48" xfId="0" applyFont="1" applyFill="1" applyBorder="1" applyAlignment="1">
      <alignment horizontal="left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5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5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10" fillId="0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4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4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4" fillId="0" borderId="27" xfId="0" applyFont="1" applyFill="1" applyBorder="1" applyAlignment="1">
      <alignment horizontal="center" wrapText="1"/>
    </xf>
    <xf numFmtId="0" fontId="10" fillId="0" borderId="37" xfId="0" applyFont="1" applyFill="1" applyBorder="1" applyAlignment="1"/>
    <xf numFmtId="0" fontId="14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4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9" fillId="0" borderId="52" xfId="0" applyFont="1" applyBorder="1" applyAlignment="1"/>
    <xf numFmtId="0" fontId="10" fillId="2" borderId="27" xfId="0" applyFont="1" applyFill="1" applyBorder="1" applyAlignment="1">
      <alignment wrapText="1"/>
    </xf>
    <xf numFmtId="0" fontId="14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6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5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8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18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8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2" xfId="0" applyFont="1" applyFill="1" applyBorder="1" applyAlignment="1">
      <alignment horizontal="right"/>
    </xf>
    <xf numFmtId="0" fontId="5" fillId="4" borderId="57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2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2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18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23"/>
  <sheetViews>
    <sheetView topLeftCell="B1" zoomScale="52" zoomScaleNormal="52" workbookViewId="0">
      <selection activeCell="F17" sqref="F17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650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23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74"/>
      <c r="B4" s="534" t="s">
        <v>33</v>
      </c>
      <c r="C4" s="535"/>
      <c r="D4" s="597"/>
      <c r="E4" s="534"/>
      <c r="F4" s="533"/>
      <c r="G4" s="536" t="s">
        <v>16</v>
      </c>
      <c r="H4" s="537"/>
      <c r="I4" s="538"/>
      <c r="J4" s="539" t="s">
        <v>17</v>
      </c>
      <c r="K4" s="784" t="s">
        <v>18</v>
      </c>
      <c r="L4" s="785"/>
      <c r="M4" s="786"/>
      <c r="N4" s="786"/>
      <c r="O4" s="786"/>
      <c r="P4" s="787" t="s">
        <v>19</v>
      </c>
      <c r="Q4" s="788"/>
      <c r="R4" s="788"/>
      <c r="S4" s="788"/>
      <c r="T4" s="788"/>
      <c r="U4" s="788"/>
      <c r="V4" s="788"/>
      <c r="W4" s="789"/>
    </row>
    <row r="5" spans="1:23" ht="47" thickBot="1" x14ac:dyDescent="0.4">
      <c r="A5" s="75" t="s">
        <v>0</v>
      </c>
      <c r="B5" s="100" t="s">
        <v>34</v>
      </c>
      <c r="C5" s="683" t="s">
        <v>35</v>
      </c>
      <c r="D5" s="100" t="s">
        <v>32</v>
      </c>
      <c r="E5" s="100" t="s">
        <v>20</v>
      </c>
      <c r="F5" s="94" t="s">
        <v>31</v>
      </c>
      <c r="G5" s="226" t="s">
        <v>21</v>
      </c>
      <c r="H5" s="65" t="s">
        <v>22</v>
      </c>
      <c r="I5" s="66" t="s">
        <v>23</v>
      </c>
      <c r="J5" s="540" t="s">
        <v>24</v>
      </c>
      <c r="K5" s="316" t="s">
        <v>25</v>
      </c>
      <c r="L5" s="316" t="s">
        <v>94</v>
      </c>
      <c r="M5" s="316" t="s">
        <v>26</v>
      </c>
      <c r="N5" s="418" t="s">
        <v>95</v>
      </c>
      <c r="O5" s="647" t="s">
        <v>96</v>
      </c>
      <c r="P5" s="419" t="s">
        <v>27</v>
      </c>
      <c r="Q5" s="94" t="s">
        <v>28</v>
      </c>
      <c r="R5" s="419" t="s">
        <v>29</v>
      </c>
      <c r="S5" s="94" t="s">
        <v>30</v>
      </c>
      <c r="T5" s="419" t="s">
        <v>97</v>
      </c>
      <c r="U5" s="94" t="s">
        <v>98</v>
      </c>
      <c r="V5" s="419" t="s">
        <v>99</v>
      </c>
      <c r="W5" s="649" t="s">
        <v>100</v>
      </c>
    </row>
    <row r="6" spans="1:23" ht="34.5" customHeight="1" x14ac:dyDescent="0.35">
      <c r="A6" s="78" t="s">
        <v>4</v>
      </c>
      <c r="B6" s="134">
        <v>24</v>
      </c>
      <c r="C6" s="541" t="s">
        <v>13</v>
      </c>
      <c r="D6" s="308" t="s">
        <v>92</v>
      </c>
      <c r="E6" s="319">
        <v>150</v>
      </c>
      <c r="F6" s="134"/>
      <c r="G6" s="37">
        <v>0.6</v>
      </c>
      <c r="H6" s="38">
        <v>0.6</v>
      </c>
      <c r="I6" s="41">
        <v>14.7</v>
      </c>
      <c r="J6" s="414">
        <v>70.5</v>
      </c>
      <c r="K6" s="246">
        <v>0.05</v>
      </c>
      <c r="L6" s="37">
        <v>0.03</v>
      </c>
      <c r="M6" s="38">
        <v>15</v>
      </c>
      <c r="N6" s="38">
        <v>0</v>
      </c>
      <c r="O6" s="39">
        <v>0</v>
      </c>
      <c r="P6" s="240">
        <v>24</v>
      </c>
      <c r="Q6" s="36">
        <v>16.5</v>
      </c>
      <c r="R6" s="36">
        <v>13.5</v>
      </c>
      <c r="S6" s="36">
        <v>3.3</v>
      </c>
      <c r="T6" s="36">
        <v>417</v>
      </c>
      <c r="U6" s="36">
        <v>2.9999999999999997E-4</v>
      </c>
      <c r="V6" s="36">
        <v>4.4999999999999999E-4</v>
      </c>
      <c r="W6" s="392">
        <v>0.01</v>
      </c>
    </row>
    <row r="7" spans="1:23" ht="34.5" customHeight="1" x14ac:dyDescent="0.35">
      <c r="A7" s="76"/>
      <c r="B7" s="129">
        <v>30</v>
      </c>
      <c r="C7" s="146" t="s">
        <v>6</v>
      </c>
      <c r="D7" s="146" t="s">
        <v>10</v>
      </c>
      <c r="E7" s="129">
        <v>200</v>
      </c>
      <c r="F7" s="171"/>
      <c r="G7" s="227">
        <v>6</v>
      </c>
      <c r="H7" s="15">
        <v>6.28</v>
      </c>
      <c r="I7" s="40">
        <v>7.12</v>
      </c>
      <c r="J7" s="239">
        <v>109.74</v>
      </c>
      <c r="K7" s="227">
        <v>0.06</v>
      </c>
      <c r="L7" s="17">
        <v>0.08</v>
      </c>
      <c r="M7" s="15">
        <v>9.92</v>
      </c>
      <c r="N7" s="15">
        <v>121</v>
      </c>
      <c r="O7" s="40">
        <v>8.0000000000000002E-3</v>
      </c>
      <c r="P7" s="227">
        <v>37.1</v>
      </c>
      <c r="Q7" s="15">
        <v>79.599999999999994</v>
      </c>
      <c r="R7" s="15">
        <v>21.2</v>
      </c>
      <c r="S7" s="15">
        <v>1.2</v>
      </c>
      <c r="T7" s="15">
        <v>329.8</v>
      </c>
      <c r="U7" s="15">
        <v>6.0000000000000001E-3</v>
      </c>
      <c r="V7" s="15">
        <v>0</v>
      </c>
      <c r="W7" s="40">
        <v>3.2000000000000001E-2</v>
      </c>
    </row>
    <row r="8" spans="1:23" ht="34.5" customHeight="1" x14ac:dyDescent="0.35">
      <c r="A8" s="79"/>
      <c r="B8" s="129">
        <v>255</v>
      </c>
      <c r="C8" s="146" t="s">
        <v>7</v>
      </c>
      <c r="D8" s="146" t="s">
        <v>125</v>
      </c>
      <c r="E8" s="129">
        <v>250</v>
      </c>
      <c r="F8" s="171"/>
      <c r="G8" s="227">
        <v>26.9</v>
      </c>
      <c r="H8" s="15">
        <v>33.159999999999997</v>
      </c>
      <c r="I8" s="40">
        <v>40.369999999999997</v>
      </c>
      <c r="J8" s="182">
        <v>567.08000000000004</v>
      </c>
      <c r="K8" s="227">
        <v>0.1</v>
      </c>
      <c r="L8" s="17">
        <v>0.19</v>
      </c>
      <c r="M8" s="15">
        <v>1.33</v>
      </c>
      <c r="N8" s="15">
        <v>160</v>
      </c>
      <c r="O8" s="40">
        <v>0</v>
      </c>
      <c r="P8" s="227">
        <v>22.6</v>
      </c>
      <c r="Q8" s="15">
        <v>299.75</v>
      </c>
      <c r="R8" s="15">
        <v>56.55</v>
      </c>
      <c r="S8" s="15">
        <v>3.78</v>
      </c>
      <c r="T8" s="15">
        <v>461.65</v>
      </c>
      <c r="U8" s="15">
        <v>0.01</v>
      </c>
      <c r="V8" s="15">
        <v>8.0000000000000002E-3</v>
      </c>
      <c r="W8" s="40">
        <v>0.1</v>
      </c>
    </row>
    <row r="9" spans="1:23" ht="34.5" customHeight="1" x14ac:dyDescent="0.35">
      <c r="A9" s="79"/>
      <c r="B9" s="129">
        <v>98</v>
      </c>
      <c r="C9" s="146" t="s">
        <v>12</v>
      </c>
      <c r="D9" s="146" t="s">
        <v>11</v>
      </c>
      <c r="E9" s="129">
        <v>200</v>
      </c>
      <c r="F9" s="171"/>
      <c r="G9" s="227">
        <v>0.37</v>
      </c>
      <c r="H9" s="15">
        <v>0</v>
      </c>
      <c r="I9" s="40">
        <v>14.85</v>
      </c>
      <c r="J9" s="239">
        <v>59.48</v>
      </c>
      <c r="K9" s="227">
        <v>0</v>
      </c>
      <c r="L9" s="17">
        <v>0</v>
      </c>
      <c r="M9" s="15">
        <v>0</v>
      </c>
      <c r="N9" s="15">
        <v>0</v>
      </c>
      <c r="O9" s="40">
        <v>0</v>
      </c>
      <c r="P9" s="227">
        <v>0.21</v>
      </c>
      <c r="Q9" s="15">
        <v>0</v>
      </c>
      <c r="R9" s="15">
        <v>0</v>
      </c>
      <c r="S9" s="15">
        <v>0.02</v>
      </c>
      <c r="T9" s="15">
        <v>0.2</v>
      </c>
      <c r="U9" s="15">
        <v>0</v>
      </c>
      <c r="V9" s="15">
        <v>0</v>
      </c>
      <c r="W9" s="40">
        <v>0</v>
      </c>
    </row>
    <row r="10" spans="1:23" ht="34.5" customHeight="1" x14ac:dyDescent="0.35">
      <c r="A10" s="79"/>
      <c r="B10" s="132">
        <v>119</v>
      </c>
      <c r="C10" s="146" t="s">
        <v>8</v>
      </c>
      <c r="D10" s="146" t="s">
        <v>46</v>
      </c>
      <c r="E10" s="176">
        <v>20</v>
      </c>
      <c r="F10" s="125"/>
      <c r="G10" s="227">
        <v>1.52</v>
      </c>
      <c r="H10" s="15">
        <v>0.16</v>
      </c>
      <c r="I10" s="40">
        <v>9.84</v>
      </c>
      <c r="J10" s="238">
        <v>47</v>
      </c>
      <c r="K10" s="227">
        <v>0.02</v>
      </c>
      <c r="L10" s="15">
        <v>0.01</v>
      </c>
      <c r="M10" s="15">
        <v>0</v>
      </c>
      <c r="N10" s="15">
        <v>0</v>
      </c>
      <c r="O10" s="18">
        <v>0</v>
      </c>
      <c r="P10" s="227">
        <v>4</v>
      </c>
      <c r="Q10" s="15">
        <v>13</v>
      </c>
      <c r="R10" s="15">
        <v>2.8</v>
      </c>
      <c r="S10" s="15">
        <v>0.22</v>
      </c>
      <c r="T10" s="15">
        <v>18.600000000000001</v>
      </c>
      <c r="U10" s="15">
        <v>1E-3</v>
      </c>
      <c r="V10" s="15">
        <v>1E-3</v>
      </c>
      <c r="W10" s="40">
        <v>2.9</v>
      </c>
    </row>
    <row r="11" spans="1:23" ht="34.5" customHeight="1" x14ac:dyDescent="0.35">
      <c r="A11" s="79"/>
      <c r="B11" s="129">
        <v>120</v>
      </c>
      <c r="C11" s="146" t="s">
        <v>9</v>
      </c>
      <c r="D11" s="146" t="s">
        <v>39</v>
      </c>
      <c r="E11" s="129">
        <v>20</v>
      </c>
      <c r="F11" s="171"/>
      <c r="G11" s="227">
        <v>1.32</v>
      </c>
      <c r="H11" s="15">
        <v>0.24</v>
      </c>
      <c r="I11" s="40">
        <v>8.0399999999999991</v>
      </c>
      <c r="J11" s="239">
        <v>39.6</v>
      </c>
      <c r="K11" s="253">
        <v>0.03</v>
      </c>
      <c r="L11" s="19">
        <v>0.02</v>
      </c>
      <c r="M11" s="20">
        <v>0</v>
      </c>
      <c r="N11" s="20">
        <v>0</v>
      </c>
      <c r="O11" s="44">
        <v>0</v>
      </c>
      <c r="P11" s="253">
        <v>5.8</v>
      </c>
      <c r="Q11" s="20">
        <v>30</v>
      </c>
      <c r="R11" s="20">
        <v>9.4</v>
      </c>
      <c r="S11" s="20">
        <v>0.78</v>
      </c>
      <c r="T11" s="20">
        <v>47</v>
      </c>
      <c r="U11" s="20">
        <v>1E-3</v>
      </c>
      <c r="V11" s="20">
        <v>1E-3</v>
      </c>
      <c r="W11" s="44">
        <v>0</v>
      </c>
    </row>
    <row r="12" spans="1:23" ht="34.5" customHeight="1" x14ac:dyDescent="0.35">
      <c r="A12" s="79"/>
      <c r="B12" s="213"/>
      <c r="C12" s="542"/>
      <c r="D12" s="284" t="s">
        <v>14</v>
      </c>
      <c r="E12" s="290">
        <f>SUM(E6:E11)</f>
        <v>840</v>
      </c>
      <c r="F12" s="543"/>
      <c r="G12" s="188">
        <f t="shared" ref="G12:W12" si="0">SUM(G6:G11)</f>
        <v>36.71</v>
      </c>
      <c r="H12" s="14">
        <f t="shared" si="0"/>
        <v>40.44</v>
      </c>
      <c r="I12" s="43">
        <f t="shared" si="0"/>
        <v>94.919999999999987</v>
      </c>
      <c r="J12" s="295">
        <f t="shared" si="0"/>
        <v>893.40000000000009</v>
      </c>
      <c r="K12" s="188">
        <f t="shared" si="0"/>
        <v>0.26</v>
      </c>
      <c r="L12" s="14">
        <f t="shared" si="0"/>
        <v>0.33</v>
      </c>
      <c r="M12" s="14">
        <f t="shared" si="0"/>
        <v>26.25</v>
      </c>
      <c r="N12" s="14">
        <f t="shared" si="0"/>
        <v>281</v>
      </c>
      <c r="O12" s="43">
        <f t="shared" si="0"/>
        <v>8.0000000000000002E-3</v>
      </c>
      <c r="P12" s="188">
        <f t="shared" si="0"/>
        <v>93.71</v>
      </c>
      <c r="Q12" s="14">
        <f t="shared" si="0"/>
        <v>438.85</v>
      </c>
      <c r="R12" s="14">
        <f t="shared" si="0"/>
        <v>103.45</v>
      </c>
      <c r="S12" s="14">
        <f t="shared" si="0"/>
        <v>9.2999999999999989</v>
      </c>
      <c r="T12" s="14">
        <f t="shared" si="0"/>
        <v>1274.2499999999998</v>
      </c>
      <c r="U12" s="14">
        <f t="shared" si="0"/>
        <v>1.8300000000000004E-2</v>
      </c>
      <c r="V12" s="14">
        <f t="shared" si="0"/>
        <v>1.0450000000000001E-2</v>
      </c>
      <c r="W12" s="43">
        <f t="shared" si="0"/>
        <v>3.0419999999999998</v>
      </c>
    </row>
    <row r="13" spans="1:23" ht="34.5" customHeight="1" thickBot="1" x14ac:dyDescent="0.4">
      <c r="A13" s="318"/>
      <c r="B13" s="297"/>
      <c r="C13" s="544"/>
      <c r="D13" s="309" t="s">
        <v>15</v>
      </c>
      <c r="E13" s="544"/>
      <c r="F13" s="546"/>
      <c r="G13" s="547"/>
      <c r="H13" s="548"/>
      <c r="I13" s="549"/>
      <c r="J13" s="296">
        <f>J12/23.5</f>
        <v>38.017021276595749</v>
      </c>
      <c r="K13" s="550"/>
      <c r="L13" s="551"/>
      <c r="M13" s="552"/>
      <c r="N13" s="552"/>
      <c r="O13" s="553"/>
      <c r="P13" s="550"/>
      <c r="Q13" s="552"/>
      <c r="R13" s="552"/>
      <c r="S13" s="552"/>
      <c r="T13" s="552"/>
      <c r="U13" s="552"/>
      <c r="V13" s="552"/>
      <c r="W13" s="553"/>
    </row>
    <row r="14" spans="1:23" x14ac:dyDescent="0.35">
      <c r="A14" s="2"/>
      <c r="B14" s="4"/>
      <c r="C14" s="2"/>
      <c r="D14" s="9"/>
      <c r="E14" s="2"/>
      <c r="F14" s="9"/>
      <c r="G14" s="10"/>
      <c r="H14" s="9"/>
      <c r="I14" s="2"/>
      <c r="J14" s="12"/>
      <c r="K14" s="2"/>
      <c r="L14" s="2"/>
      <c r="M14" s="2"/>
    </row>
    <row r="15" spans="1:23" x14ac:dyDescent="0.35">
      <c r="D15" s="11"/>
    </row>
    <row r="16" spans="1:23" x14ac:dyDescent="0.35">
      <c r="D16" s="11"/>
    </row>
    <row r="17" spans="4:4" x14ac:dyDescent="0.35">
      <c r="D17" s="11"/>
    </row>
    <row r="18" spans="4:4" x14ac:dyDescent="0.35">
      <c r="D18" s="11"/>
    </row>
    <row r="19" spans="4:4" x14ac:dyDescent="0.35">
      <c r="D19" s="11"/>
    </row>
    <row r="20" spans="4:4" x14ac:dyDescent="0.35">
      <c r="D20" s="11"/>
    </row>
    <row r="21" spans="4:4" x14ac:dyDescent="0.35">
      <c r="D21" s="11"/>
    </row>
    <row r="22" spans="4:4" x14ac:dyDescent="0.35">
      <c r="D22" s="11"/>
    </row>
    <row r="23" spans="4:4" x14ac:dyDescent="0.35">
      <c r="D23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42" zoomScaleNormal="42" workbookViewId="0">
      <selection activeCell="E32" sqref="E32"/>
    </sheetView>
  </sheetViews>
  <sheetFormatPr defaultRowHeight="14.5" x14ac:dyDescent="0.35"/>
  <cols>
    <col min="1" max="1" width="20.1796875" customWidth="1"/>
    <col min="2" max="2" width="13.1796875" style="714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16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2"/>
      <c r="B4" s="720"/>
      <c r="C4" s="533" t="s">
        <v>33</v>
      </c>
      <c r="D4" s="234"/>
      <c r="E4" s="597"/>
      <c r="F4" s="533"/>
      <c r="G4" s="534"/>
      <c r="H4" s="678" t="s">
        <v>16</v>
      </c>
      <c r="I4" s="679"/>
      <c r="J4" s="680"/>
      <c r="K4" s="598" t="s">
        <v>17</v>
      </c>
      <c r="L4" s="784" t="s">
        <v>18</v>
      </c>
      <c r="M4" s="785"/>
      <c r="N4" s="786"/>
      <c r="O4" s="786"/>
      <c r="P4" s="790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47" thickBot="1" x14ac:dyDescent="0.4">
      <c r="A5" s="63" t="s">
        <v>0</v>
      </c>
      <c r="B5" s="721"/>
      <c r="C5" s="94" t="s">
        <v>34</v>
      </c>
      <c r="D5" s="580" t="s">
        <v>35</v>
      </c>
      <c r="E5" s="100" t="s">
        <v>32</v>
      </c>
      <c r="F5" s="94" t="s">
        <v>20</v>
      </c>
      <c r="G5" s="100" t="s">
        <v>31</v>
      </c>
      <c r="H5" s="123" t="s">
        <v>21</v>
      </c>
      <c r="I5" s="419" t="s">
        <v>22</v>
      </c>
      <c r="J5" s="94" t="s">
        <v>23</v>
      </c>
      <c r="K5" s="611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3.75" customHeight="1" x14ac:dyDescent="0.35">
      <c r="A6" s="354" t="s">
        <v>4</v>
      </c>
      <c r="B6" s="278"/>
      <c r="C6" s="134">
        <v>24</v>
      </c>
      <c r="D6" s="617" t="s">
        <v>13</v>
      </c>
      <c r="E6" s="346" t="s">
        <v>92</v>
      </c>
      <c r="F6" s="134">
        <v>150</v>
      </c>
      <c r="G6" s="541"/>
      <c r="H6" s="246">
        <v>0.6</v>
      </c>
      <c r="I6" s="38">
        <v>0.6</v>
      </c>
      <c r="J6" s="39">
        <v>14.7</v>
      </c>
      <c r="K6" s="447">
        <v>70.5</v>
      </c>
      <c r="L6" s="246">
        <v>0.03</v>
      </c>
      <c r="M6" s="38">
        <v>0.05</v>
      </c>
      <c r="N6" s="38">
        <v>7.5</v>
      </c>
      <c r="O6" s="38">
        <v>0</v>
      </c>
      <c r="P6" s="41">
        <v>0</v>
      </c>
      <c r="Q6" s="246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39">
        <v>0.01</v>
      </c>
    </row>
    <row r="7" spans="1:24" s="16" customFormat="1" ht="33.75" customHeight="1" x14ac:dyDescent="0.35">
      <c r="A7" s="77"/>
      <c r="B7" s="125"/>
      <c r="C7" s="131">
        <v>31</v>
      </c>
      <c r="D7" s="618" t="s">
        <v>6</v>
      </c>
      <c r="E7" s="525" t="s">
        <v>66</v>
      </c>
      <c r="F7" s="526">
        <v>200</v>
      </c>
      <c r="G7" s="95"/>
      <c r="H7" s="228">
        <v>5.74</v>
      </c>
      <c r="I7" s="13">
        <v>8.7799999999999994</v>
      </c>
      <c r="J7" s="42">
        <v>8.74</v>
      </c>
      <c r="K7" s="268">
        <v>138.04</v>
      </c>
      <c r="L7" s="228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28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2">
        <v>3.5999999999999997E-2</v>
      </c>
    </row>
    <row r="8" spans="1:24" s="16" customFormat="1" ht="33.75" customHeight="1" x14ac:dyDescent="0.35">
      <c r="A8" s="85"/>
      <c r="B8" s="158" t="s">
        <v>64</v>
      </c>
      <c r="C8" s="175">
        <v>148</v>
      </c>
      <c r="D8" s="619" t="s">
        <v>7</v>
      </c>
      <c r="E8" s="281" t="s">
        <v>88</v>
      </c>
      <c r="F8" s="469">
        <v>90</v>
      </c>
      <c r="G8" s="158"/>
      <c r="H8" s="361">
        <v>19.52</v>
      </c>
      <c r="I8" s="71">
        <v>10.17</v>
      </c>
      <c r="J8" s="362">
        <v>5.89</v>
      </c>
      <c r="K8" s="448">
        <v>193.12</v>
      </c>
      <c r="L8" s="361">
        <v>0.11</v>
      </c>
      <c r="M8" s="71">
        <v>0.16</v>
      </c>
      <c r="N8" s="71">
        <v>1.57</v>
      </c>
      <c r="O8" s="71">
        <v>300</v>
      </c>
      <c r="P8" s="403">
        <v>0.44</v>
      </c>
      <c r="Q8" s="361">
        <v>129.65</v>
      </c>
      <c r="R8" s="71">
        <v>270.19</v>
      </c>
      <c r="S8" s="71">
        <v>64.94</v>
      </c>
      <c r="T8" s="71">
        <v>1.28</v>
      </c>
      <c r="U8" s="71">
        <v>460.93</v>
      </c>
      <c r="V8" s="71">
        <v>0.14000000000000001</v>
      </c>
      <c r="W8" s="71">
        <v>1.7000000000000001E-2</v>
      </c>
      <c r="X8" s="362">
        <v>0.66</v>
      </c>
    </row>
    <row r="9" spans="1:24" s="16" customFormat="1" ht="51" customHeight="1" x14ac:dyDescent="0.35">
      <c r="A9" s="85"/>
      <c r="B9" s="158" t="s">
        <v>64</v>
      </c>
      <c r="C9" s="175">
        <v>22</v>
      </c>
      <c r="D9" s="444" t="s">
        <v>52</v>
      </c>
      <c r="E9" s="281" t="s">
        <v>121</v>
      </c>
      <c r="F9" s="158">
        <v>150</v>
      </c>
      <c r="G9" s="175"/>
      <c r="H9" s="305">
        <v>2.41</v>
      </c>
      <c r="I9" s="53">
        <v>7.02</v>
      </c>
      <c r="J9" s="54">
        <v>14.18</v>
      </c>
      <c r="K9" s="231">
        <v>130.79</v>
      </c>
      <c r="L9" s="230">
        <v>0.08</v>
      </c>
      <c r="M9" s="230">
        <v>7.0000000000000007E-2</v>
      </c>
      <c r="N9" s="53">
        <v>13.63</v>
      </c>
      <c r="O9" s="53">
        <v>420</v>
      </c>
      <c r="P9" s="54">
        <v>0.06</v>
      </c>
      <c r="Q9" s="305">
        <v>35.24</v>
      </c>
      <c r="R9" s="53">
        <v>63.07</v>
      </c>
      <c r="S9" s="53">
        <v>28.07</v>
      </c>
      <c r="T9" s="53">
        <v>1.03</v>
      </c>
      <c r="U9" s="53">
        <v>482.73</v>
      </c>
      <c r="V9" s="53">
        <v>5.0000000000000001E-3</v>
      </c>
      <c r="W9" s="53">
        <v>0</v>
      </c>
      <c r="X9" s="67">
        <v>0.03</v>
      </c>
    </row>
    <row r="10" spans="1:24" s="16" customFormat="1" ht="43.5" customHeight="1" x14ac:dyDescent="0.35">
      <c r="A10" s="85"/>
      <c r="B10" s="96"/>
      <c r="C10" s="129">
        <v>114</v>
      </c>
      <c r="D10" s="171" t="s">
        <v>38</v>
      </c>
      <c r="E10" s="206" t="s">
        <v>43</v>
      </c>
      <c r="F10" s="260">
        <v>200</v>
      </c>
      <c r="G10" s="146"/>
      <c r="H10" s="227">
        <v>0</v>
      </c>
      <c r="I10" s="15">
        <v>0</v>
      </c>
      <c r="J10" s="40">
        <v>7.27</v>
      </c>
      <c r="K10" s="238">
        <v>28.73</v>
      </c>
      <c r="L10" s="227">
        <v>0</v>
      </c>
      <c r="M10" s="17">
        <v>0</v>
      </c>
      <c r="N10" s="15">
        <v>0</v>
      </c>
      <c r="O10" s="15">
        <v>0</v>
      </c>
      <c r="P10" s="18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33.75" customHeight="1" x14ac:dyDescent="0.35">
      <c r="A11" s="85"/>
      <c r="B11" s="96"/>
      <c r="C11" s="200">
        <v>119</v>
      </c>
      <c r="D11" s="519" t="s">
        <v>8</v>
      </c>
      <c r="E11" s="147" t="s">
        <v>46</v>
      </c>
      <c r="F11" s="130">
        <v>45</v>
      </c>
      <c r="G11" s="96"/>
      <c r="H11" s="253">
        <v>3.42</v>
      </c>
      <c r="I11" s="20">
        <v>0.36</v>
      </c>
      <c r="J11" s="44">
        <v>22.14</v>
      </c>
      <c r="K11" s="267">
        <v>105.75</v>
      </c>
      <c r="L11" s="253">
        <v>0.05</v>
      </c>
      <c r="M11" s="20">
        <v>0.01</v>
      </c>
      <c r="N11" s="20">
        <v>0</v>
      </c>
      <c r="O11" s="20">
        <v>0</v>
      </c>
      <c r="P11" s="21">
        <v>0</v>
      </c>
      <c r="Q11" s="253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</row>
    <row r="12" spans="1:24" s="16" customFormat="1" ht="33.75" customHeight="1" x14ac:dyDescent="0.35">
      <c r="A12" s="85"/>
      <c r="B12" s="96"/>
      <c r="C12" s="130">
        <v>120</v>
      </c>
      <c r="D12" s="519" t="s">
        <v>9</v>
      </c>
      <c r="E12" s="147" t="s">
        <v>39</v>
      </c>
      <c r="F12" s="130">
        <v>25</v>
      </c>
      <c r="G12" s="96"/>
      <c r="H12" s="253">
        <v>1.65</v>
      </c>
      <c r="I12" s="20">
        <v>0.3</v>
      </c>
      <c r="J12" s="44">
        <v>10.050000000000001</v>
      </c>
      <c r="K12" s="267">
        <v>49.5</v>
      </c>
      <c r="L12" s="253">
        <v>0.04</v>
      </c>
      <c r="M12" s="20">
        <v>0.02</v>
      </c>
      <c r="N12" s="20">
        <v>0</v>
      </c>
      <c r="O12" s="20">
        <v>0</v>
      </c>
      <c r="P12" s="21">
        <v>0</v>
      </c>
      <c r="Q12" s="253">
        <v>7.25</v>
      </c>
      <c r="R12" s="20">
        <v>37.5</v>
      </c>
      <c r="S12" s="20">
        <v>11.75</v>
      </c>
      <c r="T12" s="20">
        <v>0.98</v>
      </c>
      <c r="U12" s="20">
        <v>58.75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85"/>
      <c r="B13" s="157" t="s">
        <v>62</v>
      </c>
      <c r="C13" s="317"/>
      <c r="D13" s="620"/>
      <c r="E13" s="282" t="s">
        <v>14</v>
      </c>
      <c r="F13" s="273" t="e">
        <f>F6+F7+#REF!+#REF!+F10+F11+F12</f>
        <v>#REF!</v>
      </c>
      <c r="G13" s="401"/>
      <c r="H13" s="189" t="e">
        <f>H6+H7+#REF!+#REF!+H10+H11+H12</f>
        <v>#REF!</v>
      </c>
      <c r="I13" s="22" t="e">
        <f>I6+I7+#REF!+#REF!+I10+I11+I12</f>
        <v>#REF!</v>
      </c>
      <c r="J13" s="59" t="e">
        <f>J6+J7+#REF!+#REF!+J10+J11+J12</f>
        <v>#REF!</v>
      </c>
      <c r="K13" s="409" t="e">
        <f>K6+K7+#REF!+#REF!+K10+K11+K12</f>
        <v>#REF!</v>
      </c>
      <c r="L13" s="189" t="e">
        <f>L6+L7+#REF!+#REF!+L10+L11+L12</f>
        <v>#REF!</v>
      </c>
      <c r="M13" s="22" t="e">
        <f>M6+M7+#REF!+#REF!+M10+M11+M12</f>
        <v>#REF!</v>
      </c>
      <c r="N13" s="22" t="e">
        <f>N6+N7+#REF!+#REF!+N10+N11+N12</f>
        <v>#REF!</v>
      </c>
      <c r="O13" s="22" t="e">
        <f>O6+O7+#REF!+#REF!+O10+O11+O12</f>
        <v>#REF!</v>
      </c>
      <c r="P13" s="107" t="e">
        <f>P6+P7+#REF!+#REF!+P10+P11+P12</f>
        <v>#REF!</v>
      </c>
      <c r="Q13" s="189" t="e">
        <f>Q6+Q7+#REF!+#REF!+Q10+Q11+Q12</f>
        <v>#REF!</v>
      </c>
      <c r="R13" s="22" t="e">
        <f>R6+R7+#REF!+#REF!+R10+R11+R12</f>
        <v>#REF!</v>
      </c>
      <c r="S13" s="22" t="e">
        <f>S6+S7+#REF!+#REF!+S10+S11+S12</f>
        <v>#REF!</v>
      </c>
      <c r="T13" s="22" t="e">
        <f>T6+T7+#REF!+#REF!+T10+T11+T12</f>
        <v>#REF!</v>
      </c>
      <c r="U13" s="22" t="e">
        <f>U6+U7+#REF!+#REF!+U10+U11+U12</f>
        <v>#REF!</v>
      </c>
      <c r="V13" s="22" t="e">
        <f>V6+V7+#REF!+#REF!+V10+V11+V12</f>
        <v>#REF!</v>
      </c>
      <c r="W13" s="22" t="e">
        <f>W6+W7+#REF!+#REF!+W10+W11+W12</f>
        <v>#REF!</v>
      </c>
      <c r="X13" s="59" t="e">
        <f>X6+X7+#REF!+#REF!+X10+X11+X12</f>
        <v>#REF!</v>
      </c>
    </row>
    <row r="14" spans="1:24" s="16" customFormat="1" ht="33.75" customHeight="1" x14ac:dyDescent="0.35">
      <c r="A14" s="85"/>
      <c r="B14" s="442" t="s">
        <v>64</v>
      </c>
      <c r="C14" s="516"/>
      <c r="D14" s="621"/>
      <c r="E14" s="283" t="s">
        <v>14</v>
      </c>
      <c r="F14" s="272" t="e">
        <f>F6+F7+F8+#REF!+F10+F11+F12</f>
        <v>#REF!</v>
      </c>
      <c r="G14" s="411"/>
      <c r="H14" s="286">
        <f>H6+H7+H8+H9+H10+H11+H12</f>
        <v>33.339999999999996</v>
      </c>
      <c r="I14" s="52">
        <f>I6+I7+I8+I9+I10+I11+I12</f>
        <v>27.229999999999997</v>
      </c>
      <c r="J14" s="68">
        <f>J6+J7+J8+J9+J10+J11+J12</f>
        <v>82.97</v>
      </c>
      <c r="K14" s="410">
        <f>K6+K7+K8+K9+K10+K11+K12</f>
        <v>716.43</v>
      </c>
      <c r="L14" s="286">
        <f>L6+L7+L8+L9+L10+L11+L12</f>
        <v>0.35</v>
      </c>
      <c r="M14" s="52">
        <f>M6+M7+M8+M9+M10+M11+M12</f>
        <v>0.39000000000000007</v>
      </c>
      <c r="N14" s="52">
        <f>N6+N7+N8+N9+N10+N11+N12</f>
        <v>27.94</v>
      </c>
      <c r="O14" s="52">
        <f>O6+O7+O8+O9+O10+O11+O12</f>
        <v>852.8</v>
      </c>
      <c r="P14" s="651">
        <f>P6+P7+P8+P9+P10+P11+P12</f>
        <v>0.56000000000000005</v>
      </c>
      <c r="Q14" s="286">
        <f>Q6+Q7+Q8+Q9+Q10+Q11+Q12</f>
        <v>243.7</v>
      </c>
      <c r="R14" s="52">
        <f>R6+R7+R8+R9+R10+R11+R12</f>
        <v>501.52</v>
      </c>
      <c r="S14" s="52">
        <f>S6+S7+S8+S9+S10+S11+S12</f>
        <v>149.37</v>
      </c>
      <c r="T14" s="52">
        <f>T6+T7+T8+T9+T10+T11+T12</f>
        <v>5.09</v>
      </c>
      <c r="U14" s="52">
        <f>U6+U7+U8+U9+U10+U11+U12</f>
        <v>1555.85</v>
      </c>
      <c r="V14" s="52">
        <f>V6+V7+V8+V9+V10+V11+V12</f>
        <v>0.15400000000000003</v>
      </c>
      <c r="W14" s="52">
        <f>W6+W7+W8+W9+W10+W11+W12</f>
        <v>2.1000000000000001E-2</v>
      </c>
      <c r="X14" s="68">
        <f>X6+X7+X8+X9+X10+X11+X12</f>
        <v>7.266</v>
      </c>
    </row>
    <row r="15" spans="1:24" s="16" customFormat="1" ht="33.75" customHeight="1" x14ac:dyDescent="0.35">
      <c r="A15" s="85"/>
      <c r="B15" s="431" t="s">
        <v>62</v>
      </c>
      <c r="C15" s="320"/>
      <c r="D15" s="622"/>
      <c r="E15" s="282" t="s">
        <v>15</v>
      </c>
      <c r="F15" s="375"/>
      <c r="G15" s="431"/>
      <c r="H15" s="189"/>
      <c r="I15" s="22"/>
      <c r="J15" s="59"/>
      <c r="K15" s="449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16" customFormat="1" ht="33.75" customHeight="1" thickBot="1" x14ac:dyDescent="0.4">
      <c r="A16" s="112"/>
      <c r="B16" s="159" t="s">
        <v>64</v>
      </c>
      <c r="C16" s="466"/>
      <c r="D16" s="590"/>
      <c r="E16" s="654" t="s">
        <v>15</v>
      </c>
      <c r="F16" s="177"/>
      <c r="G16" s="159"/>
      <c r="H16" s="380"/>
      <c r="I16" s="381"/>
      <c r="J16" s="382"/>
      <c r="K16" s="450">
        <f>K14/23.5</f>
        <v>30.486382978723402</v>
      </c>
      <c r="L16" s="380"/>
      <c r="M16" s="381"/>
      <c r="N16" s="381"/>
      <c r="O16" s="381"/>
      <c r="P16" s="413"/>
      <c r="Q16" s="380"/>
      <c r="R16" s="381"/>
      <c r="S16" s="381"/>
      <c r="T16" s="381"/>
      <c r="U16" s="381"/>
      <c r="V16" s="381"/>
      <c r="W16" s="381"/>
      <c r="X16" s="382"/>
    </row>
    <row r="17" spans="1:18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8" ht="18" x14ac:dyDescent="0.35">
      <c r="A18" s="337"/>
      <c r="B18" s="728"/>
      <c r="C18" s="256"/>
      <c r="D18" s="202"/>
      <c r="E18" s="25"/>
      <c r="F18" s="26"/>
      <c r="G18" s="11"/>
      <c r="H18" s="9"/>
      <c r="I18" s="11"/>
      <c r="J18" s="11"/>
    </row>
    <row r="19" spans="1:18" ht="18" x14ac:dyDescent="0.35">
      <c r="A19" s="527" t="s">
        <v>54</v>
      </c>
      <c r="B19" s="719"/>
      <c r="C19" s="528"/>
      <c r="D19" s="528"/>
      <c r="E19" s="25"/>
      <c r="F19" s="26"/>
      <c r="G19" s="11"/>
      <c r="H19" s="11"/>
      <c r="I19" s="11"/>
      <c r="J19" s="11"/>
      <c r="R19" s="420"/>
    </row>
    <row r="20" spans="1:18" ht="18" x14ac:dyDescent="0.35">
      <c r="A20" s="530" t="s">
        <v>55</v>
      </c>
      <c r="B20" s="715"/>
      <c r="C20" s="111"/>
      <c r="D20" s="531"/>
      <c r="E20" s="25"/>
      <c r="F20" s="26"/>
      <c r="G20" s="11"/>
      <c r="H20" s="11"/>
      <c r="I20" s="11"/>
      <c r="J20" s="11"/>
    </row>
    <row r="21" spans="1:18" ht="18" x14ac:dyDescent="0.35">
      <c r="D21" s="11"/>
      <c r="E21" s="25"/>
      <c r="F21" s="26"/>
      <c r="G21" s="11"/>
      <c r="H21" s="11"/>
      <c r="I21" s="11"/>
      <c r="J21" s="11"/>
    </row>
    <row r="22" spans="1:18" ht="18" x14ac:dyDescent="0.35">
      <c r="D22" s="11"/>
      <c r="E22" s="25"/>
      <c r="F22" s="26"/>
      <c r="G22" s="11"/>
      <c r="H22" s="11"/>
      <c r="I22" s="11"/>
      <c r="J22" s="11"/>
    </row>
    <row r="23" spans="1:18" x14ac:dyDescent="0.35">
      <c r="D23" s="11"/>
      <c r="E23" s="11"/>
      <c r="F23" s="11"/>
      <c r="G23" s="11"/>
      <c r="H23" s="11"/>
      <c r="I23" s="11"/>
      <c r="J23" s="11"/>
    </row>
    <row r="24" spans="1:18" x14ac:dyDescent="0.35">
      <c r="D24" s="11"/>
      <c r="E24" s="11"/>
      <c r="F24" s="11"/>
      <c r="G24" s="11"/>
      <c r="H24" s="11"/>
      <c r="I24" s="11"/>
      <c r="J24" s="11"/>
    </row>
    <row r="25" spans="1:18" x14ac:dyDescent="0.35">
      <c r="D25" s="11"/>
      <c r="E25" s="11"/>
      <c r="F25" s="11"/>
      <c r="G25" s="11"/>
      <c r="H25" s="11"/>
      <c r="I25" s="11"/>
      <c r="J25" s="11"/>
    </row>
    <row r="26" spans="1:18" x14ac:dyDescent="0.35">
      <c r="D26" s="11"/>
      <c r="E26" s="11"/>
      <c r="F26" s="11"/>
      <c r="G26" s="11"/>
      <c r="H26" s="11"/>
      <c r="I26" s="11"/>
      <c r="J26" s="11"/>
    </row>
    <row r="27" spans="1:18" x14ac:dyDescent="0.35">
      <c r="D27" s="11"/>
      <c r="E27" s="11"/>
      <c r="F27" s="11"/>
      <c r="G27" s="11"/>
      <c r="H27" s="11"/>
      <c r="I27" s="11"/>
      <c r="J27" s="11"/>
    </row>
    <row r="28" spans="1:18" x14ac:dyDescent="0.35">
      <c r="D28" s="11"/>
      <c r="E28" s="11"/>
      <c r="F28" s="11"/>
      <c r="G28" s="11"/>
      <c r="H28" s="11"/>
      <c r="I28" s="11"/>
      <c r="J28" s="11"/>
    </row>
    <row r="29" spans="1:18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24"/>
  <sheetViews>
    <sheetView zoomScale="37" zoomScaleNormal="37" workbookViewId="0">
      <selection activeCell="E36" sqref="E36"/>
    </sheetView>
  </sheetViews>
  <sheetFormatPr defaultRowHeight="14.5" x14ac:dyDescent="0.35"/>
  <cols>
    <col min="1" max="1" width="16.81640625" customWidth="1"/>
    <col min="2" max="2" width="16.81640625" style="714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713"/>
      <c r="C2" s="7"/>
      <c r="D2" s="6" t="s">
        <v>3</v>
      </c>
      <c r="E2" s="650"/>
      <c r="F2" s="8" t="s">
        <v>2</v>
      </c>
      <c r="G2" s="116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23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4"/>
      <c r="B4" s="729"/>
      <c r="C4" s="663" t="s">
        <v>33</v>
      </c>
      <c r="D4" s="234"/>
      <c r="E4" s="597"/>
      <c r="F4" s="661"/>
      <c r="G4" s="663"/>
      <c r="H4" s="678" t="s">
        <v>16</v>
      </c>
      <c r="I4" s="679"/>
      <c r="J4" s="680"/>
      <c r="K4" s="598" t="s">
        <v>17</v>
      </c>
      <c r="L4" s="784" t="s">
        <v>18</v>
      </c>
      <c r="M4" s="785"/>
      <c r="N4" s="786"/>
      <c r="O4" s="786"/>
      <c r="P4" s="790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47" thickBot="1" x14ac:dyDescent="0.4">
      <c r="A5" s="75" t="s">
        <v>0</v>
      </c>
      <c r="B5" s="730"/>
      <c r="C5" s="100" t="s">
        <v>34</v>
      </c>
      <c r="D5" s="580" t="s">
        <v>35</v>
      </c>
      <c r="E5" s="100" t="s">
        <v>32</v>
      </c>
      <c r="F5" s="94" t="s">
        <v>20</v>
      </c>
      <c r="G5" s="100" t="s">
        <v>31</v>
      </c>
      <c r="H5" s="94" t="s">
        <v>21</v>
      </c>
      <c r="I5" s="419" t="s">
        <v>22</v>
      </c>
      <c r="J5" s="94" t="s">
        <v>23</v>
      </c>
      <c r="K5" s="611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3.75" customHeight="1" x14ac:dyDescent="0.35">
      <c r="A6" s="78" t="s">
        <v>4</v>
      </c>
      <c r="B6" s="134"/>
      <c r="C6" s="363">
        <v>28</v>
      </c>
      <c r="D6" s="655" t="s">
        <v>13</v>
      </c>
      <c r="E6" s="364" t="s">
        <v>116</v>
      </c>
      <c r="F6" s="397">
        <v>60</v>
      </c>
      <c r="G6" s="407"/>
      <c r="H6" s="391">
        <v>0.48</v>
      </c>
      <c r="I6" s="331">
        <v>0.6</v>
      </c>
      <c r="J6" s="392">
        <v>1.56</v>
      </c>
      <c r="K6" s="408">
        <v>8.4</v>
      </c>
      <c r="L6" s="306">
        <v>0.02</v>
      </c>
      <c r="M6" s="307">
        <v>0.02</v>
      </c>
      <c r="N6" s="47">
        <v>6</v>
      </c>
      <c r="O6" s="47">
        <v>10</v>
      </c>
      <c r="P6" s="48">
        <v>0</v>
      </c>
      <c r="Q6" s="306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35" customFormat="1" ht="33.75" customHeight="1" x14ac:dyDescent="0.35">
      <c r="A7" s="77"/>
      <c r="B7" s="130"/>
      <c r="C7" s="96">
        <v>40</v>
      </c>
      <c r="D7" s="656" t="s">
        <v>6</v>
      </c>
      <c r="E7" s="153" t="s">
        <v>84</v>
      </c>
      <c r="F7" s="639">
        <v>200</v>
      </c>
      <c r="G7" s="96"/>
      <c r="H7" s="233">
        <v>5</v>
      </c>
      <c r="I7" s="72">
        <v>7.6</v>
      </c>
      <c r="J7" s="73">
        <v>12.8</v>
      </c>
      <c r="K7" s="200">
        <v>139.80000000000001</v>
      </c>
      <c r="L7" s="233">
        <v>0.04</v>
      </c>
      <c r="M7" s="198">
        <v>0.1</v>
      </c>
      <c r="N7" s="72">
        <v>3.32</v>
      </c>
      <c r="O7" s="72">
        <v>152.19999999999999</v>
      </c>
      <c r="P7" s="197">
        <v>0</v>
      </c>
      <c r="Q7" s="233">
        <v>31.94</v>
      </c>
      <c r="R7" s="72">
        <v>109.2</v>
      </c>
      <c r="S7" s="72">
        <v>24.66</v>
      </c>
      <c r="T7" s="72">
        <v>1.18</v>
      </c>
      <c r="U7" s="72">
        <v>408.2</v>
      </c>
      <c r="V7" s="72">
        <v>2.4E-2</v>
      </c>
      <c r="W7" s="72">
        <v>6.0000000000000001E-3</v>
      </c>
      <c r="X7" s="197">
        <v>4.2000000000000003E-2</v>
      </c>
    </row>
    <row r="8" spans="1:24" s="35" customFormat="1" ht="33.75" customHeight="1" x14ac:dyDescent="0.35">
      <c r="A8" s="85"/>
      <c r="B8" s="130"/>
      <c r="C8" s="96">
        <v>86</v>
      </c>
      <c r="D8" s="495" t="s">
        <v>7</v>
      </c>
      <c r="E8" s="321" t="s">
        <v>68</v>
      </c>
      <c r="F8" s="639">
        <v>240</v>
      </c>
      <c r="G8" s="96"/>
      <c r="H8" s="227">
        <v>20.149999999999999</v>
      </c>
      <c r="I8" s="15">
        <v>19.079999999999998</v>
      </c>
      <c r="J8" s="18">
        <v>24.59</v>
      </c>
      <c r="K8" s="181">
        <v>350.62</v>
      </c>
      <c r="L8" s="227">
        <v>0.18</v>
      </c>
      <c r="M8" s="17">
        <v>0.21</v>
      </c>
      <c r="N8" s="15">
        <v>13.9</v>
      </c>
      <c r="O8" s="15">
        <v>10</v>
      </c>
      <c r="P8" s="40">
        <v>0</v>
      </c>
      <c r="Q8" s="227">
        <v>33.06</v>
      </c>
      <c r="R8" s="15">
        <v>248.02</v>
      </c>
      <c r="S8" s="15">
        <v>54.32</v>
      </c>
      <c r="T8" s="15">
        <v>3.8</v>
      </c>
      <c r="U8" s="15">
        <v>1036.04</v>
      </c>
      <c r="V8" s="15">
        <v>1.4E-2</v>
      </c>
      <c r="W8" s="15">
        <v>1E-3</v>
      </c>
      <c r="X8" s="40">
        <v>0.1</v>
      </c>
    </row>
    <row r="9" spans="1:24" s="16" customFormat="1" ht="43.5" customHeight="1" x14ac:dyDescent="0.35">
      <c r="A9" s="79"/>
      <c r="B9" s="129"/>
      <c r="C9" s="95">
        <v>102</v>
      </c>
      <c r="D9" s="555" t="s">
        <v>12</v>
      </c>
      <c r="E9" s="525" t="s">
        <v>69</v>
      </c>
      <c r="F9" s="507">
        <v>200</v>
      </c>
      <c r="G9" s="95"/>
      <c r="H9" s="227">
        <v>0.83</v>
      </c>
      <c r="I9" s="15">
        <v>0.04</v>
      </c>
      <c r="J9" s="40">
        <v>15.16</v>
      </c>
      <c r="K9" s="239">
        <v>64.22</v>
      </c>
      <c r="L9" s="227">
        <v>0.01</v>
      </c>
      <c r="M9" s="15">
        <v>0.03</v>
      </c>
      <c r="N9" s="15">
        <v>0.27</v>
      </c>
      <c r="O9" s="15">
        <v>60</v>
      </c>
      <c r="P9" s="40">
        <v>0</v>
      </c>
      <c r="Q9" s="227">
        <v>24.15</v>
      </c>
      <c r="R9" s="15">
        <v>21.59</v>
      </c>
      <c r="S9" s="15">
        <v>15.53</v>
      </c>
      <c r="T9" s="15">
        <v>0.49</v>
      </c>
      <c r="U9" s="15">
        <v>242.47</v>
      </c>
      <c r="V9" s="15">
        <v>1E-3</v>
      </c>
      <c r="W9" s="15">
        <v>0</v>
      </c>
      <c r="X9" s="40">
        <v>0.01</v>
      </c>
    </row>
    <row r="10" spans="1:24" s="16" customFormat="1" ht="33.75" customHeight="1" x14ac:dyDescent="0.35">
      <c r="A10" s="79"/>
      <c r="B10" s="129"/>
      <c r="C10" s="97">
        <v>119</v>
      </c>
      <c r="D10" s="490" t="s">
        <v>8</v>
      </c>
      <c r="E10" s="146" t="s">
        <v>46</v>
      </c>
      <c r="F10" s="130">
        <v>45</v>
      </c>
      <c r="G10" s="96"/>
      <c r="H10" s="253">
        <v>3.42</v>
      </c>
      <c r="I10" s="20">
        <v>0.36</v>
      </c>
      <c r="J10" s="44">
        <v>22.14</v>
      </c>
      <c r="K10" s="267">
        <v>105.75</v>
      </c>
      <c r="L10" s="253">
        <v>0.05</v>
      </c>
      <c r="M10" s="20">
        <v>0.01</v>
      </c>
      <c r="N10" s="20">
        <v>0</v>
      </c>
      <c r="O10" s="20">
        <v>0</v>
      </c>
      <c r="P10" s="21">
        <v>0</v>
      </c>
      <c r="Q10" s="253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4">
        <v>6.53</v>
      </c>
    </row>
    <row r="11" spans="1:24" s="16" customFormat="1" ht="33.75" customHeight="1" x14ac:dyDescent="0.35">
      <c r="A11" s="79"/>
      <c r="B11" s="129"/>
      <c r="C11" s="125">
        <v>120</v>
      </c>
      <c r="D11" s="490" t="s">
        <v>9</v>
      </c>
      <c r="E11" s="146" t="s">
        <v>39</v>
      </c>
      <c r="F11" s="130">
        <v>25</v>
      </c>
      <c r="G11" s="96"/>
      <c r="H11" s="253">
        <v>1.65</v>
      </c>
      <c r="I11" s="20">
        <v>0.3</v>
      </c>
      <c r="J11" s="44">
        <v>10.050000000000001</v>
      </c>
      <c r="K11" s="267">
        <v>49.5</v>
      </c>
      <c r="L11" s="253">
        <v>0.04</v>
      </c>
      <c r="M11" s="20">
        <v>0.02</v>
      </c>
      <c r="N11" s="20">
        <v>0</v>
      </c>
      <c r="O11" s="20">
        <v>0</v>
      </c>
      <c r="P11" s="21">
        <v>0</v>
      </c>
      <c r="Q11" s="253">
        <v>7.25</v>
      </c>
      <c r="R11" s="20">
        <v>37.5</v>
      </c>
      <c r="S11" s="20">
        <v>11.75</v>
      </c>
      <c r="T11" s="20">
        <v>0.98</v>
      </c>
      <c r="U11" s="20">
        <v>58.75</v>
      </c>
      <c r="V11" s="20">
        <v>1E-3</v>
      </c>
      <c r="W11" s="20">
        <v>1E-3</v>
      </c>
      <c r="X11" s="44">
        <v>0</v>
      </c>
    </row>
    <row r="12" spans="1:24" s="35" customFormat="1" ht="33.75" customHeight="1" x14ac:dyDescent="0.35">
      <c r="A12" s="85"/>
      <c r="B12" s="130"/>
      <c r="C12" s="96"/>
      <c r="D12" s="495"/>
      <c r="E12" s="284" t="s">
        <v>14</v>
      </c>
      <c r="F12" s="351">
        <f>SUM(F6:F11)</f>
        <v>770</v>
      </c>
      <c r="G12" s="96"/>
      <c r="H12" s="253">
        <f>H6+H7+H8+H9+H10+H11</f>
        <v>31.529999999999994</v>
      </c>
      <c r="I12" s="20">
        <f t="shared" ref="I12:J12" si="0">I6+I7+I8+I9+I10+I11</f>
        <v>27.979999999999997</v>
      </c>
      <c r="J12" s="21">
        <f t="shared" si="0"/>
        <v>86.3</v>
      </c>
      <c r="K12" s="211">
        <f>K6+K7+K8+K9+K10+K11</f>
        <v>718.29000000000008</v>
      </c>
      <c r="L12" s="253">
        <f t="shared" ref="L12:X12" si="1">L6+L7+L8+L9+L10+L11</f>
        <v>0.33999999999999997</v>
      </c>
      <c r="M12" s="20">
        <f t="shared" si="1"/>
        <v>0.39</v>
      </c>
      <c r="N12" s="20">
        <f t="shared" si="1"/>
        <v>23.49</v>
      </c>
      <c r="O12" s="20">
        <f t="shared" si="1"/>
        <v>232.2</v>
      </c>
      <c r="P12" s="44">
        <f t="shared" si="1"/>
        <v>0</v>
      </c>
      <c r="Q12" s="253">
        <f t="shared" si="1"/>
        <v>119.20000000000002</v>
      </c>
      <c r="R12" s="20">
        <f t="shared" si="1"/>
        <v>470.76</v>
      </c>
      <c r="S12" s="20">
        <f t="shared" si="1"/>
        <v>120.96</v>
      </c>
      <c r="T12" s="20">
        <f t="shared" si="1"/>
        <v>7.3100000000000005</v>
      </c>
      <c r="U12" s="20">
        <f t="shared" si="1"/>
        <v>1904.9099999999999</v>
      </c>
      <c r="V12" s="20">
        <f t="shared" si="1"/>
        <v>4.1000000000000002E-2</v>
      </c>
      <c r="W12" s="20">
        <f t="shared" si="1"/>
        <v>1.0999999999999999E-2</v>
      </c>
      <c r="X12" s="44">
        <f t="shared" si="1"/>
        <v>6.6820000000000004</v>
      </c>
    </row>
    <row r="13" spans="1:24" s="35" customFormat="1" ht="33.75" customHeight="1" thickBot="1" x14ac:dyDescent="0.4">
      <c r="A13" s="112"/>
      <c r="B13" s="133"/>
      <c r="C13" s="243"/>
      <c r="D13" s="657"/>
      <c r="E13" s="309" t="s">
        <v>15</v>
      </c>
      <c r="F13" s="248"/>
      <c r="G13" s="196"/>
      <c r="H13" s="192"/>
      <c r="I13" s="49"/>
      <c r="J13" s="124"/>
      <c r="K13" s="325">
        <f>K12/23.5</f>
        <v>30.565531914893619</v>
      </c>
      <c r="L13" s="192"/>
      <c r="M13" s="150"/>
      <c r="N13" s="49"/>
      <c r="O13" s="49"/>
      <c r="P13" s="113"/>
      <c r="Q13" s="192"/>
      <c r="R13" s="49"/>
      <c r="S13" s="49"/>
      <c r="T13" s="49"/>
      <c r="U13" s="49"/>
      <c r="V13" s="49"/>
      <c r="W13" s="49"/>
      <c r="X13" s="113"/>
    </row>
    <row r="14" spans="1:24" x14ac:dyDescent="0.35">
      <c r="A14" s="2"/>
      <c r="C14" s="4"/>
      <c r="D14" s="2"/>
      <c r="E14" s="9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D15" s="11"/>
      <c r="E15" s="25"/>
      <c r="F15" s="26"/>
      <c r="G15" s="11"/>
      <c r="H15" s="11"/>
      <c r="I15" s="11"/>
      <c r="J15" s="11"/>
    </row>
    <row r="16" spans="1:24" ht="18" x14ac:dyDescent="0.35">
      <c r="D16" s="11"/>
      <c r="E16" s="25"/>
      <c r="F16" s="26"/>
      <c r="G16" s="11"/>
      <c r="H16" s="11"/>
      <c r="I16" s="11"/>
      <c r="J16" s="11"/>
    </row>
    <row r="17" spans="1:10" ht="18" x14ac:dyDescent="0.35">
      <c r="A17" s="527" t="s">
        <v>54</v>
      </c>
      <c r="B17" s="719"/>
      <c r="C17" s="528"/>
      <c r="D17" s="529"/>
      <c r="E17" s="25"/>
      <c r="F17" s="26"/>
      <c r="G17" s="11"/>
      <c r="H17" s="11"/>
      <c r="I17" s="11"/>
      <c r="J17" s="11"/>
    </row>
    <row r="18" spans="1:10" x14ac:dyDescent="0.35">
      <c r="A18" s="530" t="s">
        <v>55</v>
      </c>
      <c r="B18" s="715"/>
      <c r="C18" s="531"/>
      <c r="D18" s="531"/>
      <c r="E18" s="11"/>
      <c r="F18" s="11"/>
      <c r="G18" s="11"/>
      <c r="H18" s="11"/>
      <c r="I18" s="11"/>
      <c r="J18" s="11"/>
    </row>
    <row r="19" spans="1:10" x14ac:dyDescent="0.35">
      <c r="A19" s="11"/>
      <c r="B19" s="716"/>
      <c r="C19" s="311"/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37" zoomScaleNormal="37" workbookViewId="0">
      <selection activeCell="E39" sqref="E39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4"/>
      <c r="B4" s="93"/>
      <c r="C4" s="534" t="s">
        <v>33</v>
      </c>
      <c r="D4" s="596"/>
      <c r="E4" s="597"/>
      <c r="F4" s="534"/>
      <c r="G4" s="533"/>
      <c r="H4" s="678" t="s">
        <v>16</v>
      </c>
      <c r="I4" s="679"/>
      <c r="J4" s="680"/>
      <c r="K4" s="598" t="s">
        <v>17</v>
      </c>
      <c r="L4" s="784" t="s">
        <v>18</v>
      </c>
      <c r="M4" s="785"/>
      <c r="N4" s="786"/>
      <c r="O4" s="786"/>
      <c r="P4" s="790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47" thickBot="1" x14ac:dyDescent="0.4">
      <c r="A5" s="75" t="s">
        <v>0</v>
      </c>
      <c r="B5" s="94"/>
      <c r="C5" s="100" t="s">
        <v>34</v>
      </c>
      <c r="D5" s="681" t="s">
        <v>35</v>
      </c>
      <c r="E5" s="100" t="s">
        <v>32</v>
      </c>
      <c r="F5" s="100" t="s">
        <v>20</v>
      </c>
      <c r="G5" s="94" t="s">
        <v>31</v>
      </c>
      <c r="H5" s="123" t="s">
        <v>21</v>
      </c>
      <c r="I5" s="419" t="s">
        <v>22</v>
      </c>
      <c r="J5" s="649" t="s">
        <v>23</v>
      </c>
      <c r="K5" s="611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3.75" customHeight="1" x14ac:dyDescent="0.35">
      <c r="A6" s="78" t="s">
        <v>4</v>
      </c>
      <c r="B6" s="278"/>
      <c r="C6" s="262">
        <v>9</v>
      </c>
      <c r="D6" s="582" t="s">
        <v>13</v>
      </c>
      <c r="E6" s="583" t="s">
        <v>77</v>
      </c>
      <c r="F6" s="584">
        <v>60</v>
      </c>
      <c r="G6" s="451"/>
      <c r="H6" s="246">
        <v>1.29</v>
      </c>
      <c r="I6" s="38">
        <v>4.2699999999999996</v>
      </c>
      <c r="J6" s="39">
        <v>6.97</v>
      </c>
      <c r="K6" s="294">
        <v>72.75</v>
      </c>
      <c r="L6" s="246">
        <v>0.02</v>
      </c>
      <c r="M6" s="38">
        <v>0.03</v>
      </c>
      <c r="N6" s="38">
        <v>4.4800000000000004</v>
      </c>
      <c r="O6" s="38">
        <v>30</v>
      </c>
      <c r="P6" s="41">
        <v>0</v>
      </c>
      <c r="Q6" s="246">
        <v>17.55</v>
      </c>
      <c r="R6" s="38">
        <v>27.09</v>
      </c>
      <c r="S6" s="38">
        <v>14.37</v>
      </c>
      <c r="T6" s="38">
        <v>0.8</v>
      </c>
      <c r="U6" s="38">
        <v>205.55</v>
      </c>
      <c r="V6" s="38">
        <v>4.0000000000000001E-3</v>
      </c>
      <c r="W6" s="38">
        <v>1E-3</v>
      </c>
      <c r="X6" s="39">
        <v>0.01</v>
      </c>
    </row>
    <row r="7" spans="1:24" s="16" customFormat="1" ht="33.75" customHeight="1" x14ac:dyDescent="0.35">
      <c r="A7" s="76"/>
      <c r="B7" s="95"/>
      <c r="C7" s="130">
        <v>41</v>
      </c>
      <c r="D7" s="199" t="s">
        <v>6</v>
      </c>
      <c r="E7" s="321" t="s">
        <v>71</v>
      </c>
      <c r="F7" s="214">
        <v>200</v>
      </c>
      <c r="G7" s="336"/>
      <c r="H7" s="233">
        <v>6.66</v>
      </c>
      <c r="I7" s="72">
        <v>5.51</v>
      </c>
      <c r="J7" s="197">
        <v>8.75</v>
      </c>
      <c r="K7" s="334">
        <v>111.57</v>
      </c>
      <c r="L7" s="233">
        <v>7.0000000000000007E-2</v>
      </c>
      <c r="M7" s="72">
        <v>0.06</v>
      </c>
      <c r="N7" s="72">
        <v>2.75</v>
      </c>
      <c r="O7" s="72">
        <v>110</v>
      </c>
      <c r="P7" s="73">
        <v>0</v>
      </c>
      <c r="Q7" s="233">
        <v>22.94</v>
      </c>
      <c r="R7" s="72">
        <v>97.77</v>
      </c>
      <c r="S7" s="72">
        <v>22.1</v>
      </c>
      <c r="T7" s="72">
        <v>1.38</v>
      </c>
      <c r="U7" s="72">
        <v>299.77999999999997</v>
      </c>
      <c r="V7" s="72">
        <v>4.0000000000000001E-3</v>
      </c>
      <c r="W7" s="72">
        <v>2E-3</v>
      </c>
      <c r="X7" s="197">
        <v>0.03</v>
      </c>
    </row>
    <row r="8" spans="1:24" s="35" customFormat="1" ht="33.75" customHeight="1" x14ac:dyDescent="0.35">
      <c r="A8" s="85"/>
      <c r="B8" s="504"/>
      <c r="C8" s="130">
        <v>81</v>
      </c>
      <c r="D8" s="199" t="s">
        <v>7</v>
      </c>
      <c r="E8" s="153" t="s">
        <v>61</v>
      </c>
      <c r="F8" s="554">
        <v>90</v>
      </c>
      <c r="G8" s="161"/>
      <c r="H8" s="253">
        <v>23.81</v>
      </c>
      <c r="I8" s="20">
        <v>19.829999999999998</v>
      </c>
      <c r="J8" s="44">
        <v>0.72</v>
      </c>
      <c r="K8" s="252">
        <v>274.56</v>
      </c>
      <c r="L8" s="253">
        <v>0.09</v>
      </c>
      <c r="M8" s="20">
        <v>0.16</v>
      </c>
      <c r="N8" s="20">
        <v>1.0900000000000001</v>
      </c>
      <c r="O8" s="20">
        <v>30</v>
      </c>
      <c r="P8" s="21">
        <v>0.01</v>
      </c>
      <c r="Q8" s="253">
        <v>20.3</v>
      </c>
      <c r="R8" s="20">
        <v>189.81</v>
      </c>
      <c r="S8" s="20">
        <v>22.65</v>
      </c>
      <c r="T8" s="20">
        <v>1.54</v>
      </c>
      <c r="U8" s="20">
        <v>267.56</v>
      </c>
      <c r="V8" s="20">
        <v>5.0000000000000001E-3</v>
      </c>
      <c r="W8" s="20">
        <v>0</v>
      </c>
      <c r="X8" s="44">
        <v>0.15</v>
      </c>
    </row>
    <row r="9" spans="1:24" s="16" customFormat="1" ht="43.5" customHeight="1" x14ac:dyDescent="0.35">
      <c r="A9" s="79"/>
      <c r="B9" s="96"/>
      <c r="C9" s="130">
        <v>124</v>
      </c>
      <c r="D9" s="199" t="s">
        <v>74</v>
      </c>
      <c r="E9" s="321" t="s">
        <v>72</v>
      </c>
      <c r="F9" s="214">
        <v>150</v>
      </c>
      <c r="G9" s="336"/>
      <c r="H9" s="233">
        <v>3.93</v>
      </c>
      <c r="I9" s="72">
        <v>4.24</v>
      </c>
      <c r="J9" s="197">
        <v>21.84</v>
      </c>
      <c r="K9" s="334">
        <v>140.55000000000001</v>
      </c>
      <c r="L9" s="233">
        <v>0.11</v>
      </c>
      <c r="M9" s="72">
        <v>0.02</v>
      </c>
      <c r="N9" s="72">
        <v>0</v>
      </c>
      <c r="O9" s="72">
        <v>10</v>
      </c>
      <c r="P9" s="73">
        <v>0.06</v>
      </c>
      <c r="Q9" s="233">
        <v>10.9</v>
      </c>
      <c r="R9" s="72">
        <v>74.540000000000006</v>
      </c>
      <c r="S9" s="72">
        <v>26.07</v>
      </c>
      <c r="T9" s="72">
        <v>0.86</v>
      </c>
      <c r="U9" s="72">
        <v>64.319999999999993</v>
      </c>
      <c r="V9" s="72">
        <v>1E-3</v>
      </c>
      <c r="W9" s="72">
        <v>1E-3</v>
      </c>
      <c r="X9" s="197">
        <v>0.01</v>
      </c>
    </row>
    <row r="10" spans="1:24" s="16" customFormat="1" ht="33.75" customHeight="1" x14ac:dyDescent="0.35">
      <c r="A10" s="79"/>
      <c r="B10" s="334"/>
      <c r="C10" s="200">
        <v>100</v>
      </c>
      <c r="D10" s="199" t="s">
        <v>75</v>
      </c>
      <c r="E10" s="147" t="s">
        <v>73</v>
      </c>
      <c r="F10" s="130">
        <v>200</v>
      </c>
      <c r="G10" s="336"/>
      <c r="H10" s="253">
        <v>0.15</v>
      </c>
      <c r="I10" s="20">
        <v>0.04</v>
      </c>
      <c r="J10" s="44">
        <v>12.83</v>
      </c>
      <c r="K10" s="252">
        <v>52.45</v>
      </c>
      <c r="L10" s="227">
        <v>0</v>
      </c>
      <c r="M10" s="15">
        <v>0</v>
      </c>
      <c r="N10" s="15">
        <v>1.2</v>
      </c>
      <c r="O10" s="15">
        <v>0</v>
      </c>
      <c r="P10" s="18">
        <v>0</v>
      </c>
      <c r="Q10" s="227">
        <v>6.83</v>
      </c>
      <c r="R10" s="15">
        <v>5.22</v>
      </c>
      <c r="S10" s="15">
        <v>4.5199999999999996</v>
      </c>
      <c r="T10" s="15">
        <v>0.12</v>
      </c>
      <c r="U10" s="15">
        <v>42.79</v>
      </c>
      <c r="V10" s="15">
        <v>0</v>
      </c>
      <c r="W10" s="15">
        <v>0.02</v>
      </c>
      <c r="X10" s="40">
        <v>0</v>
      </c>
    </row>
    <row r="11" spans="1:24" s="16" customFormat="1" ht="33.75" customHeight="1" x14ac:dyDescent="0.35">
      <c r="A11" s="79"/>
      <c r="B11" s="334"/>
      <c r="C11" s="200">
        <v>119</v>
      </c>
      <c r="D11" s="199" t="s">
        <v>8</v>
      </c>
      <c r="E11" s="147" t="s">
        <v>46</v>
      </c>
      <c r="F11" s="260">
        <v>20</v>
      </c>
      <c r="G11" s="129"/>
      <c r="H11" s="227">
        <v>1.52</v>
      </c>
      <c r="I11" s="15">
        <v>0.16</v>
      </c>
      <c r="J11" s="40">
        <v>9.84</v>
      </c>
      <c r="K11" s="514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3.75" customHeight="1" x14ac:dyDescent="0.35">
      <c r="A12" s="85"/>
      <c r="B12" s="96"/>
      <c r="C12" s="130">
        <v>120</v>
      </c>
      <c r="D12" s="199" t="s">
        <v>9</v>
      </c>
      <c r="E12" s="147" t="s">
        <v>39</v>
      </c>
      <c r="F12" s="125">
        <v>20</v>
      </c>
      <c r="G12" s="129"/>
      <c r="H12" s="227">
        <v>1.32</v>
      </c>
      <c r="I12" s="15">
        <v>0.24</v>
      </c>
      <c r="J12" s="40">
        <v>8.0399999999999991</v>
      </c>
      <c r="K12" s="515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85"/>
      <c r="B13" s="504"/>
      <c r="C13" s="135"/>
      <c r="D13" s="416"/>
      <c r="E13" s="284" t="s">
        <v>14</v>
      </c>
      <c r="F13" s="185">
        <f>F6+F7+F8+F9+F10+F11+F12</f>
        <v>740</v>
      </c>
      <c r="G13" s="269"/>
      <c r="H13" s="190">
        <f t="shared" ref="H13:X13" si="0">H6+H7+H8+H9+H10+H11+H12</f>
        <v>38.68</v>
      </c>
      <c r="I13" s="33">
        <f t="shared" si="0"/>
        <v>34.29</v>
      </c>
      <c r="J13" s="61">
        <f t="shared" si="0"/>
        <v>68.990000000000009</v>
      </c>
      <c r="K13" s="508">
        <f t="shared" si="0"/>
        <v>738.48000000000013</v>
      </c>
      <c r="L13" s="190">
        <f t="shared" si="0"/>
        <v>0.33999999999999997</v>
      </c>
      <c r="M13" s="33">
        <f t="shared" si="0"/>
        <v>0.30000000000000004</v>
      </c>
      <c r="N13" s="33">
        <f t="shared" si="0"/>
        <v>9.52</v>
      </c>
      <c r="O13" s="33">
        <f t="shared" si="0"/>
        <v>180</v>
      </c>
      <c r="P13" s="247">
        <f t="shared" si="0"/>
        <v>6.9999999999999993E-2</v>
      </c>
      <c r="Q13" s="190">
        <f t="shared" si="0"/>
        <v>88.320000000000007</v>
      </c>
      <c r="R13" s="33">
        <f t="shared" si="0"/>
        <v>437.43000000000006</v>
      </c>
      <c r="S13" s="33">
        <f t="shared" si="0"/>
        <v>101.91</v>
      </c>
      <c r="T13" s="33">
        <f t="shared" si="0"/>
        <v>5.7</v>
      </c>
      <c r="U13" s="33">
        <f t="shared" si="0"/>
        <v>945.6</v>
      </c>
      <c r="V13" s="33">
        <f t="shared" si="0"/>
        <v>1.6000000000000004E-2</v>
      </c>
      <c r="W13" s="33">
        <f t="shared" si="0"/>
        <v>2.6000000000000002E-2</v>
      </c>
      <c r="X13" s="61">
        <f t="shared" si="0"/>
        <v>3.1</v>
      </c>
    </row>
    <row r="14" spans="1:24" s="16" customFormat="1" ht="33.75" customHeight="1" thickBot="1" x14ac:dyDescent="0.4">
      <c r="A14" s="112"/>
      <c r="B14" s="509"/>
      <c r="C14" s="133"/>
      <c r="D14" s="347"/>
      <c r="E14" s="309" t="s">
        <v>15</v>
      </c>
      <c r="F14" s="324"/>
      <c r="G14" s="196"/>
      <c r="H14" s="192"/>
      <c r="I14" s="49"/>
      <c r="J14" s="113"/>
      <c r="K14" s="405">
        <f>K13/23.5</f>
        <v>31.424680851063837</v>
      </c>
      <c r="L14" s="192"/>
      <c r="M14" s="49"/>
      <c r="N14" s="49"/>
      <c r="O14" s="49"/>
      <c r="P14" s="124"/>
      <c r="Q14" s="192"/>
      <c r="R14" s="49"/>
      <c r="S14" s="49"/>
      <c r="T14" s="49"/>
      <c r="U14" s="49"/>
      <c r="V14" s="49"/>
      <c r="W14" s="49"/>
      <c r="X14" s="113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205"/>
      <c r="B16" s="255"/>
      <c r="C16" s="255"/>
      <c r="D16" s="256"/>
      <c r="E16" s="257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3" zoomScaleNormal="43" workbookViewId="0">
      <selection activeCell="E36" sqref="E3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16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386"/>
      <c r="C4" s="534" t="s">
        <v>33</v>
      </c>
      <c r="D4" s="626"/>
      <c r="E4" s="597"/>
      <c r="F4" s="534"/>
      <c r="G4" s="533"/>
      <c r="H4" s="678" t="s">
        <v>16</v>
      </c>
      <c r="I4" s="679"/>
      <c r="J4" s="680"/>
      <c r="K4" s="539" t="s">
        <v>17</v>
      </c>
      <c r="L4" s="784" t="s">
        <v>18</v>
      </c>
      <c r="M4" s="785"/>
      <c r="N4" s="786"/>
      <c r="O4" s="786"/>
      <c r="P4" s="790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47" thickBot="1" x14ac:dyDescent="0.4">
      <c r="A5" s="138" t="s">
        <v>0</v>
      </c>
      <c r="B5" s="100"/>
      <c r="C5" s="100" t="s">
        <v>34</v>
      </c>
      <c r="D5" s="690" t="s">
        <v>35</v>
      </c>
      <c r="E5" s="100" t="s">
        <v>32</v>
      </c>
      <c r="F5" s="100" t="s">
        <v>20</v>
      </c>
      <c r="G5" s="94" t="s">
        <v>31</v>
      </c>
      <c r="H5" s="692" t="s">
        <v>21</v>
      </c>
      <c r="I5" s="419" t="s">
        <v>22</v>
      </c>
      <c r="J5" s="693" t="s">
        <v>23</v>
      </c>
      <c r="K5" s="540" t="s">
        <v>24</v>
      </c>
      <c r="L5" s="438" t="s">
        <v>25</v>
      </c>
      <c r="M5" s="438" t="s">
        <v>94</v>
      </c>
      <c r="N5" s="438" t="s">
        <v>26</v>
      </c>
      <c r="O5" s="492" t="s">
        <v>95</v>
      </c>
      <c r="P5" s="438" t="s">
        <v>96</v>
      </c>
      <c r="Q5" s="438" t="s">
        <v>27</v>
      </c>
      <c r="R5" s="438" t="s">
        <v>28</v>
      </c>
      <c r="S5" s="438" t="s">
        <v>29</v>
      </c>
      <c r="T5" s="438" t="s">
        <v>30</v>
      </c>
      <c r="U5" s="438" t="s">
        <v>97</v>
      </c>
      <c r="V5" s="438" t="s">
        <v>98</v>
      </c>
      <c r="W5" s="438" t="s">
        <v>99</v>
      </c>
      <c r="X5" s="534" t="s">
        <v>100</v>
      </c>
    </row>
    <row r="6" spans="1:24" s="16" customFormat="1" ht="26.5" customHeight="1" x14ac:dyDescent="0.35">
      <c r="A6" s="140" t="s">
        <v>4</v>
      </c>
      <c r="B6" s="134"/>
      <c r="C6" s="349">
        <v>135</v>
      </c>
      <c r="D6" s="333" t="s">
        <v>13</v>
      </c>
      <c r="E6" s="169" t="s">
        <v>122</v>
      </c>
      <c r="F6" s="149">
        <v>60</v>
      </c>
      <c r="G6" s="560"/>
      <c r="H6" s="391">
        <v>1.2</v>
      </c>
      <c r="I6" s="331">
        <v>5.4</v>
      </c>
      <c r="J6" s="392">
        <v>5.16</v>
      </c>
      <c r="K6" s="184">
        <v>73.2</v>
      </c>
      <c r="L6" s="391">
        <v>0.01</v>
      </c>
      <c r="M6" s="330">
        <v>0.03</v>
      </c>
      <c r="N6" s="331">
        <v>4.2</v>
      </c>
      <c r="O6" s="331">
        <v>90</v>
      </c>
      <c r="P6" s="332">
        <v>0</v>
      </c>
      <c r="Q6" s="391">
        <v>24.6</v>
      </c>
      <c r="R6" s="331">
        <v>40.200000000000003</v>
      </c>
      <c r="S6" s="331">
        <v>21</v>
      </c>
      <c r="T6" s="331">
        <v>4.2</v>
      </c>
      <c r="U6" s="331">
        <v>189</v>
      </c>
      <c r="V6" s="331">
        <v>0</v>
      </c>
      <c r="W6" s="331">
        <v>0</v>
      </c>
      <c r="X6" s="392">
        <v>0</v>
      </c>
    </row>
    <row r="7" spans="1:24" s="16" customFormat="1" ht="26.5" customHeight="1" x14ac:dyDescent="0.35">
      <c r="A7" s="101"/>
      <c r="B7" s="131"/>
      <c r="C7" s="131" t="s">
        <v>133</v>
      </c>
      <c r="D7" s="400" t="s">
        <v>6</v>
      </c>
      <c r="E7" s="343" t="s">
        <v>130</v>
      </c>
      <c r="F7" s="526">
        <v>200</v>
      </c>
      <c r="G7" s="95"/>
      <c r="H7" s="228">
        <v>6.2</v>
      </c>
      <c r="I7" s="13">
        <v>6.38</v>
      </c>
      <c r="J7" s="42">
        <v>12.02</v>
      </c>
      <c r="K7" s="132">
        <v>131.11000000000001</v>
      </c>
      <c r="L7" s="69">
        <v>7.0000000000000007E-2</v>
      </c>
      <c r="M7" s="69">
        <v>0.08</v>
      </c>
      <c r="N7" s="13">
        <v>5.17</v>
      </c>
      <c r="O7" s="13">
        <v>120</v>
      </c>
      <c r="P7" s="42">
        <v>0.02</v>
      </c>
      <c r="Q7" s="228">
        <v>26.04</v>
      </c>
      <c r="R7" s="13">
        <v>95.87</v>
      </c>
      <c r="S7" s="13">
        <v>23.89</v>
      </c>
      <c r="T7" s="13">
        <v>1.32</v>
      </c>
      <c r="U7" s="13">
        <v>377.41</v>
      </c>
      <c r="V7" s="13">
        <v>5.0000000000000001E-3</v>
      </c>
      <c r="W7" s="13">
        <v>1E-3</v>
      </c>
      <c r="X7" s="42">
        <v>0.04</v>
      </c>
    </row>
    <row r="8" spans="1:24" s="35" customFormat="1" ht="26.5" customHeight="1" x14ac:dyDescent="0.35">
      <c r="A8" s="102"/>
      <c r="B8" s="118"/>
      <c r="C8" s="130">
        <v>80</v>
      </c>
      <c r="D8" s="399" t="s">
        <v>7</v>
      </c>
      <c r="E8" s="153" t="s">
        <v>81</v>
      </c>
      <c r="F8" s="214">
        <v>90</v>
      </c>
      <c r="G8" s="96"/>
      <c r="H8" s="228">
        <v>14.84</v>
      </c>
      <c r="I8" s="13">
        <v>12.69</v>
      </c>
      <c r="J8" s="42">
        <v>4.46</v>
      </c>
      <c r="K8" s="132">
        <v>191.87</v>
      </c>
      <c r="L8" s="69">
        <v>0.06</v>
      </c>
      <c r="M8" s="69">
        <v>0.11</v>
      </c>
      <c r="N8" s="13">
        <v>1.48</v>
      </c>
      <c r="O8" s="13">
        <v>30</v>
      </c>
      <c r="P8" s="42">
        <v>0</v>
      </c>
      <c r="Q8" s="228">
        <v>20.21</v>
      </c>
      <c r="R8" s="13">
        <v>120.74</v>
      </c>
      <c r="S8" s="13">
        <v>17.46</v>
      </c>
      <c r="T8" s="13">
        <v>1.23</v>
      </c>
      <c r="U8" s="13">
        <v>204.01</v>
      </c>
      <c r="V8" s="13">
        <v>3.0000000000000001E-3</v>
      </c>
      <c r="W8" s="13">
        <v>0</v>
      </c>
      <c r="X8" s="42">
        <v>0.09</v>
      </c>
    </row>
    <row r="9" spans="1:24" s="35" customFormat="1" ht="26.5" customHeight="1" x14ac:dyDescent="0.35">
      <c r="A9" s="102"/>
      <c r="B9" s="118"/>
      <c r="C9" s="130">
        <v>54</v>
      </c>
      <c r="D9" s="398" t="s">
        <v>74</v>
      </c>
      <c r="E9" s="146" t="s">
        <v>37</v>
      </c>
      <c r="F9" s="129">
        <v>150</v>
      </c>
      <c r="G9" s="125"/>
      <c r="H9" s="253">
        <v>7.26</v>
      </c>
      <c r="I9" s="20">
        <v>4.96</v>
      </c>
      <c r="J9" s="44">
        <v>31.76</v>
      </c>
      <c r="K9" s="184">
        <v>198.84</v>
      </c>
      <c r="L9" s="19">
        <v>0.19</v>
      </c>
      <c r="M9" s="19">
        <v>0.1</v>
      </c>
      <c r="N9" s="20">
        <v>0</v>
      </c>
      <c r="O9" s="20">
        <v>10</v>
      </c>
      <c r="P9" s="21">
        <v>0.06</v>
      </c>
      <c r="Q9" s="253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33.75" customHeight="1" x14ac:dyDescent="0.35">
      <c r="A10" s="103"/>
      <c r="B10" s="131"/>
      <c r="C10" s="96">
        <v>98</v>
      </c>
      <c r="D10" s="146" t="s">
        <v>12</v>
      </c>
      <c r="E10" s="166" t="s">
        <v>11</v>
      </c>
      <c r="F10" s="511">
        <v>200</v>
      </c>
      <c r="G10" s="490"/>
      <c r="H10" s="227">
        <v>0.37</v>
      </c>
      <c r="I10" s="15">
        <v>0</v>
      </c>
      <c r="J10" s="18">
        <v>14.85</v>
      </c>
      <c r="K10" s="182">
        <v>59.48</v>
      </c>
      <c r="L10" s="17">
        <v>0</v>
      </c>
      <c r="M10" s="17">
        <v>0</v>
      </c>
      <c r="N10" s="15">
        <v>0</v>
      </c>
      <c r="O10" s="15">
        <v>0</v>
      </c>
      <c r="P10" s="40">
        <v>0</v>
      </c>
      <c r="Q10" s="227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32"/>
      <c r="C11" s="132">
        <v>119</v>
      </c>
      <c r="D11" s="398" t="s">
        <v>46</v>
      </c>
      <c r="E11" s="146" t="s">
        <v>36</v>
      </c>
      <c r="F11" s="129">
        <v>30</v>
      </c>
      <c r="G11" s="125"/>
      <c r="H11" s="227">
        <v>2.2799999999999998</v>
      </c>
      <c r="I11" s="15">
        <v>0.24</v>
      </c>
      <c r="J11" s="40">
        <v>14.76</v>
      </c>
      <c r="K11" s="181">
        <v>70.5</v>
      </c>
      <c r="L11" s="19">
        <v>0.03</v>
      </c>
      <c r="M11" s="19">
        <v>0.01</v>
      </c>
      <c r="N11" s="20">
        <v>0</v>
      </c>
      <c r="O11" s="20">
        <v>0</v>
      </c>
      <c r="P11" s="21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26.5" customHeight="1" x14ac:dyDescent="0.35">
      <c r="A12" s="103"/>
      <c r="B12" s="132"/>
      <c r="C12" s="132">
        <v>120</v>
      </c>
      <c r="D12" s="398" t="s">
        <v>39</v>
      </c>
      <c r="E12" s="146" t="s">
        <v>39</v>
      </c>
      <c r="F12" s="129">
        <v>25</v>
      </c>
      <c r="G12" s="125"/>
      <c r="H12" s="227">
        <v>1.65</v>
      </c>
      <c r="I12" s="15">
        <v>0.3</v>
      </c>
      <c r="J12" s="40">
        <v>10.050000000000001</v>
      </c>
      <c r="K12" s="181">
        <v>49.5</v>
      </c>
      <c r="L12" s="17">
        <v>0.04</v>
      </c>
      <c r="M12" s="17">
        <v>0.02</v>
      </c>
      <c r="N12" s="15">
        <v>0</v>
      </c>
      <c r="O12" s="15">
        <v>0</v>
      </c>
      <c r="P12" s="18">
        <v>0</v>
      </c>
      <c r="Q12" s="227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0">
        <v>0</v>
      </c>
    </row>
    <row r="13" spans="1:24" s="35" customFormat="1" ht="26.5" customHeight="1" x14ac:dyDescent="0.35">
      <c r="A13" s="102"/>
      <c r="B13" s="118"/>
      <c r="C13" s="135"/>
      <c r="D13" s="627"/>
      <c r="E13" s="151" t="s">
        <v>14</v>
      </c>
      <c r="F13" s="185">
        <f>SUM(F6:F12)</f>
        <v>755</v>
      </c>
      <c r="G13" s="241"/>
      <c r="H13" s="191">
        <f t="shared" ref="H13:J13" si="0">SUM(H6:H12)</f>
        <v>33.799999999999997</v>
      </c>
      <c r="I13" s="89">
        <f t="shared" si="0"/>
        <v>29.97</v>
      </c>
      <c r="J13" s="91">
        <f t="shared" si="0"/>
        <v>93.06</v>
      </c>
      <c r="K13" s="185">
        <f>SUM(K6:K12)</f>
        <v>774.5</v>
      </c>
      <c r="L13" s="90">
        <f t="shared" ref="L13:X13" si="1">SUM(L6:L12)</f>
        <v>0.39999999999999997</v>
      </c>
      <c r="M13" s="89">
        <f t="shared" si="1"/>
        <v>0.35000000000000003</v>
      </c>
      <c r="N13" s="89">
        <f t="shared" si="1"/>
        <v>10.850000000000001</v>
      </c>
      <c r="O13" s="89">
        <f t="shared" si="1"/>
        <v>250</v>
      </c>
      <c r="P13" s="91">
        <f t="shared" si="1"/>
        <v>0.08</v>
      </c>
      <c r="Q13" s="191">
        <f t="shared" si="1"/>
        <v>97.399999999999991</v>
      </c>
      <c r="R13" s="89">
        <f t="shared" si="1"/>
        <v>473.52</v>
      </c>
      <c r="S13" s="89">
        <f t="shared" si="1"/>
        <v>184.51999999999998</v>
      </c>
      <c r="T13" s="89">
        <f t="shared" si="1"/>
        <v>11.65</v>
      </c>
      <c r="U13" s="89">
        <f t="shared" si="1"/>
        <v>1050.94</v>
      </c>
      <c r="V13" s="89">
        <f t="shared" si="1"/>
        <v>1.2E-2</v>
      </c>
      <c r="W13" s="89">
        <f t="shared" si="1"/>
        <v>7.0000000000000001E-3</v>
      </c>
      <c r="X13" s="91">
        <f t="shared" si="1"/>
        <v>4.4899999999999993</v>
      </c>
    </row>
    <row r="14" spans="1:24" s="35" customFormat="1" ht="26.5" customHeight="1" thickBot="1" x14ac:dyDescent="0.4">
      <c r="A14" s="141"/>
      <c r="B14" s="119"/>
      <c r="C14" s="136"/>
      <c r="D14" s="628"/>
      <c r="E14" s="152" t="s">
        <v>15</v>
      </c>
      <c r="F14" s="133"/>
      <c r="G14" s="196"/>
      <c r="H14" s="192"/>
      <c r="I14" s="49"/>
      <c r="J14" s="113"/>
      <c r="K14" s="186">
        <f>K13/23.5</f>
        <v>32.957446808510639</v>
      </c>
      <c r="L14" s="150"/>
      <c r="M14" s="150"/>
      <c r="N14" s="49"/>
      <c r="O14" s="49"/>
      <c r="P14" s="113"/>
      <c r="Q14" s="192"/>
      <c r="R14" s="49"/>
      <c r="S14" s="49"/>
      <c r="T14" s="49"/>
      <c r="U14" s="49"/>
      <c r="V14" s="49"/>
      <c r="W14" s="49"/>
      <c r="X14" s="113"/>
    </row>
    <row r="15" spans="1:24" x14ac:dyDescent="0.35">
      <c r="A15" s="9"/>
      <c r="B15" s="30"/>
      <c r="C15" s="30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05" customFormat="1" ht="18" x14ac:dyDescent="0.35">
      <c r="A16" s="337"/>
      <c r="B16" s="259"/>
      <c r="C16" s="256"/>
      <c r="D16" s="256"/>
      <c r="E16" s="257"/>
      <c r="F16" s="258"/>
      <c r="G16" s="256"/>
      <c r="H16" s="256"/>
      <c r="I16" s="256"/>
      <c r="J16" s="256"/>
    </row>
    <row r="17" spans="1:10" ht="18" x14ac:dyDescent="0.35">
      <c r="A17" s="11"/>
      <c r="B17" s="311"/>
      <c r="C17" s="311"/>
      <c r="D17" s="11"/>
      <c r="E17" s="25"/>
      <c r="F17" s="26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6" zoomScaleNormal="46" workbookViewId="0">
      <selection activeCell="D23" sqref="D23"/>
    </sheetView>
  </sheetViews>
  <sheetFormatPr defaultRowHeight="14.5" x14ac:dyDescent="0.35"/>
  <cols>
    <col min="1" max="1" width="16.81640625" customWidth="1"/>
    <col min="2" max="2" width="15.7265625" style="714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713"/>
      <c r="C2" s="7"/>
      <c r="D2" s="6" t="s">
        <v>3</v>
      </c>
      <c r="E2" s="6"/>
      <c r="F2" s="8" t="s">
        <v>2</v>
      </c>
      <c r="G2" s="116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68"/>
      <c r="C4" s="646" t="s">
        <v>33</v>
      </c>
      <c r="D4" s="234"/>
      <c r="E4" s="664"/>
      <c r="F4" s="533"/>
      <c r="G4" s="534"/>
      <c r="H4" s="687" t="s">
        <v>16</v>
      </c>
      <c r="I4" s="688"/>
      <c r="J4" s="689"/>
      <c r="K4" s="598" t="s">
        <v>17</v>
      </c>
      <c r="L4" s="784" t="s">
        <v>18</v>
      </c>
      <c r="M4" s="785"/>
      <c r="N4" s="786"/>
      <c r="O4" s="786"/>
      <c r="P4" s="790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28.5" customHeight="1" thickBot="1" x14ac:dyDescent="0.4">
      <c r="A5" s="138" t="s">
        <v>0</v>
      </c>
      <c r="B5" s="100"/>
      <c r="C5" s="94" t="s">
        <v>34</v>
      </c>
      <c r="D5" s="580" t="s">
        <v>35</v>
      </c>
      <c r="E5" s="649" t="s">
        <v>32</v>
      </c>
      <c r="F5" s="94" t="s">
        <v>20</v>
      </c>
      <c r="G5" s="100" t="s">
        <v>31</v>
      </c>
      <c r="H5" s="692" t="s">
        <v>21</v>
      </c>
      <c r="I5" s="419" t="s">
        <v>22</v>
      </c>
      <c r="J5" s="693" t="s">
        <v>23</v>
      </c>
      <c r="K5" s="611" t="s">
        <v>24</v>
      </c>
      <c r="L5" s="438" t="s">
        <v>25</v>
      </c>
      <c r="M5" s="438" t="s">
        <v>94</v>
      </c>
      <c r="N5" s="438" t="s">
        <v>26</v>
      </c>
      <c r="O5" s="492" t="s">
        <v>95</v>
      </c>
      <c r="P5" s="644" t="s">
        <v>96</v>
      </c>
      <c r="Q5" s="438" t="s">
        <v>27</v>
      </c>
      <c r="R5" s="438" t="s">
        <v>28</v>
      </c>
      <c r="S5" s="438" t="s">
        <v>29</v>
      </c>
      <c r="T5" s="438" t="s">
        <v>30</v>
      </c>
      <c r="U5" s="438" t="s">
        <v>97</v>
      </c>
      <c r="V5" s="438" t="s">
        <v>98</v>
      </c>
      <c r="W5" s="438" t="s">
        <v>99</v>
      </c>
      <c r="X5" s="644" t="s">
        <v>100</v>
      </c>
    </row>
    <row r="6" spans="1:24" s="16" customFormat="1" ht="36" customHeight="1" x14ac:dyDescent="0.35">
      <c r="A6" s="140" t="s">
        <v>4</v>
      </c>
      <c r="B6" s="208"/>
      <c r="C6" s="149">
        <v>24</v>
      </c>
      <c r="D6" s="541" t="s">
        <v>13</v>
      </c>
      <c r="E6" s="346" t="s">
        <v>89</v>
      </c>
      <c r="F6" s="458">
        <v>150</v>
      </c>
      <c r="G6" s="460"/>
      <c r="H6" s="240">
        <v>0.6</v>
      </c>
      <c r="I6" s="36">
        <v>0.6</v>
      </c>
      <c r="J6" s="46">
        <v>14.7</v>
      </c>
      <c r="K6" s="414">
        <v>70.5</v>
      </c>
      <c r="L6" s="240">
        <v>0.05</v>
      </c>
      <c r="M6" s="36">
        <v>0.03</v>
      </c>
      <c r="N6" s="36">
        <v>15</v>
      </c>
      <c r="O6" s="36">
        <v>0</v>
      </c>
      <c r="P6" s="46">
        <v>0</v>
      </c>
      <c r="Q6" s="240">
        <v>24</v>
      </c>
      <c r="R6" s="36">
        <v>16.5</v>
      </c>
      <c r="S6" s="36">
        <v>13.5</v>
      </c>
      <c r="T6" s="36">
        <v>3.3</v>
      </c>
      <c r="U6" s="36">
        <v>417</v>
      </c>
      <c r="V6" s="36">
        <v>3.0000000000000001E-3</v>
      </c>
      <c r="W6" s="36">
        <v>0</v>
      </c>
      <c r="X6" s="209">
        <v>0.01</v>
      </c>
    </row>
    <row r="7" spans="1:24" s="16" customFormat="1" ht="26.5" customHeight="1" x14ac:dyDescent="0.35">
      <c r="A7" s="101"/>
      <c r="B7" s="131"/>
      <c r="C7" s="160">
        <v>34</v>
      </c>
      <c r="D7" s="341" t="s">
        <v>6</v>
      </c>
      <c r="E7" s="343" t="s">
        <v>65</v>
      </c>
      <c r="F7" s="586">
        <v>200</v>
      </c>
      <c r="G7" s="160"/>
      <c r="H7" s="228">
        <v>9.19</v>
      </c>
      <c r="I7" s="13">
        <v>5.64</v>
      </c>
      <c r="J7" s="23">
        <v>13.63</v>
      </c>
      <c r="K7" s="268">
        <v>141.18</v>
      </c>
      <c r="L7" s="233">
        <v>0.16</v>
      </c>
      <c r="M7" s="72">
        <v>0.08</v>
      </c>
      <c r="N7" s="72">
        <v>2.73</v>
      </c>
      <c r="O7" s="72">
        <v>110</v>
      </c>
      <c r="P7" s="73">
        <v>0</v>
      </c>
      <c r="Q7" s="233">
        <v>24.39</v>
      </c>
      <c r="R7" s="72">
        <v>101</v>
      </c>
      <c r="S7" s="72">
        <v>29.04</v>
      </c>
      <c r="T7" s="72">
        <v>2.08</v>
      </c>
      <c r="U7" s="72">
        <v>339.52</v>
      </c>
      <c r="V7" s="72">
        <v>4.0000000000000001E-3</v>
      </c>
      <c r="W7" s="72">
        <v>2E-3</v>
      </c>
      <c r="X7" s="197">
        <v>0.03</v>
      </c>
    </row>
    <row r="8" spans="1:24" s="35" customFormat="1" ht="26.5" customHeight="1" x14ac:dyDescent="0.35">
      <c r="A8" s="102"/>
      <c r="B8" s="175"/>
      <c r="C8" s="158">
        <v>82</v>
      </c>
      <c r="D8" s="388" t="s">
        <v>7</v>
      </c>
      <c r="E8" s="572" t="s">
        <v>112</v>
      </c>
      <c r="F8" s="476">
        <v>95</v>
      </c>
      <c r="G8" s="178"/>
      <c r="H8" s="305">
        <v>24.87</v>
      </c>
      <c r="I8" s="53">
        <v>21.09</v>
      </c>
      <c r="J8" s="54">
        <v>0.72</v>
      </c>
      <c r="K8" s="462">
        <v>290.5</v>
      </c>
      <c r="L8" s="305">
        <v>0.09</v>
      </c>
      <c r="M8" s="53">
        <v>0.18</v>
      </c>
      <c r="N8" s="53">
        <v>1.1000000000000001</v>
      </c>
      <c r="O8" s="53">
        <v>40</v>
      </c>
      <c r="P8" s="54">
        <v>0.05</v>
      </c>
      <c r="Q8" s="305">
        <v>58.49</v>
      </c>
      <c r="R8" s="53">
        <v>211.13</v>
      </c>
      <c r="S8" s="53">
        <v>24.16</v>
      </c>
      <c r="T8" s="53">
        <v>1.58</v>
      </c>
      <c r="U8" s="53">
        <v>271.04000000000002</v>
      </c>
      <c r="V8" s="53">
        <v>5.0000000000000001E-3</v>
      </c>
      <c r="W8" s="53">
        <v>0</v>
      </c>
      <c r="X8" s="67">
        <v>0.15</v>
      </c>
    </row>
    <row r="9" spans="1:24" s="35" customFormat="1" ht="26.5" customHeight="1" x14ac:dyDescent="0.35">
      <c r="A9" s="102"/>
      <c r="B9" s="130"/>
      <c r="C9" s="161">
        <v>65</v>
      </c>
      <c r="D9" s="342" t="s">
        <v>74</v>
      </c>
      <c r="E9" s="146" t="s">
        <v>45</v>
      </c>
      <c r="F9" s="125">
        <v>150</v>
      </c>
      <c r="G9" s="162"/>
      <c r="H9" s="335">
        <v>6.76</v>
      </c>
      <c r="I9" s="87">
        <v>3.93</v>
      </c>
      <c r="J9" s="88">
        <v>41.29</v>
      </c>
      <c r="K9" s="463">
        <v>227.48</v>
      </c>
      <c r="L9" s="228">
        <v>0.08</v>
      </c>
      <c r="M9" s="13">
        <v>0.03</v>
      </c>
      <c r="N9" s="13">
        <v>0</v>
      </c>
      <c r="O9" s="13">
        <v>10</v>
      </c>
      <c r="P9" s="23">
        <v>0.06</v>
      </c>
      <c r="Q9" s="228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4">
        <v>0.01</v>
      </c>
    </row>
    <row r="10" spans="1:24" s="16" customFormat="1" ht="33.75" customHeight="1" x14ac:dyDescent="0.35">
      <c r="A10" s="103"/>
      <c r="B10" s="131"/>
      <c r="C10" s="200">
        <v>216</v>
      </c>
      <c r="D10" s="171" t="s">
        <v>12</v>
      </c>
      <c r="E10" s="206" t="s">
        <v>102</v>
      </c>
      <c r="F10" s="129">
        <v>200</v>
      </c>
      <c r="G10" s="543"/>
      <c r="H10" s="227">
        <v>0.25</v>
      </c>
      <c r="I10" s="15">
        <v>0</v>
      </c>
      <c r="J10" s="40">
        <v>12.73</v>
      </c>
      <c r="K10" s="181">
        <v>51.3</v>
      </c>
      <c r="L10" s="253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253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26.5" customHeight="1" x14ac:dyDescent="0.35">
      <c r="A11" s="103"/>
      <c r="B11" s="132"/>
      <c r="C11" s="97">
        <v>119</v>
      </c>
      <c r="D11" s="146" t="s">
        <v>8</v>
      </c>
      <c r="E11" s="171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3"/>
      <c r="B12" s="132"/>
      <c r="C12" s="125">
        <v>120</v>
      </c>
      <c r="D12" s="490" t="s">
        <v>9</v>
      </c>
      <c r="E12" s="146" t="s">
        <v>39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87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74"/>
      <c r="C13" s="436"/>
      <c r="D13" s="557"/>
      <c r="E13" s="368" t="s">
        <v>14</v>
      </c>
      <c r="F13" s="376" t="e">
        <f>F6+F7+#REF!+F9+F10+F11+F12</f>
        <v>#REF!</v>
      </c>
      <c r="G13" s="461"/>
      <c r="H13" s="189" t="e">
        <f>H6+H7+#REF!+H9+H10+H11+H12</f>
        <v>#REF!</v>
      </c>
      <c r="I13" s="22" t="e">
        <f>I6+I7+#REF!+I9+I10+I11+I12</f>
        <v>#REF!</v>
      </c>
      <c r="J13" s="107" t="e">
        <f>J6+J7+#REF!+J9+J10+J11+J12</f>
        <v>#REF!</v>
      </c>
      <c r="K13" s="409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4" s="35" customFormat="1" ht="26.5" customHeight="1" x14ac:dyDescent="0.35">
      <c r="A14" s="102"/>
      <c r="B14" s="225"/>
      <c r="C14" s="454"/>
      <c r="D14" s="556"/>
      <c r="E14" s="455" t="s">
        <v>14</v>
      </c>
      <c r="F14" s="411">
        <f>F6+F7+F8+F9+F10+F11+F12</f>
        <v>835</v>
      </c>
      <c r="G14" s="410"/>
      <c r="H14" s="286">
        <f>H6+H7+H8+H9+H10+H11+H12</f>
        <v>44.51</v>
      </c>
      <c r="I14" s="52">
        <f>I6+I7+I8+I9+I10+I11+I12</f>
        <v>31.659999999999997</v>
      </c>
      <c r="J14" s="651">
        <f>J6+J7+J8+J9+J10+J11+J12</f>
        <v>100.95000000000002</v>
      </c>
      <c r="K14" s="274">
        <f>K6+K7+K8+K9+K10+K11+K12</f>
        <v>867.56</v>
      </c>
      <c r="L14" s="286">
        <f>L6+L7+L8+L9+L10+L11+L12</f>
        <v>0.43000000000000005</v>
      </c>
      <c r="M14" s="52">
        <f>M6+M7+M8+M9+M10+M11+M12</f>
        <v>0.35</v>
      </c>
      <c r="N14" s="52">
        <f>N6+N7+N8+N9+N10+N11+N12</f>
        <v>23.220000000000002</v>
      </c>
      <c r="O14" s="52">
        <f>O6+O7+O8+O9+O10+O11+O12</f>
        <v>160</v>
      </c>
      <c r="P14" s="651">
        <f>P6+P7+P8+P9+P10+P11+P12</f>
        <v>0.11</v>
      </c>
      <c r="Q14" s="286">
        <f>Q6+Q7+Q8+Q9+Q10+Q11+Q12</f>
        <v>130.54</v>
      </c>
      <c r="R14" s="52">
        <f>R6+R7+R8+R9+R10+R11+R12</f>
        <v>422.46</v>
      </c>
      <c r="S14" s="52">
        <f>S6+S7+S8+S9+S10+S11+S12</f>
        <v>88.04</v>
      </c>
      <c r="T14" s="52">
        <f>T6+T7+T8+T9+T10+T11+T12</f>
        <v>8.92</v>
      </c>
      <c r="U14" s="52">
        <f>U6+U7+U8+U9+U10+U11+U12</f>
        <v>1165.9599999999998</v>
      </c>
      <c r="V14" s="52">
        <f>V6+V7+V8+V9+V10+V11+V12</f>
        <v>1.5000000000000003E-2</v>
      </c>
      <c r="W14" s="52">
        <f>W6+W7+W8+W9+W10+W11+W12</f>
        <v>4.0000000000000001E-3</v>
      </c>
      <c r="X14" s="68">
        <f>X6+X7+X8+X9+X10+X11+X12</f>
        <v>3.1</v>
      </c>
    </row>
    <row r="15" spans="1:24" s="35" customFormat="1" ht="26.5" customHeight="1" x14ac:dyDescent="0.35">
      <c r="A15" s="102"/>
      <c r="B15" s="224"/>
      <c r="C15" s="436"/>
      <c r="D15" s="557"/>
      <c r="E15" s="402" t="s">
        <v>15</v>
      </c>
      <c r="F15" s="376"/>
      <c r="G15" s="436"/>
      <c r="H15" s="189"/>
      <c r="I15" s="22"/>
      <c r="J15" s="107"/>
      <c r="K15" s="464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/>
      <c r="C16" s="456"/>
      <c r="D16" s="591"/>
      <c r="E16" s="378" t="s">
        <v>15</v>
      </c>
      <c r="F16" s="159"/>
      <c r="G16" s="457"/>
      <c r="H16" s="380"/>
      <c r="I16" s="381"/>
      <c r="J16" s="413"/>
      <c r="K16" s="465">
        <f>K14/23.5</f>
        <v>36.917446808510633</v>
      </c>
      <c r="L16" s="380"/>
      <c r="M16" s="381"/>
      <c r="N16" s="381"/>
      <c r="O16" s="381"/>
      <c r="P16" s="413"/>
      <c r="Q16" s="380"/>
      <c r="R16" s="381"/>
      <c r="S16" s="381"/>
      <c r="T16" s="381"/>
      <c r="U16" s="381"/>
      <c r="V16" s="381"/>
      <c r="W16" s="381"/>
      <c r="X16" s="382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27" t="s">
        <v>54</v>
      </c>
      <c r="B18" s="719"/>
      <c r="C18" s="528"/>
      <c r="D18" s="529"/>
      <c r="E18" s="25"/>
      <c r="F18" s="26"/>
      <c r="G18" s="11"/>
      <c r="H18" s="9"/>
      <c r="I18" s="11"/>
      <c r="J18" s="11"/>
    </row>
    <row r="19" spans="1:14" ht="18" x14ac:dyDescent="0.35">
      <c r="A19" s="530" t="s">
        <v>55</v>
      </c>
      <c r="B19" s="715"/>
      <c r="C19" s="531"/>
      <c r="D19" s="531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topLeftCell="B5" zoomScale="51" zoomScaleNormal="51" workbookViewId="0">
      <selection activeCell="B9" sqref="B9:X9"/>
    </sheetView>
  </sheetViews>
  <sheetFormatPr defaultRowHeight="14.5" x14ac:dyDescent="0.35"/>
  <cols>
    <col min="1" max="1" width="16.81640625" customWidth="1"/>
    <col min="2" max="2" width="16.81640625" style="718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17"/>
      <c r="C2" s="7"/>
      <c r="D2" s="6" t="s">
        <v>3</v>
      </c>
      <c r="E2" s="6"/>
      <c r="F2" s="8" t="s">
        <v>2</v>
      </c>
      <c r="G2" s="116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29"/>
      <c r="C4" s="534" t="s">
        <v>33</v>
      </c>
      <c r="D4" s="596"/>
      <c r="E4" s="597"/>
      <c r="F4" s="534"/>
      <c r="G4" s="534"/>
      <c r="H4" s="678" t="s">
        <v>16</v>
      </c>
      <c r="I4" s="679"/>
      <c r="J4" s="680"/>
      <c r="K4" s="598" t="s">
        <v>17</v>
      </c>
      <c r="L4" s="791" t="s">
        <v>18</v>
      </c>
      <c r="M4" s="792"/>
      <c r="N4" s="792"/>
      <c r="O4" s="792"/>
      <c r="P4" s="793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28.5" customHeight="1" thickBot="1" x14ac:dyDescent="0.4">
      <c r="A5" s="138" t="s">
        <v>0</v>
      </c>
      <c r="B5" s="694"/>
      <c r="C5" s="100" t="s">
        <v>34</v>
      </c>
      <c r="D5" s="350" t="s">
        <v>35</v>
      </c>
      <c r="E5" s="100" t="s">
        <v>32</v>
      </c>
      <c r="F5" s="100" t="s">
        <v>20</v>
      </c>
      <c r="G5" s="100" t="s">
        <v>31</v>
      </c>
      <c r="H5" s="94" t="s">
        <v>21</v>
      </c>
      <c r="I5" s="419" t="s">
        <v>22</v>
      </c>
      <c r="J5" s="94" t="s">
        <v>23</v>
      </c>
      <c r="K5" s="611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26.5" customHeight="1" x14ac:dyDescent="0.35">
      <c r="A6" s="140" t="s">
        <v>4</v>
      </c>
      <c r="B6" s="207"/>
      <c r="C6" s="489">
        <v>133</v>
      </c>
      <c r="D6" s="346" t="s">
        <v>13</v>
      </c>
      <c r="E6" s="541" t="s">
        <v>111</v>
      </c>
      <c r="F6" s="458">
        <v>60</v>
      </c>
      <c r="G6" s="601"/>
      <c r="H6" s="246">
        <v>1.24</v>
      </c>
      <c r="I6" s="38">
        <v>0.21</v>
      </c>
      <c r="J6" s="39">
        <v>6.12</v>
      </c>
      <c r="K6" s="294">
        <v>31.32</v>
      </c>
      <c r="L6" s="265">
        <v>0.01</v>
      </c>
      <c r="M6" s="81">
        <v>0.02</v>
      </c>
      <c r="N6" s="81">
        <v>1.1499999999999999</v>
      </c>
      <c r="O6" s="81">
        <v>0</v>
      </c>
      <c r="P6" s="82">
        <v>0</v>
      </c>
      <c r="Q6" s="265">
        <v>22.18</v>
      </c>
      <c r="R6" s="81">
        <v>21.4</v>
      </c>
      <c r="S6" s="81">
        <v>6.79</v>
      </c>
      <c r="T6" s="81">
        <v>0.19</v>
      </c>
      <c r="U6" s="81">
        <v>67.73</v>
      </c>
      <c r="V6" s="81">
        <v>0</v>
      </c>
      <c r="W6" s="81">
        <v>0</v>
      </c>
      <c r="X6" s="83">
        <v>0.01</v>
      </c>
    </row>
    <row r="7" spans="1:24" s="16" customFormat="1" ht="26.5" customHeight="1" x14ac:dyDescent="0.35">
      <c r="A7" s="101"/>
      <c r="B7" s="129"/>
      <c r="C7" s="484">
        <v>35</v>
      </c>
      <c r="D7" s="194" t="s">
        <v>80</v>
      </c>
      <c r="E7" s="153" t="s">
        <v>78</v>
      </c>
      <c r="F7" s="214">
        <v>200</v>
      </c>
      <c r="G7" s="161"/>
      <c r="H7" s="228">
        <v>4.91</v>
      </c>
      <c r="I7" s="13">
        <v>9.9600000000000009</v>
      </c>
      <c r="J7" s="42">
        <v>9.02</v>
      </c>
      <c r="K7" s="97">
        <v>146.41</v>
      </c>
      <c r="L7" s="227">
        <v>0.04</v>
      </c>
      <c r="M7" s="15">
        <v>0.03</v>
      </c>
      <c r="N7" s="15">
        <v>0.75</v>
      </c>
      <c r="O7" s="15">
        <v>120</v>
      </c>
      <c r="P7" s="18">
        <v>0</v>
      </c>
      <c r="Q7" s="227">
        <v>12.45</v>
      </c>
      <c r="R7" s="15">
        <v>46.5</v>
      </c>
      <c r="S7" s="15">
        <v>9.68</v>
      </c>
      <c r="T7" s="15">
        <v>0.56999999999999995</v>
      </c>
      <c r="U7" s="15">
        <v>83.7</v>
      </c>
      <c r="V7" s="15">
        <v>2E-3</v>
      </c>
      <c r="W7" s="15">
        <v>0</v>
      </c>
      <c r="X7" s="40">
        <v>0.03</v>
      </c>
    </row>
    <row r="8" spans="1:24" s="35" customFormat="1" ht="35.25" customHeight="1" x14ac:dyDescent="0.35">
      <c r="A8" s="102"/>
      <c r="B8" s="130"/>
      <c r="C8" s="484">
        <v>148</v>
      </c>
      <c r="D8" s="147" t="s">
        <v>7</v>
      </c>
      <c r="E8" s="170" t="s">
        <v>106</v>
      </c>
      <c r="F8" s="214">
        <v>90</v>
      </c>
      <c r="G8" s="161"/>
      <c r="H8" s="253">
        <v>19.52</v>
      </c>
      <c r="I8" s="20">
        <v>10.17</v>
      </c>
      <c r="J8" s="44">
        <v>5.89</v>
      </c>
      <c r="K8" s="252">
        <v>193.12</v>
      </c>
      <c r="L8" s="227">
        <v>0.11</v>
      </c>
      <c r="M8" s="17">
        <v>0.16</v>
      </c>
      <c r="N8" s="15">
        <v>1.57</v>
      </c>
      <c r="O8" s="15">
        <v>300</v>
      </c>
      <c r="P8" s="40">
        <v>0.44</v>
      </c>
      <c r="Q8" s="227">
        <v>129.65</v>
      </c>
      <c r="R8" s="15">
        <v>270.19</v>
      </c>
      <c r="S8" s="15">
        <v>64.94</v>
      </c>
      <c r="T8" s="15">
        <v>1.28</v>
      </c>
      <c r="U8" s="15">
        <v>460.93</v>
      </c>
      <c r="V8" s="15">
        <v>0.14000000000000001</v>
      </c>
      <c r="W8" s="15">
        <v>1.7000000000000001E-2</v>
      </c>
      <c r="X8" s="40">
        <v>0.66</v>
      </c>
    </row>
    <row r="9" spans="1:24" s="35" customFormat="1" ht="26.5" customHeight="1" x14ac:dyDescent="0.35">
      <c r="A9" s="102"/>
      <c r="B9" s="175" t="s">
        <v>64</v>
      </c>
      <c r="C9" s="774">
        <v>51</v>
      </c>
      <c r="D9" s="775" t="s">
        <v>52</v>
      </c>
      <c r="E9" s="776" t="s">
        <v>120</v>
      </c>
      <c r="F9" s="777">
        <v>150</v>
      </c>
      <c r="G9" s="778"/>
      <c r="H9" s="779">
        <v>3.33</v>
      </c>
      <c r="I9" s="780">
        <v>3.81</v>
      </c>
      <c r="J9" s="781">
        <v>26.04</v>
      </c>
      <c r="K9" s="782">
        <v>151.12</v>
      </c>
      <c r="L9" s="779">
        <v>0.15</v>
      </c>
      <c r="M9" s="780">
        <v>0.1</v>
      </c>
      <c r="N9" s="780">
        <v>14.03</v>
      </c>
      <c r="O9" s="780">
        <v>20</v>
      </c>
      <c r="P9" s="781">
        <v>0.06</v>
      </c>
      <c r="Q9" s="779">
        <v>20.11</v>
      </c>
      <c r="R9" s="780">
        <v>90.58</v>
      </c>
      <c r="S9" s="780">
        <v>35.68</v>
      </c>
      <c r="T9" s="780">
        <v>1.45</v>
      </c>
      <c r="U9" s="780">
        <v>830.41</v>
      </c>
      <c r="V9" s="780">
        <v>8.0000000000000002E-3</v>
      </c>
      <c r="W9" s="780">
        <v>1E-3</v>
      </c>
      <c r="X9" s="783">
        <v>0.05</v>
      </c>
    </row>
    <row r="10" spans="1:24" s="16" customFormat="1" ht="33.75" customHeight="1" x14ac:dyDescent="0.35">
      <c r="A10" s="103"/>
      <c r="B10" s="129"/>
      <c r="C10" s="484">
        <v>107</v>
      </c>
      <c r="D10" s="194" t="s">
        <v>12</v>
      </c>
      <c r="E10" s="153" t="s">
        <v>79</v>
      </c>
      <c r="F10" s="214">
        <v>200</v>
      </c>
      <c r="G10" s="495"/>
      <c r="H10" s="227">
        <v>0.6</v>
      </c>
      <c r="I10" s="15">
        <v>0.2</v>
      </c>
      <c r="J10" s="40">
        <v>23.6</v>
      </c>
      <c r="K10" s="238">
        <v>104</v>
      </c>
      <c r="L10" s="227">
        <v>0.02</v>
      </c>
      <c r="M10" s="15">
        <v>0.02</v>
      </c>
      <c r="N10" s="15">
        <v>171</v>
      </c>
      <c r="O10" s="15">
        <v>20</v>
      </c>
      <c r="P10" s="18">
        <v>0</v>
      </c>
      <c r="Q10" s="227">
        <v>80</v>
      </c>
      <c r="R10" s="15">
        <v>40</v>
      </c>
      <c r="S10" s="15">
        <v>70</v>
      </c>
      <c r="T10" s="15">
        <v>0.8</v>
      </c>
      <c r="U10" s="15">
        <v>266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29"/>
      <c r="C11" s="144">
        <v>119</v>
      </c>
      <c r="D11" s="171" t="s">
        <v>8</v>
      </c>
      <c r="E11" s="146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3"/>
      <c r="B12" s="129"/>
      <c r="C12" s="142">
        <v>120</v>
      </c>
      <c r="D12" s="171" t="s">
        <v>9</v>
      </c>
      <c r="E12" s="146" t="s">
        <v>39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87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74" t="s">
        <v>62</v>
      </c>
      <c r="C13" s="441"/>
      <c r="D13" s="624"/>
      <c r="E13" s="368" t="s">
        <v>14</v>
      </c>
      <c r="F13" s="375" t="e">
        <f>F6+F7+F8+#REF!+F10+F11+F12</f>
        <v>#REF!</v>
      </c>
      <c r="G13" s="461"/>
      <c r="H13" s="189" t="e">
        <f>H6+H7+H8+#REF!+H10+H11+H12</f>
        <v>#REF!</v>
      </c>
      <c r="I13" s="22" t="e">
        <f>I6+I7+I8+#REF!+I10+I11+I12</f>
        <v>#REF!</v>
      </c>
      <c r="J13" s="59" t="e">
        <f>J6+J7+J8+#REF!+J10+J11+J12</f>
        <v>#REF!</v>
      </c>
      <c r="K13" s="376" t="e">
        <f>K6+K7+K8+#REF!+K10+K11+K12</f>
        <v>#REF!</v>
      </c>
      <c r="L13" s="189" t="e">
        <f>L6+L7+L8+#REF!+L10+L11+L12</f>
        <v>#REF!</v>
      </c>
      <c r="M13" s="22" t="e">
        <f>M6+M7+M8+#REF!+M10+M11+M12</f>
        <v>#REF!</v>
      </c>
      <c r="N13" s="22" t="e">
        <f>N6+N7+N8+#REF!+N10+N11+N12</f>
        <v>#REF!</v>
      </c>
      <c r="O13" s="22" t="e">
        <f>O6+O7+O8+#REF!+O10+O11+O12</f>
        <v>#REF!</v>
      </c>
      <c r="P13" s="107" t="e">
        <f>P6+P7+P8+#REF!+P10+P11+P12</f>
        <v>#REF!</v>
      </c>
      <c r="Q13" s="189" t="e">
        <f>Q6+Q7+Q8+#REF!+Q10+Q11+Q12</f>
        <v>#REF!</v>
      </c>
      <c r="R13" s="22" t="e">
        <f>R6+R7+R8+#REF!+R10+R11+R12</f>
        <v>#REF!</v>
      </c>
      <c r="S13" s="22" t="e">
        <f>S6+S7+S8+#REF!+S10+S11+S12</f>
        <v>#REF!</v>
      </c>
      <c r="T13" s="22" t="e">
        <f>T6+T7+T8+#REF!+T10+T11+T12</f>
        <v>#REF!</v>
      </c>
      <c r="U13" s="22" t="e">
        <f>U6+U7+U8+#REF!+U10+U11+U12</f>
        <v>#REF!</v>
      </c>
      <c r="V13" s="22" t="e">
        <f>V6+V7+V8+#REF!+V10+V11+V12</f>
        <v>#REF!</v>
      </c>
      <c r="W13" s="22" t="e">
        <f>W6+W7+W8+#REF!+W10+W11+W12</f>
        <v>#REF!</v>
      </c>
      <c r="X13" s="59" t="e">
        <f>X6+X7+X8+#REF!+X10+X11+X12</f>
        <v>#REF!</v>
      </c>
    </row>
    <row r="14" spans="1:24" s="35" customFormat="1" ht="26.5" customHeight="1" x14ac:dyDescent="0.35">
      <c r="A14" s="102"/>
      <c r="B14" s="175" t="s">
        <v>64</v>
      </c>
      <c r="C14" s="501"/>
      <c r="D14" s="623"/>
      <c r="E14" s="455" t="s">
        <v>14</v>
      </c>
      <c r="F14" s="272">
        <f>F6+F7+F8+F9+F10+F11+F12</f>
        <v>740</v>
      </c>
      <c r="G14" s="410"/>
      <c r="H14" s="286">
        <f>H6+H7+H8+H9+H10+H11+H12</f>
        <v>32.44</v>
      </c>
      <c r="I14" s="52">
        <f>I6+I7+I8+I9+I10+I11+I12</f>
        <v>24.75</v>
      </c>
      <c r="J14" s="68">
        <f>J6+J7+J8+J9+J10+J11+J12</f>
        <v>88.550000000000011</v>
      </c>
      <c r="K14" s="411">
        <f>K6+K7+K8+K9+K10+K11+K12</f>
        <v>712.57</v>
      </c>
      <c r="L14" s="286">
        <f>L6+L7+L8+L9+L10+L11+L12</f>
        <v>0.38</v>
      </c>
      <c r="M14" s="52">
        <f>M6+M7+M8+M9+M10+M11+M12</f>
        <v>0.3600000000000001</v>
      </c>
      <c r="N14" s="52">
        <f>N6+N7+N8+N9+N10+N11+N12</f>
        <v>188.5</v>
      </c>
      <c r="O14" s="52">
        <f>O6+O7+O8+O9+O10+O11+O12</f>
        <v>460</v>
      </c>
      <c r="P14" s="651">
        <f>P6+P7+P8+P9+P10+P11+P12</f>
        <v>0.5</v>
      </c>
      <c r="Q14" s="286">
        <f>Q6+Q7+Q8+Q9+Q10+Q11+Q12</f>
        <v>274.19</v>
      </c>
      <c r="R14" s="52">
        <f>R6+R7+R8+R9+R10+R11+R12</f>
        <v>511.67</v>
      </c>
      <c r="S14" s="52">
        <f>S6+S7+S8+S9+S10+S11+S12</f>
        <v>199.29000000000002</v>
      </c>
      <c r="T14" s="52">
        <f>T6+T7+T8+T9+T10+T11+T12</f>
        <v>5.29</v>
      </c>
      <c r="U14" s="52">
        <f>U6+U7+U8+U9+U10+U11+U12</f>
        <v>1774.37</v>
      </c>
      <c r="V14" s="52">
        <f>V6+V7+V8+V9+V10+V11+V12</f>
        <v>0.15200000000000002</v>
      </c>
      <c r="W14" s="52">
        <f>W6+W7+W8+W9+W10+W11+W12</f>
        <v>2.0000000000000004E-2</v>
      </c>
      <c r="X14" s="68">
        <f>X6+X7+X8+X9+X10+X11+X12</f>
        <v>3.65</v>
      </c>
    </row>
    <row r="15" spans="1:24" s="35" customFormat="1" ht="26.5" customHeight="1" x14ac:dyDescent="0.35">
      <c r="A15" s="102"/>
      <c r="B15" s="174" t="s">
        <v>62</v>
      </c>
      <c r="C15" s="441"/>
      <c r="D15" s="624"/>
      <c r="E15" s="402" t="s">
        <v>15</v>
      </c>
      <c r="F15" s="375"/>
      <c r="G15" s="436"/>
      <c r="H15" s="189"/>
      <c r="I15" s="22"/>
      <c r="J15" s="59"/>
      <c r="K15" s="467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 t="s">
        <v>64</v>
      </c>
      <c r="C16" s="658"/>
      <c r="D16" s="589"/>
      <c r="E16" s="378" t="s">
        <v>15</v>
      </c>
      <c r="F16" s="177"/>
      <c r="G16" s="457"/>
      <c r="H16" s="380"/>
      <c r="I16" s="381"/>
      <c r="J16" s="382"/>
      <c r="K16" s="383">
        <f>K14/23.5</f>
        <v>30.32212765957447</v>
      </c>
      <c r="L16" s="380"/>
      <c r="M16" s="381"/>
      <c r="N16" s="381"/>
      <c r="O16" s="381"/>
      <c r="P16" s="413"/>
      <c r="Q16" s="380"/>
      <c r="R16" s="381"/>
      <c r="S16" s="381"/>
      <c r="T16" s="381"/>
      <c r="U16" s="381"/>
      <c r="V16" s="381"/>
      <c r="W16" s="381"/>
      <c r="X16" s="382"/>
    </row>
    <row r="17" spans="1:19" x14ac:dyDescent="0.35">
      <c r="A17" s="2"/>
      <c r="C17" s="201"/>
      <c r="D17" s="27"/>
      <c r="E17" s="27"/>
      <c r="F17" s="27"/>
      <c r="G17" s="202"/>
      <c r="H17" s="203"/>
      <c r="I17" s="202"/>
      <c r="J17" s="27"/>
      <c r="K17" s="204"/>
      <c r="L17" s="27"/>
      <c r="M17" s="27"/>
      <c r="N17" s="27"/>
      <c r="O17" s="205"/>
      <c r="P17" s="205"/>
      <c r="Q17" s="205"/>
      <c r="R17" s="205"/>
      <c r="S17" s="205"/>
    </row>
    <row r="18" spans="1:19" ht="18" x14ac:dyDescent="0.35">
      <c r="D18" s="11"/>
      <c r="E18" s="25"/>
      <c r="F18" s="26"/>
      <c r="G18" s="11"/>
      <c r="H18" s="11"/>
      <c r="I18" s="11"/>
      <c r="J18" s="11"/>
    </row>
    <row r="19" spans="1:19" ht="18" x14ac:dyDescent="0.35">
      <c r="A19" s="527" t="s">
        <v>54</v>
      </c>
      <c r="B19" s="719"/>
      <c r="C19" s="528"/>
      <c r="D19" s="529"/>
      <c r="E19" s="25"/>
      <c r="F19" s="26"/>
      <c r="G19" s="11"/>
      <c r="H19" s="11"/>
      <c r="I19" s="11"/>
      <c r="J19" s="11"/>
    </row>
    <row r="20" spans="1:19" ht="18" x14ac:dyDescent="0.35">
      <c r="A20" s="530" t="s">
        <v>55</v>
      </c>
      <c r="B20" s="715"/>
      <c r="C20" s="531"/>
      <c r="D20" s="531"/>
      <c r="E20" s="25"/>
      <c r="F20" s="26"/>
      <c r="G20" s="11"/>
      <c r="H20" s="11"/>
      <c r="I20" s="11"/>
      <c r="J20" s="11"/>
    </row>
    <row r="22" spans="1:19" x14ac:dyDescent="0.35">
      <c r="D22" s="11"/>
      <c r="E22" s="11"/>
      <c r="F22" s="11"/>
      <c r="G22" s="11"/>
      <c r="H22" s="11"/>
      <c r="I22" s="11"/>
      <c r="J22" s="11"/>
    </row>
    <row r="23" spans="1:19" x14ac:dyDescent="0.35">
      <c r="D23" s="11"/>
      <c r="E23" s="11"/>
      <c r="F23" s="11"/>
      <c r="G23" s="11"/>
      <c r="H23" s="11"/>
      <c r="I23" s="11"/>
      <c r="J23" s="11"/>
    </row>
    <row r="24" spans="1:19" x14ac:dyDescent="0.35">
      <c r="D24" s="11"/>
      <c r="E24" s="11"/>
      <c r="F24" s="11"/>
      <c r="G24" s="11"/>
      <c r="H24" s="11"/>
      <c r="I24" s="11"/>
      <c r="J24" s="11"/>
    </row>
    <row r="25" spans="1:19" x14ac:dyDescent="0.35">
      <c r="D25" s="11"/>
      <c r="E25" s="11"/>
      <c r="F25" s="11"/>
      <c r="G25" s="11"/>
      <c r="H25" s="11"/>
      <c r="I25" s="11"/>
      <c r="J25" s="11"/>
    </row>
    <row r="26" spans="1:19" x14ac:dyDescent="0.35">
      <c r="D26" s="11"/>
      <c r="E26" s="11"/>
      <c r="F26" s="11"/>
      <c r="G26" s="11"/>
      <c r="H26" s="11"/>
      <c r="I26" s="11"/>
      <c r="J26" s="11"/>
    </row>
    <row r="27" spans="1:19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0"/>
  <sheetViews>
    <sheetView view="pageBreakPreview" topLeftCell="A2" zoomScale="40" zoomScaleNormal="70" zoomScaleSheetLayoutView="40" workbookViewId="0">
      <selection activeCell="E26" sqref="E26"/>
    </sheetView>
  </sheetViews>
  <sheetFormatPr defaultRowHeight="14.5" x14ac:dyDescent="0.35"/>
  <cols>
    <col min="1" max="1" width="16.81640625" customWidth="1"/>
    <col min="2" max="2" width="15.7265625" style="714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713"/>
      <c r="C2" s="219"/>
      <c r="D2" s="219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20"/>
      <c r="D3" s="220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68"/>
      <c r="C4" s="532" t="s">
        <v>33</v>
      </c>
      <c r="D4" s="218"/>
      <c r="E4" s="579"/>
      <c r="F4" s="532"/>
      <c r="G4" s="534"/>
      <c r="H4" s="678" t="s">
        <v>16</v>
      </c>
      <c r="I4" s="679"/>
      <c r="J4" s="680"/>
      <c r="K4" s="630" t="s">
        <v>17</v>
      </c>
      <c r="L4" s="787" t="s">
        <v>18</v>
      </c>
      <c r="M4" s="788"/>
      <c r="N4" s="806"/>
      <c r="O4" s="806"/>
      <c r="P4" s="807"/>
      <c r="Q4" s="787" t="s">
        <v>19</v>
      </c>
      <c r="R4" s="788"/>
      <c r="S4" s="788"/>
      <c r="T4" s="788"/>
      <c r="U4" s="788"/>
      <c r="V4" s="788"/>
      <c r="W4" s="788"/>
      <c r="X4" s="789"/>
    </row>
    <row r="5" spans="1:24" s="16" customFormat="1" ht="28.5" customHeight="1" thickBot="1" x14ac:dyDescent="0.4">
      <c r="A5" s="138" t="s">
        <v>0</v>
      </c>
      <c r="B5" s="100"/>
      <c r="C5" s="123" t="s">
        <v>34</v>
      </c>
      <c r="D5" s="280" t="s">
        <v>35</v>
      </c>
      <c r="E5" s="429" t="s">
        <v>32</v>
      </c>
      <c r="F5" s="123" t="s">
        <v>20</v>
      </c>
      <c r="G5" s="100" t="s">
        <v>31</v>
      </c>
      <c r="H5" s="429" t="s">
        <v>21</v>
      </c>
      <c r="I5" s="419" t="s">
        <v>22</v>
      </c>
      <c r="J5" s="429" t="s">
        <v>23</v>
      </c>
      <c r="K5" s="631" t="s">
        <v>24</v>
      </c>
      <c r="L5" s="123" t="s">
        <v>25</v>
      </c>
      <c r="M5" s="419" t="s">
        <v>94</v>
      </c>
      <c r="N5" s="94" t="s">
        <v>26</v>
      </c>
      <c r="O5" s="695" t="s">
        <v>95</v>
      </c>
      <c r="P5" s="649" t="s">
        <v>96</v>
      </c>
      <c r="Q5" s="123" t="s">
        <v>27</v>
      </c>
      <c r="R5" s="419" t="s">
        <v>28</v>
      </c>
      <c r="S5" s="94" t="s">
        <v>29</v>
      </c>
      <c r="T5" s="419" t="s">
        <v>30</v>
      </c>
      <c r="U5" s="94" t="s">
        <v>97</v>
      </c>
      <c r="V5" s="419" t="s">
        <v>98</v>
      </c>
      <c r="W5" s="94" t="s">
        <v>99</v>
      </c>
      <c r="X5" s="419" t="s">
        <v>100</v>
      </c>
    </row>
    <row r="6" spans="1:24" s="16" customFormat="1" ht="43.5" customHeight="1" x14ac:dyDescent="0.35">
      <c r="A6" s="140" t="s">
        <v>4</v>
      </c>
      <c r="B6" s="149"/>
      <c r="C6" s="134">
        <v>25</v>
      </c>
      <c r="D6" s="367" t="s">
        <v>13</v>
      </c>
      <c r="E6" s="503" t="s">
        <v>42</v>
      </c>
      <c r="F6" s="319">
        <v>150</v>
      </c>
      <c r="G6" s="632"/>
      <c r="H6" s="45">
        <v>0.6</v>
      </c>
      <c r="I6" s="36">
        <v>0.45</v>
      </c>
      <c r="J6" s="209">
        <v>15.45</v>
      </c>
      <c r="K6" s="294">
        <v>70.5</v>
      </c>
      <c r="L6" s="240">
        <v>0.03</v>
      </c>
      <c r="M6" s="36">
        <v>0.05</v>
      </c>
      <c r="N6" s="36">
        <v>7.5</v>
      </c>
      <c r="O6" s="36">
        <v>0</v>
      </c>
      <c r="P6" s="46">
        <v>0</v>
      </c>
      <c r="Q6" s="246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39">
        <v>0.01</v>
      </c>
    </row>
    <row r="7" spans="1:24" s="16" customFormat="1" ht="26.5" customHeight="1" x14ac:dyDescent="0.35">
      <c r="A7" s="101"/>
      <c r="B7" s="175" t="s">
        <v>64</v>
      </c>
      <c r="C7" s="500">
        <v>37</v>
      </c>
      <c r="D7" s="444" t="s">
        <v>6</v>
      </c>
      <c r="E7" s="281" t="s">
        <v>87</v>
      </c>
      <c r="F7" s="469">
        <v>200</v>
      </c>
      <c r="G7" s="388"/>
      <c r="H7" s="305">
        <v>5.78</v>
      </c>
      <c r="I7" s="53">
        <v>5.5</v>
      </c>
      <c r="J7" s="67">
        <v>10.8</v>
      </c>
      <c r="K7" s="231">
        <v>115.7</v>
      </c>
      <c r="L7" s="305">
        <v>7.0000000000000007E-2</v>
      </c>
      <c r="M7" s="230">
        <v>7.0000000000000007E-2</v>
      </c>
      <c r="N7" s="53">
        <v>5.69</v>
      </c>
      <c r="O7" s="53">
        <v>110</v>
      </c>
      <c r="P7" s="67">
        <v>0</v>
      </c>
      <c r="Q7" s="305">
        <v>14.22</v>
      </c>
      <c r="R7" s="53">
        <v>82.61</v>
      </c>
      <c r="S7" s="53">
        <v>21.99</v>
      </c>
      <c r="T7" s="53">
        <v>1.22</v>
      </c>
      <c r="U7" s="53">
        <v>398.71</v>
      </c>
      <c r="V7" s="53">
        <v>5.0000000000000001E-3</v>
      </c>
      <c r="W7" s="53">
        <v>0</v>
      </c>
      <c r="X7" s="67">
        <v>0.04</v>
      </c>
    </row>
    <row r="8" spans="1:24" s="35" customFormat="1" ht="35.25" customHeight="1" x14ac:dyDescent="0.35">
      <c r="A8" s="102"/>
      <c r="B8" s="130"/>
      <c r="C8" s="95">
        <v>89</v>
      </c>
      <c r="D8" s="298" t="s">
        <v>7</v>
      </c>
      <c r="E8" s="602" t="s">
        <v>76</v>
      </c>
      <c r="F8" s="633">
        <v>90</v>
      </c>
      <c r="G8" s="526"/>
      <c r="H8" s="69">
        <v>18.13</v>
      </c>
      <c r="I8" s="13">
        <v>17.05</v>
      </c>
      <c r="J8" s="42">
        <v>3.69</v>
      </c>
      <c r="K8" s="97">
        <v>240.96</v>
      </c>
      <c r="L8" s="335">
        <v>0.06</v>
      </c>
      <c r="M8" s="86">
        <v>0.13</v>
      </c>
      <c r="N8" s="87">
        <v>1.06</v>
      </c>
      <c r="O8" s="87">
        <v>0</v>
      </c>
      <c r="P8" s="88">
        <v>0</v>
      </c>
      <c r="Q8" s="335">
        <v>17.03</v>
      </c>
      <c r="R8" s="87">
        <v>176.72</v>
      </c>
      <c r="S8" s="87">
        <v>23.18</v>
      </c>
      <c r="T8" s="87">
        <v>2.61</v>
      </c>
      <c r="U8" s="87">
        <v>317</v>
      </c>
      <c r="V8" s="87">
        <v>7.0000000000000001E-3</v>
      </c>
      <c r="W8" s="87">
        <v>0</v>
      </c>
      <c r="X8" s="92">
        <v>0.06</v>
      </c>
    </row>
    <row r="9" spans="1:24" s="35" customFormat="1" ht="26.5" customHeight="1" x14ac:dyDescent="0.35">
      <c r="A9" s="102"/>
      <c r="B9" s="130"/>
      <c r="C9" s="96">
        <v>53</v>
      </c>
      <c r="D9" s="127" t="s">
        <v>52</v>
      </c>
      <c r="E9" s="199" t="s">
        <v>82</v>
      </c>
      <c r="F9" s="161">
        <v>150</v>
      </c>
      <c r="G9" s="130"/>
      <c r="H9" s="19">
        <v>3.34</v>
      </c>
      <c r="I9" s="20">
        <v>4.91</v>
      </c>
      <c r="J9" s="44">
        <v>33.93</v>
      </c>
      <c r="K9" s="252">
        <v>191.49</v>
      </c>
      <c r="L9" s="253">
        <v>0.03</v>
      </c>
      <c r="M9" s="20">
        <v>0.02</v>
      </c>
      <c r="N9" s="20">
        <v>0</v>
      </c>
      <c r="O9" s="20">
        <v>20</v>
      </c>
      <c r="P9" s="21">
        <v>0.09</v>
      </c>
      <c r="Q9" s="253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4">
        <v>0.02</v>
      </c>
    </row>
    <row r="10" spans="1:24" s="16" customFormat="1" ht="33.75" customHeight="1" x14ac:dyDescent="0.35">
      <c r="A10" s="103"/>
      <c r="B10" s="130"/>
      <c r="C10" s="131">
        <v>101</v>
      </c>
      <c r="D10" s="298" t="s">
        <v>12</v>
      </c>
      <c r="E10" s="525" t="s">
        <v>57</v>
      </c>
      <c r="F10" s="633">
        <v>200</v>
      </c>
      <c r="G10" s="526"/>
      <c r="H10" s="227">
        <v>0.64</v>
      </c>
      <c r="I10" s="15">
        <v>0.25</v>
      </c>
      <c r="J10" s="40">
        <v>16.059999999999999</v>
      </c>
      <c r="K10" s="238">
        <v>79.849999999999994</v>
      </c>
      <c r="L10" s="227">
        <v>0.01</v>
      </c>
      <c r="M10" s="17">
        <v>0.05</v>
      </c>
      <c r="N10" s="15">
        <v>0.05</v>
      </c>
      <c r="O10" s="15">
        <v>100</v>
      </c>
      <c r="P10" s="40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30"/>
      <c r="C11" s="334">
        <v>119</v>
      </c>
      <c r="D11" s="127" t="s">
        <v>46</v>
      </c>
      <c r="E11" s="199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3"/>
      <c r="B12" s="130"/>
      <c r="C12" s="334">
        <v>120</v>
      </c>
      <c r="D12" s="127" t="s">
        <v>39</v>
      </c>
      <c r="E12" s="199" t="s">
        <v>39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87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74" t="s">
        <v>62</v>
      </c>
      <c r="C13" s="431"/>
      <c r="D13" s="470"/>
      <c r="E13" s="471" t="s">
        <v>14</v>
      </c>
      <c r="F13" s="461" t="e">
        <f>F6+#REF!+F8+F9+F10+F11+F12</f>
        <v>#REF!</v>
      </c>
      <c r="G13" s="375"/>
      <c r="H13" s="51" t="e">
        <f>H6+#REF!+H8+H9+H10+H11+H12</f>
        <v>#REF!</v>
      </c>
      <c r="I13" s="22" t="e">
        <f>I6+#REF!+I8+I9+I10+I11+I12</f>
        <v>#REF!</v>
      </c>
      <c r="J13" s="59" t="e">
        <f>J6+#REF!+J8+J9+J10+J11+J12</f>
        <v>#REF!</v>
      </c>
      <c r="K13" s="376" t="e">
        <f>K6+#REF!+K8+K9+K10+K11+K12</f>
        <v>#REF!</v>
      </c>
      <c r="L13" s="189" t="e">
        <f>L6+#REF!+L8+L9+L10+L11+L12</f>
        <v>#REF!</v>
      </c>
      <c r="M13" s="22" t="e">
        <f>M6+#REF!+M8+M9+M10+M11+M12</f>
        <v>#REF!</v>
      </c>
      <c r="N13" s="22" t="e">
        <f>N6+#REF!+N8+N9+N10+N11+N12</f>
        <v>#REF!</v>
      </c>
      <c r="O13" s="22" t="e">
        <f>O6+#REF!+O8+O9+O10+O11+O12</f>
        <v>#REF!</v>
      </c>
      <c r="P13" s="107" t="e">
        <f>P6+#REF!+P8+P9+P10+P11+P12</f>
        <v>#REF!</v>
      </c>
      <c r="Q13" s="189" t="e">
        <f>Q6+#REF!+Q8+Q9+Q10+Q11+Q12</f>
        <v>#REF!</v>
      </c>
      <c r="R13" s="22" t="e">
        <f>R6+#REF!+R8+R9+R10+R11+R12</f>
        <v>#REF!</v>
      </c>
      <c r="S13" s="22" t="e">
        <f>S6+#REF!+S8+S9+S10+S11+S12</f>
        <v>#REF!</v>
      </c>
      <c r="T13" s="22" t="e">
        <f>T6+#REF!+T8+T9+T10+T11+T12</f>
        <v>#REF!</v>
      </c>
      <c r="U13" s="22" t="e">
        <f>U6+#REF!+U8+U9+U10+U11+U12</f>
        <v>#REF!</v>
      </c>
      <c r="V13" s="22" t="e">
        <f>V6+#REF!+V8+V9+V10+V11+V12</f>
        <v>#REF!</v>
      </c>
      <c r="W13" s="22" t="e">
        <f>W6+#REF!+W8+W9+W10+W11+W12</f>
        <v>#REF!</v>
      </c>
      <c r="X13" s="59" t="e">
        <f>X6+#REF!+X8+X9+X10+X11+X12</f>
        <v>#REF!</v>
      </c>
    </row>
    <row r="14" spans="1:24" s="35" customFormat="1" ht="26.5" customHeight="1" x14ac:dyDescent="0.35">
      <c r="A14" s="102"/>
      <c r="B14" s="225" t="s">
        <v>64</v>
      </c>
      <c r="C14" s="442"/>
      <c r="D14" s="473"/>
      <c r="E14" s="474" t="s">
        <v>14</v>
      </c>
      <c r="F14" s="410">
        <f>F6+F7+F8+F9+F10+F11+F12</f>
        <v>830</v>
      </c>
      <c r="G14" s="272"/>
      <c r="H14" s="493">
        <f>H6+H7+H8+H9+H10+H11+H12</f>
        <v>31.33</v>
      </c>
      <c r="I14" s="52">
        <f>I6+I7+I8+I9+I10+I11+I12</f>
        <v>28.56</v>
      </c>
      <c r="J14" s="68">
        <f>J6+J7+J8+J9+J10+J11+J12</f>
        <v>97.81</v>
      </c>
      <c r="K14" s="411">
        <f>K6+K7+K8+K9+K10+K11+K12</f>
        <v>785.1</v>
      </c>
      <c r="L14" s="286">
        <f>L6+L7+L8+L9+L10+L11+L12</f>
        <v>0.25</v>
      </c>
      <c r="M14" s="52">
        <f>M6+M7+M8+M9+M10+M11+M12</f>
        <v>0.35000000000000003</v>
      </c>
      <c r="N14" s="52">
        <f>N6+N7+N8+N9+N10+N11+N12</f>
        <v>14.300000000000002</v>
      </c>
      <c r="O14" s="52">
        <f>O6+O7+O8+O9+O10+O11+O12</f>
        <v>230</v>
      </c>
      <c r="P14" s="651">
        <f>P6+P7+P8+P9+P10+P11+P12</f>
        <v>0.09</v>
      </c>
      <c r="Q14" s="286">
        <f>Q6+Q7+Q8+Q9+Q10+Q11+Q12</f>
        <v>86.61</v>
      </c>
      <c r="R14" s="52">
        <f>R6+R7+R8+R9+R10+R11+R12</f>
        <v>396.62999999999994</v>
      </c>
      <c r="S14" s="52">
        <f>S6+S7+S8+S9+S10+S11+S12</f>
        <v>100.16</v>
      </c>
      <c r="T14" s="52">
        <f>T6+T7+T8+T9+T10+T11+T12</f>
        <v>5.83</v>
      </c>
      <c r="U14" s="52">
        <f>U6+U7+U8+U9+U10+U11+U12</f>
        <v>1065.58</v>
      </c>
      <c r="V14" s="52">
        <f>V6+V7+V8+V9+V10+V11+V12</f>
        <v>1.6000000000000004E-2</v>
      </c>
      <c r="W14" s="52">
        <f>W6+W7+W8+W9+W10+W11+W12</f>
        <v>9.0000000000000011E-3</v>
      </c>
      <c r="X14" s="68">
        <f>X6+X7+X8+X9+X10+X11+X12</f>
        <v>3.03</v>
      </c>
    </row>
    <row r="15" spans="1:24" s="35" customFormat="1" ht="26.5" customHeight="1" x14ac:dyDescent="0.35">
      <c r="A15" s="102"/>
      <c r="B15" s="224" t="s">
        <v>62</v>
      </c>
      <c r="C15" s="431"/>
      <c r="D15" s="470"/>
      <c r="E15" s="472" t="s">
        <v>15</v>
      </c>
      <c r="F15" s="461"/>
      <c r="G15" s="375"/>
      <c r="H15" s="51"/>
      <c r="I15" s="22"/>
      <c r="J15" s="59"/>
      <c r="K15" s="434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 t="s">
        <v>64</v>
      </c>
      <c r="C16" s="159"/>
      <c r="D16" s="177"/>
      <c r="E16" s="475" t="s">
        <v>15</v>
      </c>
      <c r="F16" s="457"/>
      <c r="G16" s="177"/>
      <c r="H16" s="423"/>
      <c r="I16" s="381"/>
      <c r="J16" s="382"/>
      <c r="K16" s="480">
        <f>K14/23.5</f>
        <v>33.408510638297876</v>
      </c>
      <c r="L16" s="380"/>
      <c r="M16" s="381"/>
      <c r="N16" s="381"/>
      <c r="O16" s="381"/>
      <c r="P16" s="413"/>
      <c r="Q16" s="380"/>
      <c r="R16" s="381"/>
      <c r="S16" s="381"/>
      <c r="T16" s="381"/>
      <c r="U16" s="381"/>
      <c r="V16" s="381"/>
      <c r="W16" s="381"/>
      <c r="X16" s="382"/>
    </row>
    <row r="17" spans="1:19" ht="15.5" x14ac:dyDescent="0.35">
      <c r="A17" s="9"/>
      <c r="B17" s="707"/>
      <c r="C17" s="216"/>
      <c r="D17" s="216"/>
      <c r="E17" s="27"/>
      <c r="F17" s="27"/>
      <c r="G17" s="27"/>
      <c r="H17" s="203"/>
      <c r="I17" s="202"/>
      <c r="J17" s="27"/>
      <c r="K17" s="204"/>
      <c r="L17" s="27"/>
      <c r="M17" s="27"/>
      <c r="N17" s="27"/>
      <c r="O17" s="205"/>
      <c r="P17" s="205"/>
      <c r="Q17" s="205"/>
      <c r="R17" s="205"/>
      <c r="S17" s="205"/>
    </row>
    <row r="18" spans="1:19" x14ac:dyDescent="0.35">
      <c r="L18" s="420"/>
    </row>
    <row r="19" spans="1:19" x14ac:dyDescent="0.35">
      <c r="A19" s="527" t="s">
        <v>54</v>
      </c>
      <c r="B19" s="719"/>
      <c r="C19" s="528"/>
      <c r="D19" s="529"/>
    </row>
    <row r="20" spans="1:19" x14ac:dyDescent="0.35">
      <c r="A20" s="530" t="s">
        <v>55</v>
      </c>
      <c r="B20" s="715"/>
      <c r="C20" s="531"/>
      <c r="D20" s="53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1"/>
  <sheetViews>
    <sheetView zoomScale="46" zoomScaleNormal="46" workbookViewId="0">
      <selection activeCell="E25" sqref="E25"/>
    </sheetView>
  </sheetViews>
  <sheetFormatPr defaultRowHeight="14.5" x14ac:dyDescent="0.35"/>
  <cols>
    <col min="1" max="1" width="16.81640625" customWidth="1"/>
    <col min="2" max="2" width="15.7265625" style="714" customWidth="1"/>
    <col min="3" max="3" width="15.7265625" style="5" customWidth="1"/>
    <col min="4" max="4" width="22.453125" style="109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713"/>
      <c r="C2" s="219"/>
      <c r="D2" s="221" t="s">
        <v>3</v>
      </c>
      <c r="E2" s="6"/>
      <c r="F2" s="8" t="s">
        <v>2</v>
      </c>
      <c r="G2" s="116">
        <v>17</v>
      </c>
      <c r="H2" s="6"/>
      <c r="K2" s="8"/>
      <c r="L2" s="7"/>
      <c r="M2" s="1"/>
      <c r="N2" s="2"/>
    </row>
    <row r="3" spans="1:24" ht="15" thickBot="1" x14ac:dyDescent="0.4">
      <c r="A3" s="1"/>
      <c r="C3" s="220"/>
      <c r="D3" s="22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68"/>
      <c r="C4" s="533" t="s">
        <v>33</v>
      </c>
      <c r="D4" s="234"/>
      <c r="E4" s="579"/>
      <c r="F4" s="534"/>
      <c r="G4" s="533"/>
      <c r="H4" s="687" t="s">
        <v>16</v>
      </c>
      <c r="I4" s="688"/>
      <c r="J4" s="689"/>
      <c r="K4" s="539" t="s">
        <v>17</v>
      </c>
      <c r="L4" s="791" t="s">
        <v>18</v>
      </c>
      <c r="M4" s="792"/>
      <c r="N4" s="808"/>
      <c r="O4" s="808"/>
      <c r="P4" s="809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47" thickBot="1" x14ac:dyDescent="0.4">
      <c r="A5" s="138" t="s">
        <v>0</v>
      </c>
      <c r="B5" s="100"/>
      <c r="C5" s="94" t="s">
        <v>34</v>
      </c>
      <c r="D5" s="580" t="s">
        <v>35</v>
      </c>
      <c r="E5" s="429" t="s">
        <v>32</v>
      </c>
      <c r="F5" s="100" t="s">
        <v>20</v>
      </c>
      <c r="G5" s="94" t="s">
        <v>31</v>
      </c>
      <c r="H5" s="692" t="s">
        <v>21</v>
      </c>
      <c r="I5" s="419" t="s">
        <v>22</v>
      </c>
      <c r="J5" s="693" t="s">
        <v>23</v>
      </c>
      <c r="K5" s="634" t="s">
        <v>24</v>
      </c>
      <c r="L5" s="691" t="s">
        <v>25</v>
      </c>
      <c r="M5" s="692" t="s">
        <v>94</v>
      </c>
      <c r="N5" s="419" t="s">
        <v>26</v>
      </c>
      <c r="O5" s="696" t="s">
        <v>95</v>
      </c>
      <c r="P5" s="419" t="s">
        <v>96</v>
      </c>
      <c r="Q5" s="429" t="s">
        <v>27</v>
      </c>
      <c r="R5" s="100" t="s">
        <v>28</v>
      </c>
      <c r="S5" s="429" t="s">
        <v>29</v>
      </c>
      <c r="T5" s="100" t="s">
        <v>30</v>
      </c>
      <c r="U5" s="691" t="s">
        <v>97</v>
      </c>
      <c r="V5" s="691" t="s">
        <v>98</v>
      </c>
      <c r="W5" s="691" t="s">
        <v>99</v>
      </c>
      <c r="X5" s="236" t="s">
        <v>100</v>
      </c>
    </row>
    <row r="6" spans="1:24" s="16" customFormat="1" ht="26.5" customHeight="1" x14ac:dyDescent="0.35">
      <c r="A6" s="140" t="s">
        <v>4</v>
      </c>
      <c r="B6" s="149"/>
      <c r="C6" s="149">
        <v>28</v>
      </c>
      <c r="D6" s="560" t="s">
        <v>13</v>
      </c>
      <c r="E6" s="697" t="s">
        <v>109</v>
      </c>
      <c r="F6" s="584">
        <v>60</v>
      </c>
      <c r="G6" s="451"/>
      <c r="H6" s="246">
        <v>0.48</v>
      </c>
      <c r="I6" s="38">
        <v>0.6</v>
      </c>
      <c r="J6" s="39">
        <v>1.56</v>
      </c>
      <c r="K6" s="294">
        <v>8.4</v>
      </c>
      <c r="L6" s="648">
        <v>0.02</v>
      </c>
      <c r="M6" s="306">
        <v>0.02</v>
      </c>
      <c r="N6" s="47">
        <v>6</v>
      </c>
      <c r="O6" s="47">
        <v>10</v>
      </c>
      <c r="P6" s="48">
        <v>0</v>
      </c>
      <c r="Q6" s="306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16" customFormat="1" ht="26.5" customHeight="1" x14ac:dyDescent="0.35">
      <c r="A7" s="101"/>
      <c r="B7" s="147"/>
      <c r="C7" s="160">
        <v>31</v>
      </c>
      <c r="D7" s="298" t="s">
        <v>6</v>
      </c>
      <c r="E7" s="525" t="s">
        <v>66</v>
      </c>
      <c r="F7" s="526">
        <v>200</v>
      </c>
      <c r="G7" s="95"/>
      <c r="H7" s="228">
        <v>5.74</v>
      </c>
      <c r="I7" s="13">
        <v>8.7799999999999994</v>
      </c>
      <c r="J7" s="42">
        <v>8.74</v>
      </c>
      <c r="K7" s="97">
        <v>138.04</v>
      </c>
      <c r="L7" s="132">
        <v>0.04</v>
      </c>
      <c r="M7" s="228">
        <v>0.08</v>
      </c>
      <c r="N7" s="13">
        <v>5.24</v>
      </c>
      <c r="O7" s="13">
        <v>132.80000000000001</v>
      </c>
      <c r="P7" s="42">
        <v>0.06</v>
      </c>
      <c r="Q7" s="228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2">
        <v>3.5999999999999997E-2</v>
      </c>
    </row>
    <row r="8" spans="1:24" s="35" customFormat="1" ht="26.5" customHeight="1" x14ac:dyDescent="0.35">
      <c r="A8" s="102"/>
      <c r="B8" s="175" t="s">
        <v>64</v>
      </c>
      <c r="C8" s="178">
        <v>83</v>
      </c>
      <c r="D8" s="388" t="s">
        <v>7</v>
      </c>
      <c r="E8" s="468" t="s">
        <v>113</v>
      </c>
      <c r="F8" s="476">
        <v>90</v>
      </c>
      <c r="G8" s="178"/>
      <c r="H8" s="361">
        <v>20.45</v>
      </c>
      <c r="I8" s="71">
        <v>19.920000000000002</v>
      </c>
      <c r="J8" s="362">
        <v>1.59</v>
      </c>
      <c r="K8" s="446">
        <v>269.25</v>
      </c>
      <c r="L8" s="427">
        <v>0.09</v>
      </c>
      <c r="M8" s="361">
        <v>0.16</v>
      </c>
      <c r="N8" s="71">
        <v>2.77</v>
      </c>
      <c r="O8" s="71">
        <v>50</v>
      </c>
      <c r="P8" s="362">
        <v>0.04</v>
      </c>
      <c r="Q8" s="361">
        <v>34</v>
      </c>
      <c r="R8" s="71">
        <v>172.14</v>
      </c>
      <c r="S8" s="71">
        <v>24.3</v>
      </c>
      <c r="T8" s="71">
        <v>1.54</v>
      </c>
      <c r="U8" s="71">
        <v>283.20999999999998</v>
      </c>
      <c r="V8" s="71">
        <v>6.0000000000000001E-3</v>
      </c>
      <c r="W8" s="71">
        <v>0</v>
      </c>
      <c r="X8" s="362">
        <v>0.13</v>
      </c>
    </row>
    <row r="9" spans="1:24" s="35" customFormat="1" ht="35.25" customHeight="1" x14ac:dyDescent="0.35">
      <c r="A9" s="102"/>
      <c r="B9" s="175"/>
      <c r="C9" s="175">
        <v>51</v>
      </c>
      <c r="D9" s="168" t="s">
        <v>52</v>
      </c>
      <c r="E9" s="505" t="s">
        <v>120</v>
      </c>
      <c r="F9" s="562">
        <v>150</v>
      </c>
      <c r="G9" s="178"/>
      <c r="H9" s="361">
        <v>3.33</v>
      </c>
      <c r="I9" s="71">
        <v>3.81</v>
      </c>
      <c r="J9" s="362">
        <v>26.04</v>
      </c>
      <c r="K9" s="446">
        <v>151.12</v>
      </c>
      <c r="L9" s="427">
        <v>0.15</v>
      </c>
      <c r="M9" s="361">
        <v>0.1</v>
      </c>
      <c r="N9" s="71">
        <v>14.03</v>
      </c>
      <c r="O9" s="71">
        <v>20</v>
      </c>
      <c r="P9" s="362">
        <v>0.06</v>
      </c>
      <c r="Q9" s="361">
        <v>20.11</v>
      </c>
      <c r="R9" s="71">
        <v>90.58</v>
      </c>
      <c r="S9" s="71">
        <v>35.68</v>
      </c>
      <c r="T9" s="71">
        <v>1.45</v>
      </c>
      <c r="U9" s="71">
        <v>830.41</v>
      </c>
      <c r="V9" s="71">
        <v>8.0000000000000002E-3</v>
      </c>
      <c r="W9" s="71">
        <v>1E-3</v>
      </c>
      <c r="X9" s="362">
        <v>0.05</v>
      </c>
    </row>
    <row r="10" spans="1:24" s="16" customFormat="1" ht="39" customHeight="1" x14ac:dyDescent="0.35">
      <c r="A10" s="103"/>
      <c r="B10" s="130"/>
      <c r="C10" s="129">
        <v>114</v>
      </c>
      <c r="D10" s="171" t="s">
        <v>38</v>
      </c>
      <c r="E10" s="206" t="s">
        <v>43</v>
      </c>
      <c r="F10" s="260">
        <v>200</v>
      </c>
      <c r="G10" s="162"/>
      <c r="H10" s="227">
        <v>0</v>
      </c>
      <c r="I10" s="15">
        <v>0</v>
      </c>
      <c r="J10" s="40">
        <v>7.27</v>
      </c>
      <c r="K10" s="238">
        <v>28.73</v>
      </c>
      <c r="L10" s="181">
        <v>0</v>
      </c>
      <c r="M10" s="227">
        <v>0</v>
      </c>
      <c r="N10" s="15">
        <v>0</v>
      </c>
      <c r="O10" s="15">
        <v>0</v>
      </c>
      <c r="P10" s="40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30"/>
      <c r="C11" s="348">
        <v>119</v>
      </c>
      <c r="D11" s="147" t="s">
        <v>8</v>
      </c>
      <c r="E11" s="199" t="s">
        <v>46</v>
      </c>
      <c r="F11" s="130">
        <v>45</v>
      </c>
      <c r="G11" s="96"/>
      <c r="H11" s="253">
        <v>3.42</v>
      </c>
      <c r="I11" s="20">
        <v>0.36</v>
      </c>
      <c r="J11" s="44">
        <v>22.14</v>
      </c>
      <c r="K11" s="252">
        <v>105.75</v>
      </c>
      <c r="L11" s="184">
        <v>0.05</v>
      </c>
      <c r="M11" s="253">
        <v>0.01</v>
      </c>
      <c r="N11" s="20">
        <v>0</v>
      </c>
      <c r="O11" s="20">
        <v>0</v>
      </c>
      <c r="P11" s="44">
        <v>0</v>
      </c>
      <c r="Q11" s="253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</row>
    <row r="12" spans="1:24" s="16" customFormat="1" ht="26.5" customHeight="1" x14ac:dyDescent="0.35">
      <c r="A12" s="103"/>
      <c r="B12" s="130"/>
      <c r="C12" s="161">
        <v>120</v>
      </c>
      <c r="D12" s="147" t="s">
        <v>9</v>
      </c>
      <c r="E12" s="199" t="s">
        <v>39</v>
      </c>
      <c r="F12" s="129">
        <v>25</v>
      </c>
      <c r="G12" s="125"/>
      <c r="H12" s="227">
        <v>1.65</v>
      </c>
      <c r="I12" s="15">
        <v>0.3</v>
      </c>
      <c r="J12" s="40">
        <v>10.050000000000001</v>
      </c>
      <c r="K12" s="238">
        <v>49.5</v>
      </c>
      <c r="L12" s="181">
        <v>0.04</v>
      </c>
      <c r="M12" s="227">
        <v>0.02</v>
      </c>
      <c r="N12" s="15">
        <v>0</v>
      </c>
      <c r="O12" s="15">
        <v>0</v>
      </c>
      <c r="P12" s="40">
        <v>0</v>
      </c>
      <c r="Q12" s="227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0">
        <v>0</v>
      </c>
    </row>
    <row r="13" spans="1:24" s="35" customFormat="1" ht="26.5" customHeight="1" x14ac:dyDescent="0.35">
      <c r="A13" s="102"/>
      <c r="B13" s="174" t="s">
        <v>62</v>
      </c>
      <c r="C13" s="436"/>
      <c r="D13" s="477"/>
      <c r="E13" s="471" t="s">
        <v>14</v>
      </c>
      <c r="F13" s="375" t="e">
        <f>F6+F7+#REF!+#REF!+F10+F11+F12</f>
        <v>#REF!</v>
      </c>
      <c r="G13" s="461"/>
      <c r="H13" s="369" t="e">
        <f>H6+H7+#REF!+#REF!+H10+H11+H12</f>
        <v>#REF!</v>
      </c>
      <c r="I13" s="370" t="e">
        <f>I6+I7+#REF!+#REF!+I10+I11+I12</f>
        <v>#REF!</v>
      </c>
      <c r="J13" s="371" t="e">
        <f>J6+J7+#REF!+#REF!+J10+J11+J12</f>
        <v>#REF!</v>
      </c>
      <c r="K13" s="401" t="e">
        <f>K6+K7+#REF!+#REF!+K10+K11+K12</f>
        <v>#REF!</v>
      </c>
      <c r="L13" s="273" t="e">
        <f>L6+L7+#REF!+#REF!+L10+L11+L12</f>
        <v>#REF!</v>
      </c>
      <c r="M13" s="369" t="e">
        <f>M6+M7+#REF!+#REF!+M10+M11+M12</f>
        <v>#REF!</v>
      </c>
      <c r="N13" s="370" t="e">
        <f>N6+N7+#REF!+#REF!+N10+N11+N12</f>
        <v>#REF!</v>
      </c>
      <c r="O13" s="370" t="e">
        <f>O6+O7+#REF!+#REF!+O10+O11+O12</f>
        <v>#REF!</v>
      </c>
      <c r="P13" s="371" t="e">
        <f>P6+P7+#REF!+#REF!+P10+P11+P12</f>
        <v>#REF!</v>
      </c>
      <c r="Q13" s="369" t="e">
        <f>Q6+Q7+#REF!+#REF!+Q10+Q11+Q12</f>
        <v>#REF!</v>
      </c>
      <c r="R13" s="370" t="e">
        <f>R6+R7+#REF!+#REF!+R10+R11+R12</f>
        <v>#REF!</v>
      </c>
      <c r="S13" s="370" t="e">
        <f>S6+S7+#REF!+#REF!+S10+S11+S12</f>
        <v>#REF!</v>
      </c>
      <c r="T13" s="370" t="e">
        <f>T6+T7+#REF!+#REF!+T10+T11+T12</f>
        <v>#REF!</v>
      </c>
      <c r="U13" s="370" t="e">
        <f>U6+U7+#REF!+#REF!+U10+U11+U12</f>
        <v>#REF!</v>
      </c>
      <c r="V13" s="370" t="e">
        <f>V6+V7+#REF!+#REF!+V10+V11+V12</f>
        <v>#REF!</v>
      </c>
      <c r="W13" s="370" t="e">
        <f>W6+W7+#REF!+#REF!+W10+W11+W12</f>
        <v>#REF!</v>
      </c>
      <c r="X13" s="371" t="e">
        <f>X6+X7+#REF!+#REF!+X10+X11+X12</f>
        <v>#REF!</v>
      </c>
    </row>
    <row r="14" spans="1:24" s="35" customFormat="1" ht="26.5" customHeight="1" x14ac:dyDescent="0.35">
      <c r="A14" s="102"/>
      <c r="B14" s="225" t="s">
        <v>64</v>
      </c>
      <c r="C14" s="454"/>
      <c r="D14" s="478"/>
      <c r="E14" s="474" t="s">
        <v>14</v>
      </c>
      <c r="F14" s="272">
        <f>F6+F7+F8+F9+F10+F11+F12</f>
        <v>770</v>
      </c>
      <c r="G14" s="410"/>
      <c r="H14" s="772">
        <f>H6+H7+H8+H9+H10+H11+H12</f>
        <v>35.07</v>
      </c>
      <c r="I14" s="773">
        <f>I6+I7+I8+I9+I10+I11+I12</f>
        <v>33.769999999999996</v>
      </c>
      <c r="J14" s="771">
        <f>J6+J7+J8+J9+J10+J11+J12</f>
        <v>77.39</v>
      </c>
      <c r="K14" s="396">
        <f>K6+K7+K8+K9+K10+K11+K12</f>
        <v>750.79</v>
      </c>
      <c r="L14" s="271">
        <f>L6+L7+L8+L9+L10+L11+L12</f>
        <v>0.38999999999999996</v>
      </c>
      <c r="M14" s="772">
        <f>M6+M7+M8+M9+M10+M11+M12</f>
        <v>0.39</v>
      </c>
      <c r="N14" s="773">
        <f>N6+N7+N8+N9+N10+N11+N12</f>
        <v>28.04</v>
      </c>
      <c r="O14" s="773">
        <f>O6+O7+O8+O9+O10+O11+O12</f>
        <v>212.8</v>
      </c>
      <c r="P14" s="771">
        <f>P6+P7+P8+P9+P10+P11+P12</f>
        <v>0.16</v>
      </c>
      <c r="Q14" s="772">
        <f>Q6+Q7+Q8+Q9+Q10+Q11+Q12</f>
        <v>118.22</v>
      </c>
      <c r="R14" s="773">
        <f>R6+R7+R8+R9+R10+R11+R12</f>
        <v>432.17999999999995</v>
      </c>
      <c r="S14" s="773">
        <f>S6+S7+S8+S9+S10+S11+S12</f>
        <v>106.74</v>
      </c>
      <c r="T14" s="773">
        <f>T6+T7+T8+T9+T10+T11+T12</f>
        <v>6.129999999999999</v>
      </c>
      <c r="U14" s="773">
        <f>U6+U7+U8+U9+U10+U11+U12</f>
        <v>1610.9099999999999</v>
      </c>
      <c r="V14" s="773">
        <f>V6+V7+V8+V9+V10+V11+V12</f>
        <v>2.2000000000000002E-2</v>
      </c>
      <c r="W14" s="773">
        <f>W6+W7+W8+W9+W10+W11+W12</f>
        <v>5.0000000000000001E-3</v>
      </c>
      <c r="X14" s="771">
        <f>X6+X7+X8+X9+X10+X11+X12</f>
        <v>6.7460000000000004</v>
      </c>
    </row>
    <row r="15" spans="1:24" s="35" customFormat="1" ht="26.5" customHeight="1" x14ac:dyDescent="0.35">
      <c r="A15" s="102"/>
      <c r="B15" s="224" t="s">
        <v>62</v>
      </c>
      <c r="C15" s="436"/>
      <c r="D15" s="477"/>
      <c r="E15" s="472" t="s">
        <v>15</v>
      </c>
      <c r="F15" s="224"/>
      <c r="G15" s="431"/>
      <c r="H15" s="189"/>
      <c r="I15" s="22"/>
      <c r="J15" s="59"/>
      <c r="K15" s="434" t="e">
        <f>K13/23.5</f>
        <v>#REF!</v>
      </c>
      <c r="L15" s="224"/>
      <c r="M15" s="189"/>
      <c r="N15" s="22"/>
      <c r="O15" s="22"/>
      <c r="P15" s="59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 t="s">
        <v>64</v>
      </c>
      <c r="C16" s="457"/>
      <c r="D16" s="479"/>
      <c r="E16" s="475" t="s">
        <v>15</v>
      </c>
      <c r="F16" s="177"/>
      <c r="G16" s="159"/>
      <c r="H16" s="380"/>
      <c r="I16" s="381"/>
      <c r="J16" s="382"/>
      <c r="K16" s="480">
        <f>K14/23.5</f>
        <v>31.948510638297872</v>
      </c>
      <c r="L16" s="177"/>
      <c r="M16" s="380"/>
      <c r="N16" s="381"/>
      <c r="O16" s="381"/>
      <c r="P16" s="382"/>
      <c r="Q16" s="380"/>
      <c r="R16" s="381"/>
      <c r="S16" s="381"/>
      <c r="T16" s="381"/>
      <c r="U16" s="381"/>
      <c r="V16" s="381"/>
      <c r="W16" s="381"/>
      <c r="X16" s="382"/>
    </row>
    <row r="17" spans="1:19" ht="15.5" x14ac:dyDescent="0.35">
      <c r="A17" s="9"/>
      <c r="B17" s="707"/>
      <c r="C17" s="216"/>
      <c r="D17" s="223"/>
      <c r="E17" s="27"/>
      <c r="F17" s="27"/>
      <c r="G17" s="202"/>
      <c r="H17" s="203"/>
      <c r="I17" s="202"/>
      <c r="J17" s="27"/>
      <c r="K17" s="204"/>
      <c r="L17" s="27"/>
      <c r="M17" s="27"/>
      <c r="N17" s="27"/>
      <c r="O17" s="205"/>
      <c r="P17" s="205"/>
      <c r="Q17" s="205"/>
      <c r="R17" s="205"/>
      <c r="S17" s="205"/>
    </row>
    <row r="20" spans="1:19" x14ac:dyDescent="0.35">
      <c r="A20" s="527" t="s">
        <v>54</v>
      </c>
      <c r="B20" s="719"/>
      <c r="C20" s="528"/>
      <c r="D20" s="529"/>
    </row>
    <row r="21" spans="1:19" x14ac:dyDescent="0.35">
      <c r="A21" s="530" t="s">
        <v>55</v>
      </c>
      <c r="B21" s="715"/>
      <c r="C21" s="531"/>
      <c r="D21" s="53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4" zoomScaleNormal="44" workbookViewId="0">
      <selection activeCell="E36" sqref="E3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09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19"/>
      <c r="D2" s="221" t="s">
        <v>3</v>
      </c>
      <c r="E2" s="6"/>
      <c r="F2" s="8" t="s">
        <v>2</v>
      </c>
      <c r="G2" s="116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20"/>
      <c r="D3" s="22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99"/>
      <c r="C4" s="533" t="s">
        <v>33</v>
      </c>
      <c r="D4" s="234"/>
      <c r="E4" s="579"/>
      <c r="F4" s="534"/>
      <c r="G4" s="533"/>
      <c r="H4" s="687" t="s">
        <v>16</v>
      </c>
      <c r="I4" s="688"/>
      <c r="J4" s="698"/>
      <c r="K4" s="598" t="s">
        <v>17</v>
      </c>
      <c r="L4" s="791" t="s">
        <v>18</v>
      </c>
      <c r="M4" s="792"/>
      <c r="N4" s="808"/>
      <c r="O4" s="808"/>
      <c r="P4" s="809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28.5" customHeight="1" thickBot="1" x14ac:dyDescent="0.4">
      <c r="A5" s="138" t="s">
        <v>0</v>
      </c>
      <c r="B5" s="100"/>
      <c r="C5" s="94" t="s">
        <v>34</v>
      </c>
      <c r="D5" s="580" t="s">
        <v>35</v>
      </c>
      <c r="E5" s="94" t="s">
        <v>32</v>
      </c>
      <c r="F5" s="419" t="s">
        <v>20</v>
      </c>
      <c r="G5" s="94" t="s">
        <v>31</v>
      </c>
      <c r="H5" s="123" t="s">
        <v>21</v>
      </c>
      <c r="I5" s="419" t="s">
        <v>22</v>
      </c>
      <c r="J5" s="94" t="s">
        <v>23</v>
      </c>
      <c r="K5" s="611" t="s">
        <v>24</v>
      </c>
      <c r="L5" s="64" t="s">
        <v>25</v>
      </c>
      <c r="M5" s="123" t="s">
        <v>94</v>
      </c>
      <c r="N5" s="419" t="s">
        <v>26</v>
      </c>
      <c r="O5" s="699" t="s">
        <v>95</v>
      </c>
      <c r="P5" s="419" t="s">
        <v>96</v>
      </c>
      <c r="Q5" s="94" t="s">
        <v>27</v>
      </c>
      <c r="R5" s="419" t="s">
        <v>28</v>
      </c>
      <c r="S5" s="94" t="s">
        <v>29</v>
      </c>
      <c r="T5" s="419" t="s">
        <v>30</v>
      </c>
      <c r="U5" s="677" t="s">
        <v>97</v>
      </c>
      <c r="V5" s="677" t="s">
        <v>98</v>
      </c>
      <c r="W5" s="677" t="s">
        <v>99</v>
      </c>
      <c r="X5" s="100" t="s">
        <v>100</v>
      </c>
    </row>
    <row r="6" spans="1:24" s="16" customFormat="1" ht="26.5" customHeight="1" x14ac:dyDescent="0.35">
      <c r="A6" s="140" t="s">
        <v>4</v>
      </c>
      <c r="B6" s="217"/>
      <c r="C6" s="149">
        <v>9</v>
      </c>
      <c r="D6" s="169" t="s">
        <v>13</v>
      </c>
      <c r="E6" s="333" t="s">
        <v>77</v>
      </c>
      <c r="F6" s="149">
        <v>60</v>
      </c>
      <c r="G6" s="560"/>
      <c r="H6" s="246">
        <v>1.29</v>
      </c>
      <c r="I6" s="38">
        <v>4.2699999999999996</v>
      </c>
      <c r="J6" s="39">
        <v>6.97</v>
      </c>
      <c r="K6" s="425">
        <v>72.75</v>
      </c>
      <c r="L6" s="37">
        <v>0.02</v>
      </c>
      <c r="M6" s="37">
        <v>0.03</v>
      </c>
      <c r="N6" s="38">
        <v>4.4800000000000004</v>
      </c>
      <c r="O6" s="38">
        <v>30</v>
      </c>
      <c r="P6" s="41">
        <v>0</v>
      </c>
      <c r="Q6" s="246">
        <v>17.55</v>
      </c>
      <c r="R6" s="38">
        <v>27.09</v>
      </c>
      <c r="S6" s="38">
        <v>14.37</v>
      </c>
      <c r="T6" s="38">
        <v>0.8</v>
      </c>
      <c r="U6" s="38">
        <v>205.55</v>
      </c>
      <c r="V6" s="38">
        <v>4.0000000000000001E-3</v>
      </c>
      <c r="W6" s="38">
        <v>1E-3</v>
      </c>
      <c r="X6" s="39">
        <v>0.01</v>
      </c>
    </row>
    <row r="7" spans="1:24" s="16" customFormat="1" ht="26.5" customHeight="1" x14ac:dyDescent="0.35">
      <c r="A7" s="101"/>
      <c r="B7" s="84"/>
      <c r="C7" s="129">
        <v>37</v>
      </c>
      <c r="D7" s="171" t="s">
        <v>6</v>
      </c>
      <c r="E7" s="321" t="s">
        <v>87</v>
      </c>
      <c r="F7" s="214">
        <v>200</v>
      </c>
      <c r="G7" s="146"/>
      <c r="H7" s="228">
        <v>5.78</v>
      </c>
      <c r="I7" s="13">
        <v>5.5</v>
      </c>
      <c r="J7" s="42">
        <v>10.8</v>
      </c>
      <c r="K7" s="132">
        <v>115.7</v>
      </c>
      <c r="L7" s="228">
        <v>7.0000000000000007E-2</v>
      </c>
      <c r="M7" s="69">
        <v>7.0000000000000007E-2</v>
      </c>
      <c r="N7" s="13">
        <v>5.69</v>
      </c>
      <c r="O7" s="13">
        <v>110</v>
      </c>
      <c r="P7" s="42">
        <v>0</v>
      </c>
      <c r="Q7" s="228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2">
        <v>0.04</v>
      </c>
    </row>
    <row r="8" spans="1:24" s="35" customFormat="1" ht="26.5" customHeight="1" x14ac:dyDescent="0.35">
      <c r="A8" s="102"/>
      <c r="B8" s="155"/>
      <c r="C8" s="131">
        <v>126</v>
      </c>
      <c r="D8" s="585" t="s">
        <v>7</v>
      </c>
      <c r="E8" s="525" t="s">
        <v>123</v>
      </c>
      <c r="F8" s="526">
        <v>90</v>
      </c>
      <c r="G8" s="95"/>
      <c r="H8" s="228">
        <v>18.489999999999998</v>
      </c>
      <c r="I8" s="13">
        <v>18.54</v>
      </c>
      <c r="J8" s="42">
        <v>3.59</v>
      </c>
      <c r="K8" s="144">
        <v>256</v>
      </c>
      <c r="L8" s="69">
        <v>0.06</v>
      </c>
      <c r="M8" s="69">
        <v>0.14000000000000001</v>
      </c>
      <c r="N8" s="13">
        <v>1.08</v>
      </c>
      <c r="O8" s="13">
        <v>10</v>
      </c>
      <c r="P8" s="42">
        <v>0.04</v>
      </c>
      <c r="Q8" s="69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2">
        <v>0.06</v>
      </c>
    </row>
    <row r="9" spans="1:24" s="35" customFormat="1" ht="27" customHeight="1" x14ac:dyDescent="0.35">
      <c r="A9" s="102"/>
      <c r="B9" s="120"/>
      <c r="C9" s="129">
        <v>124</v>
      </c>
      <c r="D9" s="171" t="s">
        <v>52</v>
      </c>
      <c r="E9" s="206" t="s">
        <v>83</v>
      </c>
      <c r="F9" s="129">
        <v>150</v>
      </c>
      <c r="G9" s="125"/>
      <c r="H9" s="228">
        <v>3.93</v>
      </c>
      <c r="I9" s="13">
        <v>4.24</v>
      </c>
      <c r="J9" s="42">
        <v>21.84</v>
      </c>
      <c r="K9" s="144">
        <v>140.55000000000001</v>
      </c>
      <c r="L9" s="198">
        <v>0.11</v>
      </c>
      <c r="M9" s="198">
        <v>0.02</v>
      </c>
      <c r="N9" s="72">
        <v>0</v>
      </c>
      <c r="O9" s="72">
        <v>10</v>
      </c>
      <c r="P9" s="73">
        <v>0.06</v>
      </c>
      <c r="Q9" s="233">
        <v>10.9</v>
      </c>
      <c r="R9" s="72">
        <v>74.540000000000006</v>
      </c>
      <c r="S9" s="72">
        <v>26.07</v>
      </c>
      <c r="T9" s="72">
        <v>0.86</v>
      </c>
      <c r="U9" s="72">
        <v>64.319999999999993</v>
      </c>
      <c r="V9" s="72">
        <v>1E-3</v>
      </c>
      <c r="W9" s="72">
        <v>1E-3</v>
      </c>
      <c r="X9" s="197">
        <v>0.01</v>
      </c>
    </row>
    <row r="10" spans="1:24" s="16" customFormat="1" ht="26.5" customHeight="1" x14ac:dyDescent="0.35">
      <c r="A10" s="103"/>
      <c r="B10" s="118"/>
      <c r="C10" s="132">
        <v>103</v>
      </c>
      <c r="D10" s="171" t="s">
        <v>12</v>
      </c>
      <c r="E10" s="146" t="s">
        <v>51</v>
      </c>
      <c r="F10" s="129">
        <v>200</v>
      </c>
      <c r="G10" s="543"/>
      <c r="H10" s="227">
        <v>0.2</v>
      </c>
      <c r="I10" s="15">
        <v>0</v>
      </c>
      <c r="J10" s="40">
        <v>15.02</v>
      </c>
      <c r="K10" s="187">
        <v>61.6</v>
      </c>
      <c r="L10" s="17">
        <v>0</v>
      </c>
      <c r="M10" s="17">
        <v>0</v>
      </c>
      <c r="N10" s="15">
        <v>2</v>
      </c>
      <c r="O10" s="15">
        <v>0</v>
      </c>
      <c r="P10" s="18">
        <v>0</v>
      </c>
      <c r="Q10" s="227">
        <v>6.73</v>
      </c>
      <c r="R10" s="15">
        <v>5.74</v>
      </c>
      <c r="S10" s="31">
        <v>2.96</v>
      </c>
      <c r="T10" s="15">
        <v>0.2</v>
      </c>
      <c r="U10" s="15">
        <v>46.02</v>
      </c>
      <c r="V10" s="15">
        <v>0</v>
      </c>
      <c r="W10" s="15">
        <v>0</v>
      </c>
      <c r="X10" s="42">
        <v>0</v>
      </c>
    </row>
    <row r="11" spans="1:24" s="16" customFormat="1" ht="26.5" customHeight="1" x14ac:dyDescent="0.35">
      <c r="A11" s="103"/>
      <c r="B11" s="118"/>
      <c r="C11" s="132">
        <v>119</v>
      </c>
      <c r="D11" s="171" t="s">
        <v>8</v>
      </c>
      <c r="E11" s="146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3.25" customHeight="1" x14ac:dyDescent="0.35">
      <c r="A12" s="103"/>
      <c r="B12" s="131"/>
      <c r="C12" s="129">
        <v>120</v>
      </c>
      <c r="D12" s="171" t="s">
        <v>9</v>
      </c>
      <c r="E12" s="146" t="s">
        <v>39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87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55"/>
      <c r="C13" s="135"/>
      <c r="D13" s="416"/>
      <c r="E13" s="151" t="s">
        <v>14</v>
      </c>
      <c r="F13" s="270">
        <f>SUM(F6:F12)</f>
        <v>740</v>
      </c>
      <c r="G13" s="241"/>
      <c r="H13" s="190">
        <f t="shared" ref="H13:J13" si="0">SUM(H6:H12)</f>
        <v>32.529999999999994</v>
      </c>
      <c r="I13" s="33">
        <f t="shared" si="0"/>
        <v>32.949999999999996</v>
      </c>
      <c r="J13" s="61">
        <f t="shared" si="0"/>
        <v>76.099999999999994</v>
      </c>
      <c r="K13" s="329">
        <f>SUM(K6:K12)</f>
        <v>733.2</v>
      </c>
      <c r="L13" s="190">
        <f t="shared" ref="L13:X13" si="1">SUM(L6:L12)</f>
        <v>0.31000000000000005</v>
      </c>
      <c r="M13" s="33">
        <f t="shared" si="1"/>
        <v>0.29000000000000004</v>
      </c>
      <c r="N13" s="33">
        <f t="shared" si="1"/>
        <v>13.250000000000002</v>
      </c>
      <c r="O13" s="33">
        <f t="shared" si="1"/>
        <v>160</v>
      </c>
      <c r="P13" s="61">
        <f t="shared" si="1"/>
        <v>0.1</v>
      </c>
      <c r="Q13" s="34">
        <f t="shared" si="1"/>
        <v>91.59</v>
      </c>
      <c r="R13" s="33">
        <f t="shared" si="1"/>
        <v>421.88000000000005</v>
      </c>
      <c r="S13" s="33">
        <f t="shared" si="1"/>
        <v>101.91999999999999</v>
      </c>
      <c r="T13" s="33">
        <f t="shared" si="1"/>
        <v>6.65</v>
      </c>
      <c r="U13" s="33">
        <f t="shared" si="1"/>
        <v>1110.6799999999998</v>
      </c>
      <c r="V13" s="33">
        <f t="shared" si="1"/>
        <v>2.1000000000000005E-2</v>
      </c>
      <c r="W13" s="33">
        <f t="shared" si="1"/>
        <v>4.0000000000000001E-3</v>
      </c>
      <c r="X13" s="61">
        <f t="shared" si="1"/>
        <v>3.02</v>
      </c>
    </row>
    <row r="14" spans="1:24" s="35" customFormat="1" ht="26.5" customHeight="1" thickBot="1" x14ac:dyDescent="0.4">
      <c r="A14" s="141"/>
      <c r="B14" s="232"/>
      <c r="C14" s="136"/>
      <c r="D14" s="417"/>
      <c r="E14" s="152" t="s">
        <v>15</v>
      </c>
      <c r="F14" s="133"/>
      <c r="G14" s="196"/>
      <c r="H14" s="192"/>
      <c r="I14" s="49"/>
      <c r="J14" s="113"/>
      <c r="K14" s="353">
        <f>K13/23.5</f>
        <v>31.200000000000003</v>
      </c>
      <c r="L14" s="192"/>
      <c r="M14" s="150"/>
      <c r="N14" s="49"/>
      <c r="O14" s="49"/>
      <c r="P14" s="113"/>
      <c r="Q14" s="150"/>
      <c r="R14" s="49"/>
      <c r="S14" s="49"/>
      <c r="T14" s="49"/>
      <c r="U14" s="49"/>
      <c r="V14" s="49"/>
      <c r="W14" s="49"/>
      <c r="X14" s="113"/>
    </row>
    <row r="15" spans="1:24" ht="15.5" x14ac:dyDescent="0.35">
      <c r="A15" s="9"/>
      <c r="B15" s="215"/>
      <c r="C15" s="216"/>
      <c r="D15" s="223"/>
      <c r="E15" s="27"/>
      <c r="F15" s="27"/>
      <c r="G15" s="202"/>
      <c r="H15" s="203"/>
      <c r="I15" s="202"/>
      <c r="J15" s="27"/>
      <c r="K15" s="204"/>
      <c r="L15" s="27"/>
      <c r="M15" s="27"/>
      <c r="N15" s="27"/>
      <c r="O15" s="205"/>
      <c r="P15" s="205"/>
      <c r="Q15" s="205"/>
      <c r="R15" s="205"/>
      <c r="S15" s="20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4" zoomScaleNormal="44" workbookViewId="0">
      <selection activeCell="D28" sqref="D2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09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19"/>
      <c r="D2" s="221" t="s">
        <v>3</v>
      </c>
      <c r="E2" s="6"/>
      <c r="F2" s="8" t="s">
        <v>2</v>
      </c>
      <c r="G2" s="116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20"/>
      <c r="D3" s="22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386"/>
      <c r="C4" s="533" t="s">
        <v>33</v>
      </c>
      <c r="D4" s="234"/>
      <c r="E4" s="579"/>
      <c r="F4" s="534"/>
      <c r="G4" s="533"/>
      <c r="H4" s="687" t="s">
        <v>16</v>
      </c>
      <c r="I4" s="688"/>
      <c r="J4" s="689"/>
      <c r="K4" s="539" t="s">
        <v>17</v>
      </c>
      <c r="L4" s="784" t="s">
        <v>18</v>
      </c>
      <c r="M4" s="785"/>
      <c r="N4" s="786"/>
      <c r="O4" s="810"/>
      <c r="P4" s="811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28.5" customHeight="1" thickBot="1" x14ac:dyDescent="0.4">
      <c r="A5" s="138" t="s">
        <v>0</v>
      </c>
      <c r="B5" s="100"/>
      <c r="C5" s="94" t="s">
        <v>34</v>
      </c>
      <c r="D5" s="580" t="s">
        <v>35</v>
      </c>
      <c r="E5" s="94" t="s">
        <v>32</v>
      </c>
      <c r="F5" s="100" t="s">
        <v>20</v>
      </c>
      <c r="G5" s="94" t="s">
        <v>31</v>
      </c>
      <c r="H5" s="123" t="s">
        <v>21</v>
      </c>
      <c r="I5" s="419" t="s">
        <v>22</v>
      </c>
      <c r="J5" s="649" t="s">
        <v>23</v>
      </c>
      <c r="K5" s="540" t="s">
        <v>24</v>
      </c>
      <c r="L5" s="316" t="s">
        <v>25</v>
      </c>
      <c r="M5" s="316" t="s">
        <v>94</v>
      </c>
      <c r="N5" s="700" t="s">
        <v>26</v>
      </c>
      <c r="O5" s="695" t="s">
        <v>95</v>
      </c>
      <c r="P5" s="419" t="s">
        <v>96</v>
      </c>
      <c r="Q5" s="94" t="s">
        <v>27</v>
      </c>
      <c r="R5" s="419" t="s">
        <v>28</v>
      </c>
      <c r="S5" s="94" t="s">
        <v>29</v>
      </c>
      <c r="T5" s="419" t="s">
        <v>30</v>
      </c>
      <c r="U5" s="677" t="s">
        <v>97</v>
      </c>
      <c r="V5" s="677" t="s">
        <v>98</v>
      </c>
      <c r="W5" s="677" t="s">
        <v>99</v>
      </c>
      <c r="X5" s="100" t="s">
        <v>100</v>
      </c>
    </row>
    <row r="6" spans="1:24" s="16" customFormat="1" ht="26.5" customHeight="1" x14ac:dyDescent="0.35">
      <c r="A6" s="101" t="s">
        <v>4</v>
      </c>
      <c r="B6" s="254"/>
      <c r="C6" s="134">
        <v>25</v>
      </c>
      <c r="D6" s="541" t="s">
        <v>13</v>
      </c>
      <c r="E6" s="308" t="s">
        <v>42</v>
      </c>
      <c r="F6" s="319">
        <v>150</v>
      </c>
      <c r="G6" s="134"/>
      <c r="H6" s="37">
        <v>0.6</v>
      </c>
      <c r="I6" s="38">
        <v>0.45</v>
      </c>
      <c r="J6" s="41">
        <v>15.45</v>
      </c>
      <c r="K6" s="183">
        <v>70.5</v>
      </c>
      <c r="L6" s="246">
        <v>0.03</v>
      </c>
      <c r="M6" s="37">
        <v>0.05</v>
      </c>
      <c r="N6" s="38">
        <v>7.5</v>
      </c>
      <c r="O6" s="38">
        <v>0</v>
      </c>
      <c r="P6" s="39">
        <v>0</v>
      </c>
      <c r="Q6" s="37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44">
        <v>0.01</v>
      </c>
    </row>
    <row r="7" spans="1:24" s="16" customFormat="1" ht="26.5" customHeight="1" x14ac:dyDescent="0.35">
      <c r="A7" s="101"/>
      <c r="B7" s="84"/>
      <c r="C7" s="131">
        <v>32</v>
      </c>
      <c r="D7" s="298" t="s">
        <v>6</v>
      </c>
      <c r="E7" s="264" t="s">
        <v>44</v>
      </c>
      <c r="F7" s="526">
        <v>200</v>
      </c>
      <c r="G7" s="143"/>
      <c r="H7" s="228">
        <v>5.88</v>
      </c>
      <c r="I7" s="13">
        <v>8.82</v>
      </c>
      <c r="J7" s="42">
        <v>9.6</v>
      </c>
      <c r="K7" s="144">
        <v>142.19999999999999</v>
      </c>
      <c r="L7" s="228">
        <v>0.04</v>
      </c>
      <c r="M7" s="69">
        <v>0.08</v>
      </c>
      <c r="N7" s="13">
        <v>2.2400000000000002</v>
      </c>
      <c r="O7" s="13">
        <v>132.44</v>
      </c>
      <c r="P7" s="42">
        <v>0.06</v>
      </c>
      <c r="Q7" s="69">
        <v>32.880000000000003</v>
      </c>
      <c r="R7" s="13">
        <v>83.64</v>
      </c>
      <c r="S7" s="1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2">
        <v>3.5999999999999997E-2</v>
      </c>
    </row>
    <row r="8" spans="1:24" s="35" customFormat="1" ht="32.25" customHeight="1" x14ac:dyDescent="0.35">
      <c r="A8" s="102"/>
      <c r="B8" s="155"/>
      <c r="C8" s="247">
        <v>177</v>
      </c>
      <c r="D8" s="146" t="s">
        <v>7</v>
      </c>
      <c r="E8" s="166" t="s">
        <v>124</v>
      </c>
      <c r="F8" s="129">
        <v>90</v>
      </c>
      <c r="G8" s="142"/>
      <c r="H8" s="227">
        <v>15.77</v>
      </c>
      <c r="I8" s="15">
        <v>13.36</v>
      </c>
      <c r="J8" s="40">
        <v>1.61</v>
      </c>
      <c r="K8" s="187">
        <v>190.47</v>
      </c>
      <c r="L8" s="227">
        <v>7.0000000000000007E-2</v>
      </c>
      <c r="M8" s="17">
        <v>0.12</v>
      </c>
      <c r="N8" s="15">
        <v>1.7</v>
      </c>
      <c r="O8" s="15">
        <v>110</v>
      </c>
      <c r="P8" s="18">
        <v>0.01</v>
      </c>
      <c r="Q8" s="227">
        <v>20.18</v>
      </c>
      <c r="R8" s="15">
        <v>132.25</v>
      </c>
      <c r="S8" s="15">
        <v>19.47</v>
      </c>
      <c r="T8" s="15">
        <v>1.1399999999999999</v>
      </c>
      <c r="U8" s="15">
        <v>222.69</v>
      </c>
      <c r="V8" s="15">
        <v>4.0000000000000001E-3</v>
      </c>
      <c r="W8" s="15">
        <v>0</v>
      </c>
      <c r="X8" s="40">
        <v>0.1</v>
      </c>
    </row>
    <row r="9" spans="1:24" s="35" customFormat="1" ht="27" customHeight="1" x14ac:dyDescent="0.35">
      <c r="A9" s="102"/>
      <c r="B9" s="120"/>
      <c r="C9" s="162">
        <v>54</v>
      </c>
      <c r="D9" s="146" t="s">
        <v>74</v>
      </c>
      <c r="E9" s="166" t="s">
        <v>37</v>
      </c>
      <c r="F9" s="129">
        <v>150</v>
      </c>
      <c r="G9" s="142"/>
      <c r="H9" s="228">
        <v>7.26</v>
      </c>
      <c r="I9" s="13">
        <v>4.96</v>
      </c>
      <c r="J9" s="42">
        <v>31.76</v>
      </c>
      <c r="K9" s="144">
        <v>198.84</v>
      </c>
      <c r="L9" s="69">
        <v>0.19</v>
      </c>
      <c r="M9" s="69">
        <v>0.1</v>
      </c>
      <c r="N9" s="13">
        <v>0</v>
      </c>
      <c r="O9" s="13">
        <v>10</v>
      </c>
      <c r="P9" s="23">
        <v>0.06</v>
      </c>
      <c r="Q9" s="228">
        <v>13.09</v>
      </c>
      <c r="R9" s="13">
        <v>159.71</v>
      </c>
      <c r="S9" s="13">
        <v>106.22</v>
      </c>
      <c r="T9" s="13">
        <v>3.57</v>
      </c>
      <c r="U9" s="13">
        <v>193.67</v>
      </c>
      <c r="V9" s="13">
        <v>2E-3</v>
      </c>
      <c r="W9" s="13">
        <v>3.0000000000000001E-3</v>
      </c>
      <c r="X9" s="42">
        <v>0.01</v>
      </c>
    </row>
    <row r="10" spans="1:24" s="16" customFormat="1" ht="38.25" customHeight="1" x14ac:dyDescent="0.35">
      <c r="A10" s="103"/>
      <c r="B10" s="118"/>
      <c r="C10" s="268">
        <v>104</v>
      </c>
      <c r="D10" s="146" t="s">
        <v>12</v>
      </c>
      <c r="E10" s="166" t="s">
        <v>67</v>
      </c>
      <c r="F10" s="129">
        <v>200</v>
      </c>
      <c r="G10" s="612"/>
      <c r="H10" s="227">
        <v>0</v>
      </c>
      <c r="I10" s="15">
        <v>0</v>
      </c>
      <c r="J10" s="40">
        <v>14.16</v>
      </c>
      <c r="K10" s="187">
        <v>55.48</v>
      </c>
      <c r="L10" s="227">
        <v>0.09</v>
      </c>
      <c r="M10" s="17">
        <v>0.1</v>
      </c>
      <c r="N10" s="15">
        <v>2.94</v>
      </c>
      <c r="O10" s="15">
        <v>80</v>
      </c>
      <c r="P10" s="18">
        <v>0.96</v>
      </c>
      <c r="Q10" s="227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18"/>
      <c r="C11" s="268">
        <v>119</v>
      </c>
      <c r="D11" s="146" t="s">
        <v>8</v>
      </c>
      <c r="E11" s="171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3.25" customHeight="1" x14ac:dyDescent="0.35">
      <c r="A12" s="103"/>
      <c r="B12" s="131"/>
      <c r="C12" s="162">
        <v>120</v>
      </c>
      <c r="D12" s="146" t="s">
        <v>9</v>
      </c>
      <c r="E12" s="171" t="s">
        <v>39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87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55"/>
      <c r="C13" s="163"/>
      <c r="D13" s="345"/>
      <c r="E13" s="172" t="s">
        <v>14</v>
      </c>
      <c r="F13" s="185">
        <f>SUM(F6:F12)</f>
        <v>830</v>
      </c>
      <c r="G13" s="242"/>
      <c r="H13" s="190">
        <f t="shared" ref="H13:X13" si="0">SUM(H6:H12)</f>
        <v>32.349999999999994</v>
      </c>
      <c r="I13" s="33">
        <f t="shared" si="0"/>
        <v>27.99</v>
      </c>
      <c r="J13" s="61">
        <f t="shared" si="0"/>
        <v>90.460000000000008</v>
      </c>
      <c r="K13" s="351">
        <f t="shared" si="0"/>
        <v>744.09</v>
      </c>
      <c r="L13" s="34">
        <f t="shared" si="0"/>
        <v>0.47000000000000008</v>
      </c>
      <c r="M13" s="33">
        <f t="shared" si="0"/>
        <v>0.48</v>
      </c>
      <c r="N13" s="33">
        <f t="shared" si="0"/>
        <v>14.379999999999999</v>
      </c>
      <c r="O13" s="33">
        <f t="shared" si="0"/>
        <v>332.44</v>
      </c>
      <c r="P13" s="247">
        <f t="shared" si="0"/>
        <v>1.0899999999999999</v>
      </c>
      <c r="Q13" s="190">
        <f t="shared" si="0"/>
        <v>104.45</v>
      </c>
      <c r="R13" s="33">
        <f t="shared" si="0"/>
        <v>442.6</v>
      </c>
      <c r="S13" s="33">
        <f t="shared" si="0"/>
        <v>178.63000000000002</v>
      </c>
      <c r="T13" s="33">
        <f t="shared" si="0"/>
        <v>7.15</v>
      </c>
      <c r="U13" s="33">
        <f t="shared" si="0"/>
        <v>1035.26</v>
      </c>
      <c r="V13" s="33">
        <f t="shared" si="0"/>
        <v>1.4999999999999999E-2</v>
      </c>
      <c r="W13" s="33">
        <f t="shared" si="0"/>
        <v>5.0000000000000001E-3</v>
      </c>
      <c r="X13" s="61">
        <f t="shared" si="0"/>
        <v>3.056</v>
      </c>
    </row>
    <row r="14" spans="1:24" s="35" customFormat="1" ht="26.5" customHeight="1" thickBot="1" x14ac:dyDescent="0.4">
      <c r="A14" s="141"/>
      <c r="B14" s="232"/>
      <c r="C14" s="164"/>
      <c r="D14" s="404"/>
      <c r="E14" s="173" t="s">
        <v>15</v>
      </c>
      <c r="F14" s="133"/>
      <c r="G14" s="248"/>
      <c r="H14" s="192"/>
      <c r="I14" s="49"/>
      <c r="J14" s="113"/>
      <c r="K14" s="406">
        <f>K13/23.5</f>
        <v>31.663404255319151</v>
      </c>
      <c r="L14" s="150"/>
      <c r="M14" s="150"/>
      <c r="N14" s="49"/>
      <c r="O14" s="49"/>
      <c r="P14" s="124"/>
      <c r="Q14" s="192"/>
      <c r="R14" s="49"/>
      <c r="S14" s="49"/>
      <c r="T14" s="49"/>
      <c r="U14" s="49"/>
      <c r="V14" s="49"/>
      <c r="W14" s="49"/>
      <c r="X14" s="113"/>
    </row>
    <row r="15" spans="1:24" ht="15.5" x14ac:dyDescent="0.35">
      <c r="A15" s="9"/>
      <c r="B15" s="215"/>
      <c r="C15" s="216"/>
      <c r="D15" s="223"/>
      <c r="E15" s="27"/>
      <c r="F15" s="27"/>
      <c r="G15" s="202"/>
      <c r="H15" s="203"/>
      <c r="I15" s="202"/>
      <c r="J15" s="27"/>
      <c r="K15" s="204"/>
      <c r="L15" s="27"/>
      <c r="M15" s="27"/>
      <c r="N15" s="27"/>
      <c r="O15" s="205"/>
      <c r="P15" s="205"/>
      <c r="Q15" s="205"/>
      <c r="R15" s="205"/>
      <c r="S15" s="20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3"/>
  <sheetViews>
    <sheetView zoomScale="45" zoomScaleNormal="45" workbookViewId="0">
      <selection activeCell="E29" sqref="E29"/>
    </sheetView>
  </sheetViews>
  <sheetFormatPr defaultRowHeight="14.5" x14ac:dyDescent="0.35"/>
  <cols>
    <col min="1" max="1" width="20.7265625" customWidth="1"/>
    <col min="2" max="2" width="20.7265625" style="714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7" ht="23" x14ac:dyDescent="0.5">
      <c r="A2" s="6" t="s">
        <v>1</v>
      </c>
      <c r="B2" s="713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7" s="16" customFormat="1" ht="21.75" customHeight="1" thickBot="1" x14ac:dyDescent="0.4">
      <c r="A4" s="137"/>
      <c r="B4" s="794"/>
      <c r="C4" s="339" t="s">
        <v>33</v>
      </c>
      <c r="D4" s="796" t="s">
        <v>35</v>
      </c>
      <c r="E4" s="165"/>
      <c r="F4" s="340"/>
      <c r="G4" s="339"/>
      <c r="H4" s="266" t="s">
        <v>16</v>
      </c>
      <c r="I4" s="292"/>
      <c r="J4" s="237"/>
      <c r="K4" s="179" t="s">
        <v>17</v>
      </c>
      <c r="L4" s="784" t="s">
        <v>18</v>
      </c>
      <c r="M4" s="785"/>
      <c r="N4" s="786"/>
      <c r="O4" s="786"/>
      <c r="P4" s="790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7" s="16" customFormat="1" ht="47" thickBot="1" x14ac:dyDescent="0.4">
      <c r="A5" s="138" t="s">
        <v>0</v>
      </c>
      <c r="B5" s="795"/>
      <c r="C5" s="94" t="s">
        <v>34</v>
      </c>
      <c r="D5" s="797"/>
      <c r="E5" s="429" t="s">
        <v>32</v>
      </c>
      <c r="F5" s="100" t="s">
        <v>20</v>
      </c>
      <c r="G5" s="94" t="s">
        <v>31</v>
      </c>
      <c r="H5" s="496" t="s">
        <v>21</v>
      </c>
      <c r="I5" s="437" t="s">
        <v>22</v>
      </c>
      <c r="J5" s="439" t="s">
        <v>23</v>
      </c>
      <c r="K5" s="180" t="s">
        <v>24</v>
      </c>
      <c r="L5" s="438" t="s">
        <v>25</v>
      </c>
      <c r="M5" s="438" t="s">
        <v>94</v>
      </c>
      <c r="N5" s="438" t="s">
        <v>26</v>
      </c>
      <c r="O5" s="492" t="s">
        <v>95</v>
      </c>
      <c r="P5" s="438" t="s">
        <v>96</v>
      </c>
      <c r="Q5" s="438" t="s">
        <v>27</v>
      </c>
      <c r="R5" s="438" t="s">
        <v>28</v>
      </c>
      <c r="S5" s="438" t="s">
        <v>29</v>
      </c>
      <c r="T5" s="438" t="s">
        <v>30</v>
      </c>
      <c r="U5" s="438" t="s">
        <v>97</v>
      </c>
      <c r="V5" s="438" t="s">
        <v>98</v>
      </c>
      <c r="W5" s="438" t="s">
        <v>99</v>
      </c>
      <c r="X5" s="502" t="s">
        <v>100</v>
      </c>
    </row>
    <row r="6" spans="1:27" s="16" customFormat="1" ht="26.5" customHeight="1" x14ac:dyDescent="0.35">
      <c r="A6" s="140" t="s">
        <v>4</v>
      </c>
      <c r="B6" s="346"/>
      <c r="C6" s="349">
        <v>135</v>
      </c>
      <c r="D6" s="747" t="s">
        <v>13</v>
      </c>
      <c r="E6" s="748" t="s">
        <v>122</v>
      </c>
      <c r="F6" s="349">
        <v>60</v>
      </c>
      <c r="G6" s="560"/>
      <c r="H6" s="306">
        <v>1.2</v>
      </c>
      <c r="I6" s="47">
        <v>5.4</v>
      </c>
      <c r="J6" s="48">
        <v>5.16</v>
      </c>
      <c r="K6" s="252">
        <v>73.2</v>
      </c>
      <c r="L6" s="306">
        <v>0.01</v>
      </c>
      <c r="M6" s="47">
        <v>0.03</v>
      </c>
      <c r="N6" s="47">
        <v>4.2</v>
      </c>
      <c r="O6" s="47">
        <v>90</v>
      </c>
      <c r="P6" s="344">
        <v>0</v>
      </c>
      <c r="Q6" s="306">
        <v>24.6</v>
      </c>
      <c r="R6" s="47">
        <v>40.200000000000003</v>
      </c>
      <c r="S6" s="47">
        <v>21</v>
      </c>
      <c r="T6" s="47">
        <v>4.2</v>
      </c>
      <c r="U6" s="47">
        <v>189</v>
      </c>
      <c r="V6" s="47">
        <v>0</v>
      </c>
      <c r="W6" s="47">
        <v>0</v>
      </c>
      <c r="X6" s="48">
        <v>0</v>
      </c>
    </row>
    <row r="7" spans="1:27" s="16" customFormat="1" ht="26.5" customHeight="1" x14ac:dyDescent="0.35">
      <c r="A7" s="139"/>
      <c r="B7" s="147"/>
      <c r="C7" s="96">
        <v>36</v>
      </c>
      <c r="D7" s="495" t="s">
        <v>6</v>
      </c>
      <c r="E7" s="321" t="s">
        <v>40</v>
      </c>
      <c r="F7" s="484">
        <v>200</v>
      </c>
      <c r="G7" s="199"/>
      <c r="H7" s="233">
        <v>4.9800000000000004</v>
      </c>
      <c r="I7" s="72">
        <v>6.07</v>
      </c>
      <c r="J7" s="197">
        <v>12.72</v>
      </c>
      <c r="K7" s="334">
        <v>125.51</v>
      </c>
      <c r="L7" s="233">
        <v>7.0000000000000007E-2</v>
      </c>
      <c r="M7" s="72">
        <v>0.08</v>
      </c>
      <c r="N7" s="72">
        <v>5.45</v>
      </c>
      <c r="O7" s="72">
        <v>100</v>
      </c>
      <c r="P7" s="73">
        <v>0.56000000000000005</v>
      </c>
      <c r="Q7" s="233">
        <v>15.47</v>
      </c>
      <c r="R7" s="72">
        <v>82.47</v>
      </c>
      <c r="S7" s="72">
        <v>21.33</v>
      </c>
      <c r="T7" s="72">
        <v>0.77</v>
      </c>
      <c r="U7" s="72">
        <v>361.18</v>
      </c>
      <c r="V7" s="72">
        <v>1.2E-2</v>
      </c>
      <c r="W7" s="72">
        <v>1E-3</v>
      </c>
      <c r="X7" s="197">
        <v>0.1</v>
      </c>
    </row>
    <row r="8" spans="1:27" s="16" customFormat="1" ht="26.5" customHeight="1" x14ac:dyDescent="0.35">
      <c r="A8" s="102"/>
      <c r="B8" s="175" t="s">
        <v>101</v>
      </c>
      <c r="C8" s="500">
        <v>82</v>
      </c>
      <c r="D8" s="444" t="s">
        <v>7</v>
      </c>
      <c r="E8" s="505" t="s">
        <v>126</v>
      </c>
      <c r="F8" s="562">
        <v>95</v>
      </c>
      <c r="G8" s="178"/>
      <c r="H8" s="229">
        <v>24.87</v>
      </c>
      <c r="I8" s="60">
        <v>21.09</v>
      </c>
      <c r="J8" s="106">
        <v>0.72</v>
      </c>
      <c r="K8" s="352">
        <v>290.5</v>
      </c>
      <c r="L8" s="229">
        <v>0.09</v>
      </c>
      <c r="M8" s="60">
        <v>0.18</v>
      </c>
      <c r="N8" s="60">
        <v>1.1000000000000001</v>
      </c>
      <c r="O8" s="60">
        <v>40</v>
      </c>
      <c r="P8" s="424">
        <v>0.05</v>
      </c>
      <c r="Q8" s="229">
        <v>58.49</v>
      </c>
      <c r="R8" s="60">
        <v>211.13</v>
      </c>
      <c r="S8" s="60">
        <v>24.16</v>
      </c>
      <c r="T8" s="60">
        <v>1.58</v>
      </c>
      <c r="U8" s="60">
        <v>271.04000000000002</v>
      </c>
      <c r="V8" s="60">
        <v>5.0000000000000001E-3</v>
      </c>
      <c r="W8" s="60">
        <v>0</v>
      </c>
      <c r="X8" s="106">
        <v>0.15</v>
      </c>
      <c r="Z8" s="435"/>
      <c r="AA8" s="70"/>
    </row>
    <row r="9" spans="1:27" s="16" customFormat="1" ht="33" customHeight="1" x14ac:dyDescent="0.35">
      <c r="A9" s="102"/>
      <c r="B9" s="130"/>
      <c r="C9" s="143">
        <v>210</v>
      </c>
      <c r="D9" s="298" t="s">
        <v>52</v>
      </c>
      <c r="E9" s="298" t="s">
        <v>58</v>
      </c>
      <c r="F9" s="131">
        <v>150</v>
      </c>
      <c r="G9" s="95"/>
      <c r="H9" s="228">
        <v>15.82</v>
      </c>
      <c r="I9" s="13">
        <v>4.22</v>
      </c>
      <c r="J9" s="42">
        <v>32.01</v>
      </c>
      <c r="K9" s="97">
        <v>226.19</v>
      </c>
      <c r="L9" s="228">
        <v>0.47</v>
      </c>
      <c r="M9" s="69">
        <v>0.11</v>
      </c>
      <c r="N9" s="13">
        <v>0</v>
      </c>
      <c r="O9" s="13">
        <v>20</v>
      </c>
      <c r="P9" s="42">
        <v>0.06</v>
      </c>
      <c r="Q9" s="69">
        <v>59.52</v>
      </c>
      <c r="R9" s="13">
        <v>145.1</v>
      </c>
      <c r="S9" s="15">
        <v>55.97</v>
      </c>
      <c r="T9" s="13">
        <v>4.46</v>
      </c>
      <c r="U9" s="13">
        <v>444.19</v>
      </c>
      <c r="V9" s="13">
        <v>3.0000000000000001E-3</v>
      </c>
      <c r="W9" s="15">
        <v>8.0000000000000002E-3</v>
      </c>
      <c r="X9" s="40">
        <v>0.02</v>
      </c>
      <c r="Z9" s="435"/>
      <c r="AA9" s="70"/>
    </row>
    <row r="10" spans="1:27" s="16" customFormat="1" ht="51" customHeight="1" x14ac:dyDescent="0.35">
      <c r="A10" s="102"/>
      <c r="B10" s="130"/>
      <c r="C10" s="497">
        <v>216</v>
      </c>
      <c r="D10" s="171" t="s">
        <v>12</v>
      </c>
      <c r="E10" s="206" t="s">
        <v>102</v>
      </c>
      <c r="F10" s="666">
        <v>200</v>
      </c>
      <c r="G10" s="543"/>
      <c r="H10" s="227">
        <v>0.25</v>
      </c>
      <c r="I10" s="15">
        <v>0</v>
      </c>
      <c r="J10" s="40">
        <v>12.73</v>
      </c>
      <c r="K10" s="238">
        <v>51.3</v>
      </c>
      <c r="L10" s="253">
        <v>0</v>
      </c>
      <c r="M10" s="20">
        <v>0</v>
      </c>
      <c r="N10" s="20">
        <v>4.3899999999999997</v>
      </c>
      <c r="O10" s="20">
        <v>0</v>
      </c>
      <c r="P10" s="21">
        <v>0</v>
      </c>
      <c r="Q10" s="253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  <c r="Z10" s="435"/>
      <c r="AA10" s="70"/>
    </row>
    <row r="11" spans="1:27" s="16" customFormat="1" ht="26.5" customHeight="1" x14ac:dyDescent="0.35">
      <c r="A11" s="102"/>
      <c r="B11" s="130"/>
      <c r="C11" s="334">
        <v>119</v>
      </c>
      <c r="D11" s="495" t="s">
        <v>8</v>
      </c>
      <c r="E11" s="147" t="s">
        <v>46</v>
      </c>
      <c r="F11" s="484">
        <v>45</v>
      </c>
      <c r="G11" s="161"/>
      <c r="H11" s="253">
        <v>3.42</v>
      </c>
      <c r="I11" s="20">
        <v>0.36</v>
      </c>
      <c r="J11" s="44">
        <v>22.14</v>
      </c>
      <c r="K11" s="366">
        <v>105.75</v>
      </c>
      <c r="L11" s="253">
        <v>0.05</v>
      </c>
      <c r="M11" s="20">
        <v>0.01</v>
      </c>
      <c r="N11" s="20">
        <v>0</v>
      </c>
      <c r="O11" s="20">
        <v>0</v>
      </c>
      <c r="P11" s="21">
        <v>0</v>
      </c>
      <c r="Q11" s="253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  <c r="Z11" s="70"/>
      <c r="AA11" s="70"/>
    </row>
    <row r="12" spans="1:27" s="16" customFormat="1" ht="26.5" customHeight="1" x14ac:dyDescent="0.35">
      <c r="A12" s="102"/>
      <c r="B12" s="130"/>
      <c r="C12" s="96">
        <v>120</v>
      </c>
      <c r="D12" s="495" t="s">
        <v>9</v>
      </c>
      <c r="E12" s="147" t="s">
        <v>39</v>
      </c>
      <c r="F12" s="484">
        <v>25</v>
      </c>
      <c r="G12" s="161"/>
      <c r="H12" s="253">
        <v>1.65</v>
      </c>
      <c r="I12" s="20">
        <v>0.3</v>
      </c>
      <c r="J12" s="44">
        <v>10.050000000000001</v>
      </c>
      <c r="K12" s="366">
        <v>49.5</v>
      </c>
      <c r="L12" s="253">
        <v>0.04</v>
      </c>
      <c r="M12" s="20">
        <v>0.02</v>
      </c>
      <c r="N12" s="20">
        <v>0</v>
      </c>
      <c r="O12" s="20">
        <v>0</v>
      </c>
      <c r="P12" s="21">
        <v>0</v>
      </c>
      <c r="Q12" s="253">
        <v>7.25</v>
      </c>
      <c r="R12" s="20">
        <v>37.5</v>
      </c>
      <c r="S12" s="20">
        <v>11.75</v>
      </c>
      <c r="T12" s="20">
        <v>0.98</v>
      </c>
      <c r="U12" s="20">
        <v>58.75</v>
      </c>
      <c r="V12" s="20">
        <v>1E-3</v>
      </c>
      <c r="W12" s="20">
        <v>1E-3</v>
      </c>
      <c r="X12" s="44">
        <v>0</v>
      </c>
    </row>
    <row r="13" spans="1:27" s="16" customFormat="1" ht="26.5" customHeight="1" x14ac:dyDescent="0.35">
      <c r="A13" s="102"/>
      <c r="B13" s="174" t="s">
        <v>62</v>
      </c>
      <c r="C13" s="356"/>
      <c r="D13" s="753"/>
      <c r="E13" s="282" t="s">
        <v>14</v>
      </c>
      <c r="F13" s="430" t="e">
        <f>F6+F7+#REF!+F9+F10+F11+F12</f>
        <v>#REF!</v>
      </c>
      <c r="G13" s="157"/>
      <c r="H13" s="189" t="e">
        <f>H6+H7+#REF!+H9+H10+H11+H12</f>
        <v>#REF!</v>
      </c>
      <c r="I13" s="22" t="e">
        <f>I6+I7+#REF!+I9+I10+I11+I12</f>
        <v>#REF!</v>
      </c>
      <c r="J13" s="59" t="e">
        <f>J6+J7+#REF!+J9+J10+J11+J12</f>
        <v>#REF!</v>
      </c>
      <c r="K13" s="401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7" s="16" customFormat="1" ht="26.5" customHeight="1" x14ac:dyDescent="0.35">
      <c r="A14" s="102"/>
      <c r="B14" s="175" t="s">
        <v>101</v>
      </c>
      <c r="C14" s="357"/>
      <c r="D14" s="754"/>
      <c r="E14" s="283" t="s">
        <v>14</v>
      </c>
      <c r="F14" s="501">
        <f>F6+F7+F8+F9+F10+F11+F12</f>
        <v>775</v>
      </c>
      <c r="G14" s="442"/>
      <c r="H14" s="286">
        <f>H6+H7+H8+H9+H10+H11+H12</f>
        <v>52.190000000000005</v>
      </c>
      <c r="I14" s="52">
        <f>I6+I7+I8+I9+I10+I11+I12</f>
        <v>37.44</v>
      </c>
      <c r="J14" s="68">
        <f>J6+J7+J8+J9+J10+J11+J12</f>
        <v>95.53</v>
      </c>
      <c r="K14" s="411">
        <f>K6+K7+K8+K9+K10+K11+K12</f>
        <v>921.95</v>
      </c>
      <c r="L14" s="286">
        <f>L6+L7+L8+L9+L10+L11+L12</f>
        <v>0.73</v>
      </c>
      <c r="M14" s="52">
        <f>M6+M7+M8+M9+M10+M11+M12</f>
        <v>0.43</v>
      </c>
      <c r="N14" s="52">
        <f>N6+N7+N8+N9+N10+N11+N12</f>
        <v>15.14</v>
      </c>
      <c r="O14" s="52">
        <f>O6+O7+O8+O9+O10+O11+O12</f>
        <v>250</v>
      </c>
      <c r="P14" s="651">
        <f>P6+P7+P8+P9+P10+P11+P12</f>
        <v>0.67000000000000015</v>
      </c>
      <c r="Q14" s="286">
        <f>Q6+Q7+Q8+Q9+Q10+Q11+Q12</f>
        <v>174.65</v>
      </c>
      <c r="R14" s="52">
        <f>R6+R7+R8+R9+R10+R11+R12</f>
        <v>545.65</v>
      </c>
      <c r="S14" s="52">
        <f>S6+S7+S8+S9+S10+S11+S12</f>
        <v>140.51</v>
      </c>
      <c r="T14" s="52">
        <f>T6+T7+T8+T9+T10+T11+T12</f>
        <v>12.520000000000001</v>
      </c>
      <c r="U14" s="52">
        <f>U6+U7+U8+U9+U10+U11+U12</f>
        <v>1366.31</v>
      </c>
      <c r="V14" s="52">
        <f>V6+V7+V8+V9+V10+V11+V12</f>
        <v>2.2000000000000002E-2</v>
      </c>
      <c r="W14" s="52">
        <f>W6+W7+W8+W9+W10+W11+W12</f>
        <v>1.3000000000000001E-2</v>
      </c>
      <c r="X14" s="68">
        <f>X6+X7+X8+X9+X10+X11+X12</f>
        <v>6.8000000000000007</v>
      </c>
    </row>
    <row r="15" spans="1:27" s="16" customFormat="1" ht="26.5" customHeight="1" x14ac:dyDescent="0.35">
      <c r="A15" s="102"/>
      <c r="B15" s="174" t="s">
        <v>62</v>
      </c>
      <c r="C15" s="358"/>
      <c r="D15" s="755"/>
      <c r="E15" s="282" t="s">
        <v>15</v>
      </c>
      <c r="F15" s="674"/>
      <c r="G15" s="431"/>
      <c r="H15" s="189"/>
      <c r="I15" s="22"/>
      <c r="J15" s="59"/>
      <c r="K15" s="434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7" s="16" customFormat="1" ht="26.5" customHeight="1" thickBot="1" x14ac:dyDescent="0.4">
      <c r="A16" s="141"/>
      <c r="B16" s="177" t="s">
        <v>101</v>
      </c>
      <c r="C16" s="443"/>
      <c r="D16" s="591"/>
      <c r="E16" s="482" t="s">
        <v>15</v>
      </c>
      <c r="F16" s="433"/>
      <c r="G16" s="559"/>
      <c r="H16" s="380"/>
      <c r="I16" s="381"/>
      <c r="J16" s="382"/>
      <c r="K16" s="383">
        <f>K14/23.5</f>
        <v>39.231914893617024</v>
      </c>
      <c r="L16" s="568"/>
      <c r="M16" s="569"/>
      <c r="N16" s="569"/>
      <c r="O16" s="569"/>
      <c r="P16" s="570"/>
      <c r="Q16" s="568"/>
      <c r="R16" s="569"/>
      <c r="S16" s="569"/>
      <c r="T16" s="569"/>
      <c r="U16" s="569"/>
      <c r="V16" s="569"/>
      <c r="W16" s="569"/>
      <c r="X16" s="571"/>
    </row>
    <row r="17" spans="1:19" s="122" customFormat="1" ht="26.5" customHeight="1" x14ac:dyDescent="0.35">
      <c r="A17" s="312"/>
      <c r="B17" s="707"/>
      <c r="C17" s="313"/>
      <c r="D17" s="312"/>
      <c r="E17" s="314"/>
      <c r="F17" s="312"/>
      <c r="G17" s="312"/>
      <c r="H17" s="312"/>
      <c r="I17" s="312"/>
      <c r="J17" s="312"/>
      <c r="K17" s="315"/>
      <c r="L17" s="312"/>
      <c r="M17" s="312"/>
      <c r="N17" s="312"/>
      <c r="O17" s="312"/>
      <c r="P17" s="312"/>
      <c r="Q17" s="312"/>
      <c r="R17" s="312"/>
      <c r="S17" s="312"/>
    </row>
    <row r="18" spans="1:19" s="122" customFormat="1" ht="26.5" customHeight="1" x14ac:dyDescent="0.35">
      <c r="A18" s="527" t="s">
        <v>107</v>
      </c>
      <c r="B18" s="708"/>
      <c r="C18" s="652"/>
      <c r="D18" s="312"/>
      <c r="E18" s="314"/>
      <c r="F18" s="312"/>
      <c r="G18" s="312"/>
      <c r="H18" s="312"/>
      <c r="I18" s="312"/>
      <c r="J18" s="312"/>
      <c r="K18" s="315"/>
      <c r="L18" s="312"/>
      <c r="M18" s="312"/>
      <c r="N18" s="312"/>
      <c r="O18" s="312"/>
      <c r="P18" s="312"/>
      <c r="Q18" s="312"/>
      <c r="R18" s="312"/>
      <c r="S18" s="312"/>
    </row>
    <row r="19" spans="1:19" x14ac:dyDescent="0.35">
      <c r="A19" s="530" t="s">
        <v>55</v>
      </c>
      <c r="B19" s="715"/>
      <c r="C19" s="1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x14ac:dyDescent="0.35">
      <c r="A20" s="11"/>
      <c r="B20" s="716"/>
      <c r="C20" s="3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x14ac:dyDescent="0.35">
      <c r="A21" s="11"/>
      <c r="B21" s="716"/>
      <c r="C21" s="3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x14ac:dyDescent="0.35">
      <c r="A22" s="11"/>
      <c r="B22" s="716"/>
      <c r="C22" s="3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x14ac:dyDescent="0.35">
      <c r="A23" s="11"/>
      <c r="B23" s="716"/>
    </row>
    <row r="24" spans="1:19" x14ac:dyDescent="0.35">
      <c r="A24" s="11"/>
      <c r="B24" s="716"/>
    </row>
    <row r="25" spans="1:19" x14ac:dyDescent="0.35">
      <c r="A25" s="11"/>
      <c r="B25" s="716"/>
      <c r="C25" s="3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x14ac:dyDescent="0.35">
      <c r="A26" s="11"/>
      <c r="B26" s="716"/>
      <c r="C26" s="3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x14ac:dyDescent="0.35">
      <c r="A27" s="11"/>
      <c r="B27" s="716"/>
      <c r="C27" s="3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x14ac:dyDescent="0.35">
      <c r="A28" s="11"/>
      <c r="B28" s="716"/>
      <c r="C28" s="3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s="420" customFormat="1" ht="13" x14ac:dyDescent="0.3">
      <c r="B29" s="709"/>
    </row>
    <row r="30" spans="1:19" s="420" customFormat="1" ht="13" x14ac:dyDescent="0.3">
      <c r="B30" s="709"/>
    </row>
    <row r="31" spans="1:19" s="420" customFormat="1" ht="13" x14ac:dyDescent="0.3">
      <c r="B31" s="709"/>
    </row>
    <row r="32" spans="1:19" s="420" customFormat="1" ht="13" x14ac:dyDescent="0.3">
      <c r="B32" s="709"/>
    </row>
    <row r="33" spans="2:2" s="420" customFormat="1" ht="13" x14ac:dyDescent="0.3">
      <c r="B33" s="709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5" zoomScaleNormal="45" workbookViewId="0">
      <selection activeCell="B8" sqref="B8:Z8"/>
    </sheetView>
  </sheetViews>
  <sheetFormatPr defaultRowHeight="14.5" x14ac:dyDescent="0.35"/>
  <cols>
    <col min="1" max="1" width="16.81640625" customWidth="1"/>
    <col min="2" max="2" width="15.7265625" style="722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731"/>
      <c r="C2" s="7"/>
      <c r="D2" s="6" t="s">
        <v>3</v>
      </c>
      <c r="E2" s="6"/>
      <c r="F2" s="8" t="s">
        <v>2</v>
      </c>
      <c r="G2" s="116">
        <v>20</v>
      </c>
      <c r="H2" s="6"/>
      <c r="K2" s="8"/>
      <c r="L2" s="7"/>
      <c r="M2" s="1"/>
      <c r="N2" s="2"/>
    </row>
    <row r="3" spans="1:24" ht="15" thickBot="1" x14ac:dyDescent="0.4">
      <c r="A3" s="1"/>
      <c r="B3" s="732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68"/>
      <c r="C4" s="533" t="s">
        <v>33</v>
      </c>
      <c r="D4" s="234"/>
      <c r="E4" s="579"/>
      <c r="F4" s="534"/>
      <c r="G4" s="534"/>
      <c r="H4" s="678" t="s">
        <v>16</v>
      </c>
      <c r="I4" s="679"/>
      <c r="J4" s="680"/>
      <c r="K4" s="630" t="s">
        <v>17</v>
      </c>
      <c r="L4" s="784" t="s">
        <v>18</v>
      </c>
      <c r="M4" s="785"/>
      <c r="N4" s="786"/>
      <c r="O4" s="810"/>
      <c r="P4" s="811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28.5" customHeight="1" thickBot="1" x14ac:dyDescent="0.4">
      <c r="A5" s="138" t="s">
        <v>0</v>
      </c>
      <c r="B5" s="100"/>
      <c r="C5" s="94" t="s">
        <v>34</v>
      </c>
      <c r="D5" s="580" t="s">
        <v>35</v>
      </c>
      <c r="E5" s="429" t="s">
        <v>32</v>
      </c>
      <c r="F5" s="100" t="s">
        <v>20</v>
      </c>
      <c r="G5" s="100" t="s">
        <v>31</v>
      </c>
      <c r="H5" s="429" t="s">
        <v>21</v>
      </c>
      <c r="I5" s="419" t="s">
        <v>22</v>
      </c>
      <c r="J5" s="429" t="s">
        <v>23</v>
      </c>
      <c r="K5" s="631" t="s">
        <v>24</v>
      </c>
      <c r="L5" s="438" t="s">
        <v>25</v>
      </c>
      <c r="M5" s="660" t="s">
        <v>94</v>
      </c>
      <c r="N5" s="419" t="s">
        <v>26</v>
      </c>
      <c r="O5" s="418" t="s">
        <v>95</v>
      </c>
      <c r="P5" s="645" t="s">
        <v>96</v>
      </c>
      <c r="Q5" s="659" t="s">
        <v>27</v>
      </c>
      <c r="R5" s="419" t="s">
        <v>28</v>
      </c>
      <c r="S5" s="659" t="s">
        <v>29</v>
      </c>
      <c r="T5" s="419" t="s">
        <v>30</v>
      </c>
      <c r="U5" s="438" t="s">
        <v>97</v>
      </c>
      <c r="V5" s="438" t="s">
        <v>98</v>
      </c>
      <c r="W5" s="438" t="s">
        <v>99</v>
      </c>
      <c r="X5" s="534" t="s">
        <v>100</v>
      </c>
    </row>
    <row r="6" spans="1:24" s="16" customFormat="1" ht="36.75" customHeight="1" x14ac:dyDescent="0.35">
      <c r="A6" s="140" t="s">
        <v>4</v>
      </c>
      <c r="B6" s="208"/>
      <c r="C6" s="499">
        <v>29</v>
      </c>
      <c r="D6" s="582" t="s">
        <v>13</v>
      </c>
      <c r="E6" s="583" t="s">
        <v>131</v>
      </c>
      <c r="F6" s="605">
        <v>60</v>
      </c>
      <c r="G6" s="263"/>
      <c r="H6" s="265">
        <v>0.66</v>
      </c>
      <c r="I6" s="81">
        <v>0.12</v>
      </c>
      <c r="J6" s="83">
        <v>2.2799999999999998</v>
      </c>
      <c r="K6" s="445">
        <v>14.4</v>
      </c>
      <c r="L6" s="265">
        <v>0.04</v>
      </c>
      <c r="M6" s="81">
        <v>0.02</v>
      </c>
      <c r="N6" s="81">
        <v>15</v>
      </c>
      <c r="O6" s="81">
        <v>80</v>
      </c>
      <c r="P6" s="82">
        <v>0</v>
      </c>
      <c r="Q6" s="265">
        <v>8.4</v>
      </c>
      <c r="R6" s="81">
        <v>15.6</v>
      </c>
      <c r="S6" s="81">
        <v>12</v>
      </c>
      <c r="T6" s="81">
        <v>0.54</v>
      </c>
      <c r="U6" s="81">
        <v>174</v>
      </c>
      <c r="V6" s="81">
        <v>1.1999999999999999E-3</v>
      </c>
      <c r="W6" s="81">
        <v>2.4000000000000001E-4</v>
      </c>
      <c r="X6" s="83">
        <v>0.01</v>
      </c>
    </row>
    <row r="7" spans="1:24" s="16" customFormat="1" ht="26.5" customHeight="1" x14ac:dyDescent="0.35">
      <c r="A7" s="101"/>
      <c r="B7" s="131"/>
      <c r="C7" s="95">
        <v>328</v>
      </c>
      <c r="D7" s="741" t="s">
        <v>6</v>
      </c>
      <c r="E7" s="742" t="s">
        <v>134</v>
      </c>
      <c r="F7" s="526">
        <v>222</v>
      </c>
      <c r="G7" s="160"/>
      <c r="H7" s="302">
        <v>6.01</v>
      </c>
      <c r="I7" s="28">
        <v>4.38</v>
      </c>
      <c r="J7" s="80">
        <v>7.73</v>
      </c>
      <c r="K7" s="756">
        <v>93.68</v>
      </c>
      <c r="L7" s="302">
        <v>0.03</v>
      </c>
      <c r="M7" s="301">
        <v>7.0000000000000007E-2</v>
      </c>
      <c r="N7" s="28">
        <v>0.27</v>
      </c>
      <c r="O7" s="28">
        <v>40</v>
      </c>
      <c r="P7" s="80">
        <v>0.26</v>
      </c>
      <c r="Q7" s="302">
        <v>14.79</v>
      </c>
      <c r="R7" s="28">
        <v>58.34</v>
      </c>
      <c r="S7" s="28">
        <v>7.42</v>
      </c>
      <c r="T7" s="28">
        <v>0.72</v>
      </c>
      <c r="U7" s="28">
        <v>71.58</v>
      </c>
      <c r="V7" s="28">
        <v>8.1999999999999998E-4</v>
      </c>
      <c r="W7" s="28">
        <v>3.2599999999999999E-3</v>
      </c>
      <c r="X7" s="80">
        <v>0.02</v>
      </c>
    </row>
    <row r="8" spans="1:24" s="35" customFormat="1" ht="26.5" customHeight="1" x14ac:dyDescent="0.35">
      <c r="A8" s="102"/>
      <c r="B8" s="757" t="s">
        <v>101</v>
      </c>
      <c r="C8" s="500">
        <v>89</v>
      </c>
      <c r="D8" s="388" t="s">
        <v>7</v>
      </c>
      <c r="E8" s="572" t="s">
        <v>76</v>
      </c>
      <c r="F8" s="469">
        <v>90</v>
      </c>
      <c r="G8" s="158"/>
      <c r="H8" s="305">
        <v>18.13</v>
      </c>
      <c r="I8" s="53">
        <v>17.05</v>
      </c>
      <c r="J8" s="67">
        <v>3.69</v>
      </c>
      <c r="K8" s="303">
        <v>240.96</v>
      </c>
      <c r="L8" s="361">
        <v>0.06</v>
      </c>
      <c r="M8" s="421">
        <v>0.13</v>
      </c>
      <c r="N8" s="71">
        <v>1.06</v>
      </c>
      <c r="O8" s="71">
        <v>0</v>
      </c>
      <c r="P8" s="403">
        <v>0</v>
      </c>
      <c r="Q8" s="361">
        <v>17.03</v>
      </c>
      <c r="R8" s="71">
        <v>176.72</v>
      </c>
      <c r="S8" s="71">
        <v>23.18</v>
      </c>
      <c r="T8" s="71">
        <v>2.61</v>
      </c>
      <c r="U8" s="71">
        <v>317</v>
      </c>
      <c r="V8" s="71">
        <v>7.0000000000000001E-3</v>
      </c>
      <c r="W8" s="71">
        <v>0</v>
      </c>
      <c r="X8" s="362">
        <v>0.06</v>
      </c>
    </row>
    <row r="9" spans="1:24" s="35" customFormat="1" ht="26.5" customHeight="1" x14ac:dyDescent="0.35">
      <c r="A9" s="102"/>
      <c r="B9" s="757" t="s">
        <v>101</v>
      </c>
      <c r="C9" s="500">
        <v>210</v>
      </c>
      <c r="D9" s="388" t="s">
        <v>52</v>
      </c>
      <c r="E9" s="388" t="s">
        <v>58</v>
      </c>
      <c r="F9" s="175">
        <v>150</v>
      </c>
      <c r="G9" s="158"/>
      <c r="H9" s="305">
        <v>15.82</v>
      </c>
      <c r="I9" s="53">
        <v>4.22</v>
      </c>
      <c r="J9" s="67">
        <v>32.01</v>
      </c>
      <c r="K9" s="303">
        <v>226.19</v>
      </c>
      <c r="L9" s="305">
        <v>0.47</v>
      </c>
      <c r="M9" s="230">
        <v>0.11</v>
      </c>
      <c r="N9" s="53">
        <v>0</v>
      </c>
      <c r="O9" s="53">
        <v>20</v>
      </c>
      <c r="P9" s="67">
        <v>0.06</v>
      </c>
      <c r="Q9" s="230">
        <v>59.52</v>
      </c>
      <c r="R9" s="53">
        <v>145.1</v>
      </c>
      <c r="S9" s="60">
        <v>55.97</v>
      </c>
      <c r="T9" s="53">
        <v>4.46</v>
      </c>
      <c r="U9" s="53">
        <v>444.19</v>
      </c>
      <c r="V9" s="53">
        <v>3.0000000000000001E-3</v>
      </c>
      <c r="W9" s="60">
        <v>8.0000000000000002E-3</v>
      </c>
      <c r="X9" s="106">
        <v>0.02</v>
      </c>
    </row>
    <row r="10" spans="1:24" s="16" customFormat="1" ht="33.75" customHeight="1" x14ac:dyDescent="0.35">
      <c r="A10" s="103"/>
      <c r="B10" s="131"/>
      <c r="C10" s="348">
        <v>216</v>
      </c>
      <c r="D10" s="146" t="s">
        <v>12</v>
      </c>
      <c r="E10" s="518" t="s">
        <v>102</v>
      </c>
      <c r="F10" s="129">
        <v>200</v>
      </c>
      <c r="G10" s="543"/>
      <c r="H10" s="227">
        <v>0.25</v>
      </c>
      <c r="I10" s="15">
        <v>0</v>
      </c>
      <c r="J10" s="40">
        <v>12.73</v>
      </c>
      <c r="K10" s="187">
        <v>51.3</v>
      </c>
      <c r="L10" s="253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19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33.75" customHeight="1" x14ac:dyDescent="0.35">
      <c r="A11" s="103"/>
      <c r="B11" s="132"/>
      <c r="C11" s="97">
        <v>119</v>
      </c>
      <c r="D11" s="146" t="s">
        <v>8</v>
      </c>
      <c r="E11" s="171" t="s">
        <v>46</v>
      </c>
      <c r="F11" s="161">
        <v>30</v>
      </c>
      <c r="G11" s="495"/>
      <c r="H11" s="253">
        <v>2.2799999999999998</v>
      </c>
      <c r="I11" s="20">
        <v>0.24</v>
      </c>
      <c r="J11" s="44">
        <v>14.76</v>
      </c>
      <c r="K11" s="366">
        <v>70.5</v>
      </c>
      <c r="L11" s="253">
        <v>0.03</v>
      </c>
      <c r="M11" s="19">
        <v>0.01</v>
      </c>
      <c r="N11" s="20">
        <v>0</v>
      </c>
      <c r="O11" s="20">
        <v>0</v>
      </c>
      <c r="P11" s="44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3.75" customHeight="1" x14ac:dyDescent="0.35">
      <c r="A12" s="103"/>
      <c r="B12" s="132"/>
      <c r="C12" s="125">
        <v>120</v>
      </c>
      <c r="D12" s="146" t="s">
        <v>9</v>
      </c>
      <c r="E12" s="171" t="s">
        <v>39</v>
      </c>
      <c r="F12" s="161">
        <v>30</v>
      </c>
      <c r="G12" s="743"/>
      <c r="H12" s="227">
        <v>1.98</v>
      </c>
      <c r="I12" s="15">
        <v>0.36</v>
      </c>
      <c r="J12" s="40">
        <v>12.06</v>
      </c>
      <c r="K12" s="238">
        <v>59.4</v>
      </c>
      <c r="L12" s="227">
        <v>0.05</v>
      </c>
      <c r="M12" s="15">
        <v>0.02</v>
      </c>
      <c r="N12" s="15">
        <v>0</v>
      </c>
      <c r="O12" s="15">
        <v>0</v>
      </c>
      <c r="P12" s="18">
        <v>0</v>
      </c>
      <c r="Q12" s="227">
        <v>8.6999999999999993</v>
      </c>
      <c r="R12" s="15">
        <v>45</v>
      </c>
      <c r="S12" s="15">
        <v>14.1</v>
      </c>
      <c r="T12" s="15">
        <v>1.17</v>
      </c>
      <c r="U12" s="15">
        <v>70.5</v>
      </c>
      <c r="V12" s="15">
        <v>1E-3</v>
      </c>
      <c r="W12" s="15">
        <v>2E-3</v>
      </c>
      <c r="X12" s="40">
        <v>0.01</v>
      </c>
    </row>
    <row r="13" spans="1:24" s="16" customFormat="1" ht="26.5" customHeight="1" x14ac:dyDescent="0.35">
      <c r="A13" s="103"/>
      <c r="B13" s="174" t="s">
        <v>62</v>
      </c>
      <c r="C13" s="431"/>
      <c r="D13" s="477"/>
      <c r="E13" s="758" t="s">
        <v>14</v>
      </c>
      <c r="F13" s="436" t="e">
        <f>F6+F7+#REF!+F10+F11+F12</f>
        <v>#REF!</v>
      </c>
      <c r="G13" s="759"/>
      <c r="H13" s="285" t="e">
        <f>H6+H7+#REF!+H10+H11+H12</f>
        <v>#REF!</v>
      </c>
      <c r="I13" s="57" t="e">
        <f>I6+I7+#REF!+I10+I11+I12</f>
        <v>#REF!</v>
      </c>
      <c r="J13" s="58" t="e">
        <f>J6+J7+#REF!+J10+J11+J12</f>
        <v>#REF!</v>
      </c>
      <c r="K13" s="760" t="e">
        <f>K6+K7+#REF!+K10+K11+K12</f>
        <v>#REF!</v>
      </c>
      <c r="L13" s="359" t="e">
        <f>L6+L7+#REF!+L10+L11+L12</f>
        <v>#REF!</v>
      </c>
      <c r="M13" s="104" t="e">
        <f>M6+M7+#REF!+M10+M11+M12</f>
        <v>#REF!</v>
      </c>
      <c r="N13" s="104" t="e">
        <f>N6+N7+#REF!+N10+N11+N12</f>
        <v>#REF!</v>
      </c>
      <c r="O13" s="104" t="e">
        <f>O6+O7+#REF!+O10+O11+O12</f>
        <v>#REF!</v>
      </c>
      <c r="P13" s="360" t="e">
        <f>P6+P7+#REF!+P10+P11+P12</f>
        <v>#REF!</v>
      </c>
      <c r="Q13" s="359" t="e">
        <f>Q6+Q7+#REF!+Q10+Q11+Q12</f>
        <v>#REF!</v>
      </c>
      <c r="R13" s="104" t="e">
        <f>R6+R7+#REF!+R10+R11+R12</f>
        <v>#REF!</v>
      </c>
      <c r="S13" s="104" t="e">
        <f>S6+S7+#REF!+S10+S11+S12</f>
        <v>#REF!</v>
      </c>
      <c r="T13" s="104" t="e">
        <f>T6+T7+#REF!+T10+T11+T12</f>
        <v>#REF!</v>
      </c>
      <c r="U13" s="104" t="e">
        <f>U6+U7+#REF!+U10+U11+U12</f>
        <v>#REF!</v>
      </c>
      <c r="V13" s="104" t="e">
        <f>V6+V7+#REF!+V10+V11+V12</f>
        <v>#REF!</v>
      </c>
      <c r="W13" s="104" t="e">
        <f>W6+W7+#REF!+W10+W11+W12</f>
        <v>#REF!</v>
      </c>
      <c r="X13" s="105" t="e">
        <f>X6+X7+#REF!+X10+X11+X12</f>
        <v>#REF!</v>
      </c>
    </row>
    <row r="14" spans="1:24" s="16" customFormat="1" ht="26.5" customHeight="1" x14ac:dyDescent="0.35">
      <c r="A14" s="103"/>
      <c r="B14" s="757" t="s">
        <v>101</v>
      </c>
      <c r="C14" s="442"/>
      <c r="D14" s="478"/>
      <c r="E14" s="761" t="s">
        <v>14</v>
      </c>
      <c r="F14" s="454">
        <f>F6+F7+F8+F9+F10+F11+F12</f>
        <v>782</v>
      </c>
      <c r="G14" s="762"/>
      <c r="H14" s="229">
        <f>H6+H7+H8+H9+H10+H11+H12</f>
        <v>45.129999999999995</v>
      </c>
      <c r="I14" s="60">
        <f>I6+I7+I8+I9+I10+I11+I12</f>
        <v>26.369999999999997</v>
      </c>
      <c r="J14" s="106">
        <f>J6+J7+J8+J9+J10+J11+J12</f>
        <v>85.26</v>
      </c>
      <c r="K14" s="763">
        <f>K6+K7+K8+K9+K10+K11+K12</f>
        <v>756.43</v>
      </c>
      <c r="L14" s="744">
        <f>L6+L7+L8+L9+L10+L11+L12</f>
        <v>0.68</v>
      </c>
      <c r="M14" s="745">
        <f>M6+M7+M8+M9+M10+M11+M12</f>
        <v>0.36000000000000004</v>
      </c>
      <c r="N14" s="745">
        <f>N6+N7+N8+N9+N10+N11+N12</f>
        <v>20.72</v>
      </c>
      <c r="O14" s="745">
        <f>O6+O7+O8+O9+O10+O11+O12</f>
        <v>140</v>
      </c>
      <c r="P14" s="746">
        <f>P6+P7+P8+P9+P10+P11+P12</f>
        <v>0.32</v>
      </c>
      <c r="Q14" s="744">
        <f>Q6+Q7+Q8+Q9+Q10+Q11+Q12</f>
        <v>114.76</v>
      </c>
      <c r="R14" s="745">
        <f>R6+R7+R8+R9+R10+R11+R12</f>
        <v>460.26</v>
      </c>
      <c r="S14" s="745">
        <f>S6+S7+S8+S9+S10+S11+S12</f>
        <v>116.86999999999999</v>
      </c>
      <c r="T14" s="745">
        <f>T6+T7+T8+T9+T10+T11+T12</f>
        <v>9.86</v>
      </c>
      <c r="U14" s="745">
        <f>U6+U7+U8+U9+U10+U11+U12</f>
        <v>1105.47</v>
      </c>
      <c r="V14" s="745">
        <f>V6+V7+V8+V9+V10+V11+V12</f>
        <v>1.4020000000000001E-2</v>
      </c>
      <c r="W14" s="745">
        <f>W6+W7+W8+W9+W10+W11+W12</f>
        <v>1.55E-2</v>
      </c>
      <c r="X14" s="764">
        <f>X6+X7+X8+X9+X10+X11+X12</f>
        <v>4.47</v>
      </c>
    </row>
    <row r="15" spans="1:24" s="35" customFormat="1" ht="26.5" customHeight="1" x14ac:dyDescent="0.35">
      <c r="A15" s="102"/>
      <c r="B15" s="174" t="s">
        <v>62</v>
      </c>
      <c r="C15" s="431"/>
      <c r="D15" s="477"/>
      <c r="E15" s="758" t="s">
        <v>15</v>
      </c>
      <c r="F15" s="375"/>
      <c r="G15" s="436"/>
      <c r="H15" s="189"/>
      <c r="I15" s="22"/>
      <c r="J15" s="59"/>
      <c r="K15" s="765" t="e">
        <f>K13/23.5</f>
        <v>#REF!</v>
      </c>
      <c r="L15" s="766"/>
      <c r="M15" s="767"/>
      <c r="N15" s="767"/>
      <c r="O15" s="767"/>
      <c r="P15" s="768"/>
      <c r="Q15" s="766"/>
      <c r="R15" s="767"/>
      <c r="S15" s="767"/>
      <c r="T15" s="767"/>
      <c r="U15" s="767"/>
      <c r="V15" s="767"/>
      <c r="W15" s="767"/>
      <c r="X15" s="768"/>
    </row>
    <row r="16" spans="1:24" s="35" customFormat="1" ht="26.5" customHeight="1" thickBot="1" x14ac:dyDescent="0.4">
      <c r="A16" s="141"/>
      <c r="B16" s="769" t="s">
        <v>101</v>
      </c>
      <c r="C16" s="443"/>
      <c r="D16" s="567"/>
      <c r="E16" s="770" t="s">
        <v>15</v>
      </c>
      <c r="F16" s="177"/>
      <c r="G16" s="457"/>
      <c r="H16" s="380"/>
      <c r="I16" s="381"/>
      <c r="J16" s="382"/>
      <c r="K16" s="383">
        <f>K14/23.5</f>
        <v>32.188510638297871</v>
      </c>
      <c r="L16" s="380"/>
      <c r="M16" s="423"/>
      <c r="N16" s="381"/>
      <c r="O16" s="381"/>
      <c r="P16" s="382"/>
      <c r="Q16" s="380"/>
      <c r="R16" s="381"/>
      <c r="S16" s="381"/>
      <c r="T16" s="381"/>
      <c r="U16" s="381"/>
      <c r="V16" s="381"/>
      <c r="W16" s="381"/>
      <c r="X16" s="382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27" t="s">
        <v>54</v>
      </c>
      <c r="B18" s="527" t="s">
        <v>54</v>
      </c>
      <c r="C18" s="110"/>
      <c r="D18" s="528"/>
      <c r="E18" s="50"/>
      <c r="F18" s="26"/>
      <c r="G18" s="11"/>
      <c r="H18" s="11"/>
      <c r="I18" s="11"/>
      <c r="J18" s="11"/>
    </row>
    <row r="19" spans="1:14" ht="18" x14ac:dyDescent="0.35">
      <c r="A19" s="530" t="s">
        <v>55</v>
      </c>
      <c r="B19" s="530" t="s">
        <v>55</v>
      </c>
      <c r="C19" s="111"/>
      <c r="D19" s="531"/>
      <c r="E19" s="55"/>
      <c r="F19" s="26"/>
      <c r="G19" s="11"/>
      <c r="H19" s="11"/>
      <c r="I19" s="11"/>
      <c r="J19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zoomScale="49" zoomScaleNormal="49" workbookViewId="0">
      <selection activeCell="E15" sqref="E15"/>
    </sheetView>
  </sheetViews>
  <sheetFormatPr defaultRowHeight="14.5" x14ac:dyDescent="0.35"/>
  <cols>
    <col min="1" max="1" width="19.7265625" customWidth="1"/>
    <col min="2" max="2" width="18.81640625" style="718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717"/>
      <c r="C2" s="7"/>
      <c r="D2" s="6" t="s">
        <v>3</v>
      </c>
      <c r="E2" s="6"/>
      <c r="F2" s="8" t="s">
        <v>2</v>
      </c>
      <c r="G2" s="116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37"/>
      <c r="C4" s="99" t="s">
        <v>33</v>
      </c>
      <c r="D4" s="126"/>
      <c r="E4" s="154"/>
      <c r="F4" s="93"/>
      <c r="G4" s="340"/>
      <c r="H4" s="684" t="s">
        <v>16</v>
      </c>
      <c r="I4" s="685"/>
      <c r="J4" s="686"/>
      <c r="K4" s="292" t="s">
        <v>17</v>
      </c>
      <c r="L4" s="784" t="s">
        <v>18</v>
      </c>
      <c r="M4" s="785"/>
      <c r="N4" s="786"/>
      <c r="O4" s="786"/>
      <c r="P4" s="790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47" thickBot="1" x14ac:dyDescent="0.4">
      <c r="A5" s="138" t="s">
        <v>0</v>
      </c>
      <c r="B5" s="488"/>
      <c r="C5" s="100" t="s">
        <v>34</v>
      </c>
      <c r="D5" s="75" t="s">
        <v>35</v>
      </c>
      <c r="E5" s="100" t="s">
        <v>32</v>
      </c>
      <c r="F5" s="94" t="s">
        <v>20</v>
      </c>
      <c r="G5" s="100" t="s">
        <v>31</v>
      </c>
      <c r="H5" s="123" t="s">
        <v>21</v>
      </c>
      <c r="I5" s="419" t="s">
        <v>22</v>
      </c>
      <c r="J5" s="649" t="s">
        <v>23</v>
      </c>
      <c r="K5" s="293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7.5" customHeight="1" x14ac:dyDescent="0.35">
      <c r="A6" s="140" t="s">
        <v>4</v>
      </c>
      <c r="B6" s="134"/>
      <c r="C6" s="349">
        <v>24</v>
      </c>
      <c r="D6" s="541" t="s">
        <v>13</v>
      </c>
      <c r="E6" s="346" t="s">
        <v>89</v>
      </c>
      <c r="F6" s="134">
        <v>150</v>
      </c>
      <c r="G6" s="291"/>
      <c r="H6" s="246">
        <v>0.6</v>
      </c>
      <c r="I6" s="38">
        <v>0.6</v>
      </c>
      <c r="J6" s="39">
        <v>14.7</v>
      </c>
      <c r="K6" s="294">
        <v>70.5</v>
      </c>
      <c r="L6" s="246">
        <v>0.05</v>
      </c>
      <c r="M6" s="38">
        <v>0.03</v>
      </c>
      <c r="N6" s="38">
        <v>15</v>
      </c>
      <c r="O6" s="38">
        <v>0</v>
      </c>
      <c r="P6" s="41">
        <v>0</v>
      </c>
      <c r="Q6" s="246">
        <v>24</v>
      </c>
      <c r="R6" s="38">
        <v>16.5</v>
      </c>
      <c r="S6" s="38">
        <v>13.5</v>
      </c>
      <c r="T6" s="38">
        <v>3.3</v>
      </c>
      <c r="U6" s="38">
        <v>417</v>
      </c>
      <c r="V6" s="38">
        <v>3.0000000000000001E-3</v>
      </c>
      <c r="W6" s="38">
        <v>0</v>
      </c>
      <c r="X6" s="39">
        <v>0.01</v>
      </c>
    </row>
    <row r="7" spans="1:24" s="16" customFormat="1" ht="37.5" customHeight="1" x14ac:dyDescent="0.35">
      <c r="A7" s="101"/>
      <c r="B7" s="129"/>
      <c r="C7" s="142">
        <v>237</v>
      </c>
      <c r="D7" s="171" t="s">
        <v>6</v>
      </c>
      <c r="E7" s="206" t="s">
        <v>91</v>
      </c>
      <c r="F7" s="511">
        <v>200</v>
      </c>
      <c r="G7" s="490"/>
      <c r="H7" s="227">
        <v>1.7</v>
      </c>
      <c r="I7" s="15">
        <v>2.78</v>
      </c>
      <c r="J7" s="40">
        <v>7.17</v>
      </c>
      <c r="K7" s="238">
        <v>61.44</v>
      </c>
      <c r="L7" s="253">
        <v>0.04</v>
      </c>
      <c r="M7" s="20">
        <v>0.04</v>
      </c>
      <c r="N7" s="20">
        <v>10.09</v>
      </c>
      <c r="O7" s="20">
        <v>100</v>
      </c>
      <c r="P7" s="21">
        <v>0.02</v>
      </c>
      <c r="Q7" s="253">
        <v>34.64</v>
      </c>
      <c r="R7" s="20">
        <v>38.47</v>
      </c>
      <c r="S7" s="20">
        <v>16.440000000000001</v>
      </c>
      <c r="T7" s="20">
        <v>0.61</v>
      </c>
      <c r="U7" s="20">
        <v>268.88</v>
      </c>
      <c r="V7" s="20">
        <v>4.0000000000000001E-3</v>
      </c>
      <c r="W7" s="20">
        <v>0</v>
      </c>
      <c r="X7" s="44">
        <v>0.02</v>
      </c>
    </row>
    <row r="8" spans="1:24" s="16" customFormat="1" ht="37.5" customHeight="1" x14ac:dyDescent="0.35">
      <c r="A8" s="102"/>
      <c r="B8" s="174"/>
      <c r="C8" s="430"/>
      <c r="D8" s="440"/>
      <c r="E8" s="453"/>
      <c r="F8" s="174"/>
      <c r="G8" s="157"/>
      <c r="H8" s="285"/>
      <c r="I8" s="57"/>
      <c r="J8" s="58"/>
      <c r="K8" s="426"/>
      <c r="L8" s="285"/>
      <c r="M8" s="56"/>
      <c r="N8" s="57"/>
      <c r="O8" s="57"/>
      <c r="P8" s="108"/>
      <c r="Q8" s="285"/>
      <c r="R8" s="57"/>
      <c r="S8" s="57"/>
      <c r="T8" s="57"/>
      <c r="U8" s="57"/>
      <c r="V8" s="57"/>
      <c r="W8" s="57"/>
      <c r="X8" s="44"/>
    </row>
    <row r="9" spans="1:24" s="16" customFormat="1" ht="37.5" customHeight="1" x14ac:dyDescent="0.35">
      <c r="A9" s="102"/>
      <c r="B9" s="175" t="s">
        <v>64</v>
      </c>
      <c r="C9" s="500">
        <v>150</v>
      </c>
      <c r="D9" s="619" t="s">
        <v>7</v>
      </c>
      <c r="E9" s="572" t="s">
        <v>114</v>
      </c>
      <c r="F9" s="476">
        <v>90</v>
      </c>
      <c r="G9" s="178"/>
      <c r="H9" s="229">
        <v>21.52</v>
      </c>
      <c r="I9" s="60">
        <v>19.57</v>
      </c>
      <c r="J9" s="106">
        <v>2.4500000000000002</v>
      </c>
      <c r="K9" s="352">
        <v>270.77</v>
      </c>
      <c r="L9" s="229">
        <v>0.09</v>
      </c>
      <c r="M9" s="60">
        <v>0.16</v>
      </c>
      <c r="N9" s="60">
        <v>7.66</v>
      </c>
      <c r="O9" s="60">
        <v>70</v>
      </c>
      <c r="P9" s="424">
        <v>0.04</v>
      </c>
      <c r="Q9" s="229">
        <v>26.49</v>
      </c>
      <c r="R9" s="60">
        <v>178.7</v>
      </c>
      <c r="S9" s="60">
        <v>24.83</v>
      </c>
      <c r="T9" s="60">
        <v>1.68</v>
      </c>
      <c r="U9" s="60">
        <v>295.58</v>
      </c>
      <c r="V9" s="60">
        <v>5.0000000000000001E-3</v>
      </c>
      <c r="W9" s="60">
        <v>0</v>
      </c>
      <c r="X9" s="106">
        <v>0.56999999999999995</v>
      </c>
    </row>
    <row r="10" spans="1:24" s="16" customFormat="1" ht="37.5" customHeight="1" x14ac:dyDescent="0.35">
      <c r="A10" s="103"/>
      <c r="B10" s="175" t="s">
        <v>64</v>
      </c>
      <c r="C10" s="500">
        <v>51</v>
      </c>
      <c r="D10" s="156" t="s">
        <v>52</v>
      </c>
      <c r="E10" s="444" t="s">
        <v>108</v>
      </c>
      <c r="F10" s="175">
        <v>150</v>
      </c>
      <c r="G10" s="158"/>
      <c r="H10" s="393">
        <v>3.33</v>
      </c>
      <c r="I10" s="389">
        <v>3.81</v>
      </c>
      <c r="J10" s="394">
        <v>26.04</v>
      </c>
      <c r="K10" s="395">
        <v>151.12</v>
      </c>
      <c r="L10" s="393">
        <v>0.15</v>
      </c>
      <c r="M10" s="389">
        <v>0.1</v>
      </c>
      <c r="N10" s="389">
        <v>14.03</v>
      </c>
      <c r="O10" s="389">
        <v>20</v>
      </c>
      <c r="P10" s="390">
        <v>0.06</v>
      </c>
      <c r="Q10" s="393">
        <v>20.11</v>
      </c>
      <c r="R10" s="389">
        <v>90.58</v>
      </c>
      <c r="S10" s="389">
        <v>35.68</v>
      </c>
      <c r="T10" s="389">
        <v>1.45</v>
      </c>
      <c r="U10" s="389">
        <v>830.41</v>
      </c>
      <c r="V10" s="389">
        <v>8.0000000000000002E-3</v>
      </c>
      <c r="W10" s="389">
        <v>1E-3</v>
      </c>
      <c r="X10" s="394">
        <v>0.05</v>
      </c>
    </row>
    <row r="11" spans="1:24" s="16" customFormat="1" ht="37.5" customHeight="1" x14ac:dyDescent="0.35">
      <c r="A11" s="103"/>
      <c r="B11" s="130"/>
      <c r="C11" s="484">
        <v>107</v>
      </c>
      <c r="D11" s="199" t="s">
        <v>12</v>
      </c>
      <c r="E11" s="321" t="s">
        <v>85</v>
      </c>
      <c r="F11" s="365">
        <v>200</v>
      </c>
      <c r="G11" s="495"/>
      <c r="H11" s="253">
        <v>0.6</v>
      </c>
      <c r="I11" s="20">
        <v>0</v>
      </c>
      <c r="J11" s="44">
        <v>33</v>
      </c>
      <c r="K11" s="252">
        <v>136</v>
      </c>
      <c r="L11" s="253">
        <v>0.04</v>
      </c>
      <c r="M11" s="20">
        <v>0.08</v>
      </c>
      <c r="N11" s="20">
        <v>12</v>
      </c>
      <c r="O11" s="20">
        <v>20</v>
      </c>
      <c r="P11" s="21">
        <v>0</v>
      </c>
      <c r="Q11" s="253">
        <v>10</v>
      </c>
      <c r="R11" s="20">
        <v>30</v>
      </c>
      <c r="S11" s="20">
        <v>24</v>
      </c>
      <c r="T11" s="20">
        <v>0.4</v>
      </c>
      <c r="U11" s="20">
        <v>304</v>
      </c>
      <c r="V11" s="20">
        <v>0</v>
      </c>
      <c r="W11" s="20">
        <v>0</v>
      </c>
      <c r="X11" s="44">
        <v>0</v>
      </c>
    </row>
    <row r="12" spans="1:24" s="16" customFormat="1" ht="37.5" customHeight="1" x14ac:dyDescent="0.35">
      <c r="A12" s="103"/>
      <c r="B12" s="130"/>
      <c r="C12" s="497">
        <v>119</v>
      </c>
      <c r="D12" s="199" t="s">
        <v>8</v>
      </c>
      <c r="E12" s="147" t="s">
        <v>46</v>
      </c>
      <c r="F12" s="161">
        <v>30</v>
      </c>
      <c r="G12" s="495"/>
      <c r="H12" s="253">
        <v>2.2799999999999998</v>
      </c>
      <c r="I12" s="20">
        <v>0.24</v>
      </c>
      <c r="J12" s="44">
        <v>14.76</v>
      </c>
      <c r="K12" s="366">
        <v>70.5</v>
      </c>
      <c r="L12" s="253">
        <v>0.03</v>
      </c>
      <c r="M12" s="20">
        <v>0.01</v>
      </c>
      <c r="N12" s="20">
        <v>0</v>
      </c>
      <c r="O12" s="20">
        <v>0</v>
      </c>
      <c r="P12" s="21">
        <v>0</v>
      </c>
      <c r="Q12" s="253">
        <v>6</v>
      </c>
      <c r="R12" s="20">
        <v>19.5</v>
      </c>
      <c r="S12" s="20">
        <v>4.2</v>
      </c>
      <c r="T12" s="20">
        <v>0.33</v>
      </c>
      <c r="U12" s="20">
        <v>27.9</v>
      </c>
      <c r="V12" s="20">
        <v>1E-3</v>
      </c>
      <c r="W12" s="20">
        <v>2E-3</v>
      </c>
      <c r="X12" s="44">
        <v>4.3499999999999996</v>
      </c>
    </row>
    <row r="13" spans="1:24" s="16" customFormat="1" ht="37.5" customHeight="1" x14ac:dyDescent="0.35">
      <c r="A13" s="103"/>
      <c r="B13" s="130"/>
      <c r="C13" s="484">
        <v>120</v>
      </c>
      <c r="D13" s="199" t="s">
        <v>9</v>
      </c>
      <c r="E13" s="147" t="s">
        <v>39</v>
      </c>
      <c r="F13" s="161">
        <v>20</v>
      </c>
      <c r="G13" s="495"/>
      <c r="H13" s="253">
        <v>1.32</v>
      </c>
      <c r="I13" s="20">
        <v>0.24</v>
      </c>
      <c r="J13" s="44">
        <v>8.0399999999999991</v>
      </c>
      <c r="K13" s="366">
        <v>39.6</v>
      </c>
      <c r="L13" s="253">
        <v>0.03</v>
      </c>
      <c r="M13" s="20">
        <v>0.02</v>
      </c>
      <c r="N13" s="20">
        <v>0</v>
      </c>
      <c r="O13" s="20">
        <v>0</v>
      </c>
      <c r="P13" s="21">
        <v>0</v>
      </c>
      <c r="Q13" s="253">
        <v>5.8</v>
      </c>
      <c r="R13" s="20">
        <v>30</v>
      </c>
      <c r="S13" s="20">
        <v>9.4</v>
      </c>
      <c r="T13" s="20">
        <v>0.78</v>
      </c>
      <c r="U13" s="20">
        <v>47</v>
      </c>
      <c r="V13" s="20">
        <v>1E-3</v>
      </c>
      <c r="W13" s="20">
        <v>1E-3</v>
      </c>
      <c r="X13" s="44">
        <v>0</v>
      </c>
    </row>
    <row r="14" spans="1:24" s="16" customFormat="1" ht="37.5" customHeight="1" x14ac:dyDescent="0.35">
      <c r="A14" s="103"/>
      <c r="B14" s="174" t="s">
        <v>62</v>
      </c>
      <c r="C14" s="672"/>
      <c r="D14" s="615"/>
      <c r="E14" s="282" t="s">
        <v>14</v>
      </c>
      <c r="F14" s="409" t="e">
        <f>F6+F7+F8+#REF!+F11+F12+F13</f>
        <v>#REF!</v>
      </c>
      <c r="G14" s="409"/>
      <c r="H14" s="189" t="e">
        <f>H6+H7+H8+#REF!+H11+H12+H13</f>
        <v>#REF!</v>
      </c>
      <c r="I14" s="22" t="e">
        <f>I6+I7+I8+#REF!+I11+I12+I13</f>
        <v>#REF!</v>
      </c>
      <c r="J14" s="59" t="e">
        <f>J6+J7+J8+#REF!+J11+J12+J13</f>
        <v>#REF!</v>
      </c>
      <c r="K14" s="401" t="e">
        <f>K6+K7+K8+#REF!+K11+K12+K13</f>
        <v>#REF!</v>
      </c>
      <c r="L14" s="189" t="e">
        <f>L6+L7+L8+#REF!+L11+L12+L13</f>
        <v>#REF!</v>
      </c>
      <c r="M14" s="22" t="e">
        <f>M6+M7+M8+#REF!+M11+M12+M13</f>
        <v>#REF!</v>
      </c>
      <c r="N14" s="22" t="e">
        <f>N6+N7+N8+#REF!+N11+N12+N13</f>
        <v>#REF!</v>
      </c>
      <c r="O14" s="22" t="e">
        <f>O6+O7+O8+#REF!+O11+O12+O13</f>
        <v>#REF!</v>
      </c>
      <c r="P14" s="107" t="e">
        <f>P6+P7+P8+#REF!+P11+P12+P13</f>
        <v>#REF!</v>
      </c>
      <c r="Q14" s="189" t="e">
        <f>Q6+Q7+Q8+#REF!+Q11+Q12+Q13</f>
        <v>#REF!</v>
      </c>
      <c r="R14" s="22" t="e">
        <f>R6+R7+R8+#REF!+R11+R12+R13</f>
        <v>#REF!</v>
      </c>
      <c r="S14" s="22" t="e">
        <f>S6+S7+S8+#REF!+S11+S12+S13</f>
        <v>#REF!</v>
      </c>
      <c r="T14" s="22" t="e">
        <f>T6+T7+T8+#REF!+T11+T12+T13</f>
        <v>#REF!</v>
      </c>
      <c r="U14" s="22" t="e">
        <f>U6+U7+U8+#REF!+U11+U12+U13</f>
        <v>#REF!</v>
      </c>
      <c r="V14" s="22" t="e">
        <f>V6+V7+V8+#REF!+V11+V12+V13</f>
        <v>#REF!</v>
      </c>
      <c r="W14" s="22" t="e">
        <f>W6+W7+W8+#REF!+W11+W12+W13</f>
        <v>#REF!</v>
      </c>
      <c r="X14" s="59" t="e">
        <f>X6+X7+X8+#REF!+X11+X12+X13</f>
        <v>#REF!</v>
      </c>
    </row>
    <row r="15" spans="1:24" s="16" customFormat="1" ht="37.5" customHeight="1" x14ac:dyDescent="0.35">
      <c r="A15" s="103"/>
      <c r="B15" s="175" t="s">
        <v>64</v>
      </c>
      <c r="C15" s="701"/>
      <c r="D15" s="616"/>
      <c r="E15" s="452" t="s">
        <v>14</v>
      </c>
      <c r="F15" s="410">
        <f>F6+F7+F9+F10+F11+F12+F13</f>
        <v>840</v>
      </c>
      <c r="G15" s="410"/>
      <c r="H15" s="286">
        <f>H6+H7+H9+H10+H11+H12+H13</f>
        <v>31.35</v>
      </c>
      <c r="I15" s="52">
        <f>I6+I7+I9+I10+I11+I12+I13</f>
        <v>27.239999999999995</v>
      </c>
      <c r="J15" s="68">
        <f>J6+J7+J9+J10+J11+J12+J13</f>
        <v>106.16</v>
      </c>
      <c r="K15" s="396">
        <f>K6+K7+K9+K10+K11+K12+K13</f>
        <v>799.93</v>
      </c>
      <c r="L15" s="286">
        <f>L6+L7+L9+L10+L11+L12+L13</f>
        <v>0.42999999999999994</v>
      </c>
      <c r="M15" s="52">
        <f>M6+M7+M9+M10+M11+M12+M13</f>
        <v>0.44000000000000006</v>
      </c>
      <c r="N15" s="52">
        <f>N6+N7+N9+N10+N11+N12+N13</f>
        <v>58.78</v>
      </c>
      <c r="O15" s="52">
        <f>O6+O7+O9+O10+O11+O12+O13</f>
        <v>210</v>
      </c>
      <c r="P15" s="651">
        <f>P6+P7+P9+P10+P11+P12+P13</f>
        <v>0.12</v>
      </c>
      <c r="Q15" s="286">
        <f>Q6+Q7+Q9+Q10+Q11+Q12+Q13</f>
        <v>127.03999999999999</v>
      </c>
      <c r="R15" s="52">
        <f>R6+R7+R9+R10+R11+R12+R13</f>
        <v>403.75</v>
      </c>
      <c r="S15" s="52">
        <f>S6+S7+S9+S10+S11+S12+S13</f>
        <v>128.04999999999998</v>
      </c>
      <c r="T15" s="52">
        <f>T6+T7+T9+T10+T11+T12+T13</f>
        <v>8.5500000000000007</v>
      </c>
      <c r="U15" s="52">
        <f>U6+U7+U9+U10+U11+U12+U13</f>
        <v>2190.77</v>
      </c>
      <c r="V15" s="52">
        <f>V6+V7+V9+V10+V11+V12+V13</f>
        <v>2.2000000000000002E-2</v>
      </c>
      <c r="W15" s="52">
        <f>W6+W7+W9+W10+W11+W12+W13</f>
        <v>4.0000000000000001E-3</v>
      </c>
      <c r="X15" s="68">
        <f>X6+X7+X9+X10+X11+X12+X13</f>
        <v>5</v>
      </c>
    </row>
    <row r="16" spans="1:24" s="16" customFormat="1" ht="37.5" customHeight="1" x14ac:dyDescent="0.35">
      <c r="A16" s="103"/>
      <c r="B16" s="174" t="s">
        <v>62</v>
      </c>
      <c r="C16" s="672"/>
      <c r="D16" s="588"/>
      <c r="E16" s="481" t="s">
        <v>86</v>
      </c>
      <c r="F16" s="461"/>
      <c r="G16" s="461"/>
      <c r="H16" s="369"/>
      <c r="I16" s="370"/>
      <c r="J16" s="371"/>
      <c r="K16" s="434" t="e">
        <f>K14/23.5</f>
        <v>#REF!</v>
      </c>
      <c r="L16" s="369"/>
      <c r="M16" s="370"/>
      <c r="N16" s="370"/>
      <c r="O16" s="370"/>
      <c r="P16" s="412"/>
      <c r="Q16" s="369"/>
      <c r="R16" s="370"/>
      <c r="S16" s="370"/>
      <c r="T16" s="370"/>
      <c r="U16" s="370"/>
      <c r="V16" s="370"/>
      <c r="W16" s="370"/>
      <c r="X16" s="371"/>
    </row>
    <row r="17" spans="1:24" s="16" customFormat="1" ht="37.5" customHeight="1" thickBot="1" x14ac:dyDescent="0.4">
      <c r="A17" s="244"/>
      <c r="B17" s="177" t="s">
        <v>64</v>
      </c>
      <c r="C17" s="658"/>
      <c r="D17" s="589"/>
      <c r="E17" s="482" t="s">
        <v>86</v>
      </c>
      <c r="F17" s="483"/>
      <c r="G17" s="558"/>
      <c r="H17" s="380"/>
      <c r="I17" s="381"/>
      <c r="J17" s="382"/>
      <c r="K17" s="383">
        <f>K15/23.5</f>
        <v>34.039574468085107</v>
      </c>
      <c r="L17" s="568"/>
      <c r="M17" s="569"/>
      <c r="N17" s="569"/>
      <c r="O17" s="569"/>
      <c r="P17" s="570"/>
      <c r="Q17" s="568"/>
      <c r="R17" s="569"/>
      <c r="S17" s="569"/>
      <c r="T17" s="569"/>
      <c r="U17" s="569"/>
      <c r="V17" s="569"/>
      <c r="W17" s="569"/>
      <c r="X17" s="571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D19" s="11"/>
      <c r="E19" s="257"/>
      <c r="F19" s="26"/>
      <c r="G19" s="11"/>
      <c r="H19" s="11"/>
      <c r="I19" s="11"/>
      <c r="J19" s="11"/>
    </row>
    <row r="20" spans="1:24" ht="18" x14ac:dyDescent="0.35">
      <c r="D20" s="11"/>
      <c r="E20" s="25"/>
      <c r="F20" s="26"/>
      <c r="G20" s="11"/>
      <c r="H20" s="11"/>
      <c r="I20" s="11"/>
      <c r="J20" s="11"/>
    </row>
    <row r="21" spans="1:24" x14ac:dyDescent="0.35">
      <c r="D21" s="11"/>
      <c r="E21" s="11"/>
      <c r="F21" s="11"/>
      <c r="G21" s="11"/>
      <c r="H21" s="11"/>
      <c r="I21" s="11"/>
      <c r="J21" s="11"/>
    </row>
    <row r="22" spans="1:24" x14ac:dyDescent="0.35">
      <c r="D22" s="11"/>
      <c r="E22" s="11"/>
      <c r="F22" s="11"/>
      <c r="G22" s="11"/>
      <c r="H22" s="11"/>
      <c r="I22" s="11"/>
      <c r="J22" s="11"/>
    </row>
    <row r="23" spans="1:24" x14ac:dyDescent="0.35">
      <c r="A23" s="527" t="s">
        <v>54</v>
      </c>
      <c r="B23" s="719"/>
      <c r="C23" s="528"/>
      <c r="D23" s="529"/>
      <c r="E23" s="11"/>
      <c r="F23" s="11"/>
      <c r="G23" s="11"/>
      <c r="H23" s="11"/>
      <c r="I23" s="11"/>
      <c r="J23" s="11"/>
    </row>
    <row r="24" spans="1:24" x14ac:dyDescent="0.35">
      <c r="A24" s="530" t="s">
        <v>55</v>
      </c>
      <c r="B24" s="715"/>
      <c r="C24" s="531"/>
      <c r="D24" s="53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4"/>
  <sheetViews>
    <sheetView topLeftCell="A5" zoomScale="39" zoomScaleNormal="39" workbookViewId="0">
      <selection activeCell="B7" sqref="B7:X7"/>
    </sheetView>
  </sheetViews>
  <sheetFormatPr defaultRowHeight="14.5" x14ac:dyDescent="0.35"/>
  <cols>
    <col min="1" max="1" width="19.7265625" customWidth="1"/>
    <col min="2" max="2" width="21.453125" style="718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717"/>
      <c r="C2" s="7"/>
      <c r="D2" s="6" t="s">
        <v>3</v>
      </c>
      <c r="E2" s="6"/>
      <c r="F2" s="8" t="s">
        <v>2</v>
      </c>
      <c r="G2" s="116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23"/>
      <c r="F3" s="323"/>
      <c r="G3" s="323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37"/>
      <c r="C4" s="276" t="s">
        <v>33</v>
      </c>
      <c r="D4" s="126"/>
      <c r="E4" s="310"/>
      <c r="F4" s="386"/>
      <c r="G4" s="276"/>
      <c r="H4" s="684" t="s">
        <v>16</v>
      </c>
      <c r="I4" s="685"/>
      <c r="J4" s="686"/>
      <c r="K4" s="179" t="s">
        <v>17</v>
      </c>
      <c r="L4" s="784" t="s">
        <v>18</v>
      </c>
      <c r="M4" s="785"/>
      <c r="N4" s="786"/>
      <c r="O4" s="786"/>
      <c r="P4" s="790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47" thickBot="1" x14ac:dyDescent="0.4">
      <c r="A5" s="138" t="s">
        <v>0</v>
      </c>
      <c r="B5" s="488"/>
      <c r="C5" s="236" t="s">
        <v>34</v>
      </c>
      <c r="D5" s="75" t="s">
        <v>35</v>
      </c>
      <c r="E5" s="123" t="s">
        <v>32</v>
      </c>
      <c r="F5" s="100" t="s">
        <v>20</v>
      </c>
      <c r="G5" s="100" t="s">
        <v>31</v>
      </c>
      <c r="H5" s="123" t="s">
        <v>21</v>
      </c>
      <c r="I5" s="419" t="s">
        <v>22</v>
      </c>
      <c r="J5" s="94" t="s">
        <v>23</v>
      </c>
      <c r="K5" s="180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7.5" customHeight="1" x14ac:dyDescent="0.35">
      <c r="A6" s="140" t="s">
        <v>4</v>
      </c>
      <c r="B6" s="610"/>
      <c r="C6" s="499">
        <v>9</v>
      </c>
      <c r="D6" s="582" t="s">
        <v>13</v>
      </c>
      <c r="E6" s="735" t="s">
        <v>77</v>
      </c>
      <c r="F6" s="607">
        <v>60</v>
      </c>
      <c r="G6" s="263"/>
      <c r="H6" s="265">
        <v>1.29</v>
      </c>
      <c r="I6" s="81">
        <v>4.2699999999999996</v>
      </c>
      <c r="J6" s="83">
        <v>6.97</v>
      </c>
      <c r="K6" s="445">
        <v>72.75</v>
      </c>
      <c r="L6" s="265">
        <v>0.02</v>
      </c>
      <c r="M6" s="81">
        <v>0.03</v>
      </c>
      <c r="N6" s="81">
        <v>4.4800000000000004</v>
      </c>
      <c r="O6" s="81">
        <v>30</v>
      </c>
      <c r="P6" s="82">
        <v>0</v>
      </c>
      <c r="Q6" s="265">
        <v>17.55</v>
      </c>
      <c r="R6" s="81">
        <v>27.09</v>
      </c>
      <c r="S6" s="81">
        <v>14.37</v>
      </c>
      <c r="T6" s="81">
        <v>0.8</v>
      </c>
      <c r="U6" s="81">
        <v>205.55</v>
      </c>
      <c r="V6" s="81">
        <v>4.0000000000000001E-3</v>
      </c>
      <c r="W6" s="81">
        <v>1E-3</v>
      </c>
      <c r="X6" s="83">
        <v>0.01</v>
      </c>
    </row>
    <row r="7" spans="1:24" s="35" customFormat="1" ht="37.5" customHeight="1" x14ac:dyDescent="0.35">
      <c r="A7" s="102"/>
      <c r="B7" s="127"/>
      <c r="C7" s="484">
        <v>88</v>
      </c>
      <c r="D7" s="199" t="s">
        <v>7</v>
      </c>
      <c r="E7" s="736" t="s">
        <v>90</v>
      </c>
      <c r="F7" s="214">
        <v>90</v>
      </c>
      <c r="G7" s="147"/>
      <c r="H7" s="228">
        <v>18</v>
      </c>
      <c r="I7" s="13">
        <v>16.5</v>
      </c>
      <c r="J7" s="42">
        <v>2.89</v>
      </c>
      <c r="K7" s="132">
        <v>232.8</v>
      </c>
      <c r="L7" s="228">
        <v>0.05</v>
      </c>
      <c r="M7" s="69">
        <v>0.13</v>
      </c>
      <c r="N7" s="13">
        <v>0.55000000000000004</v>
      </c>
      <c r="O7" s="13">
        <v>0</v>
      </c>
      <c r="P7" s="23">
        <v>0</v>
      </c>
      <c r="Q7" s="228">
        <v>11.7</v>
      </c>
      <c r="R7" s="13">
        <v>170.76</v>
      </c>
      <c r="S7" s="13">
        <v>22.04</v>
      </c>
      <c r="T7" s="13">
        <v>2.4700000000000002</v>
      </c>
      <c r="U7" s="13">
        <v>302.3</v>
      </c>
      <c r="V7" s="13">
        <v>7.0000000000000001E-3</v>
      </c>
      <c r="W7" s="13">
        <v>0</v>
      </c>
      <c r="X7" s="42">
        <v>5.8999999999999997E-2</v>
      </c>
    </row>
    <row r="8" spans="1:24" s="35" customFormat="1" ht="37.5" customHeight="1" x14ac:dyDescent="0.35">
      <c r="A8" s="102"/>
      <c r="B8" s="147"/>
      <c r="C8" s="484">
        <v>64</v>
      </c>
      <c r="D8" s="199" t="s">
        <v>41</v>
      </c>
      <c r="E8" s="736" t="s">
        <v>60</v>
      </c>
      <c r="F8" s="214">
        <v>150</v>
      </c>
      <c r="G8" s="147"/>
      <c r="H8" s="228">
        <v>6.76</v>
      </c>
      <c r="I8" s="13">
        <v>3.93</v>
      </c>
      <c r="J8" s="42">
        <v>41.29</v>
      </c>
      <c r="K8" s="132">
        <v>227.48</v>
      </c>
      <c r="L8" s="233">
        <v>0.08</v>
      </c>
      <c r="M8" s="198">
        <v>0.03</v>
      </c>
      <c r="N8" s="72">
        <v>0</v>
      </c>
      <c r="O8" s="72">
        <v>10</v>
      </c>
      <c r="P8" s="73">
        <v>0.06</v>
      </c>
      <c r="Q8" s="233">
        <v>13.22</v>
      </c>
      <c r="R8" s="72">
        <v>50.76</v>
      </c>
      <c r="S8" s="72">
        <v>9.1199999999999992</v>
      </c>
      <c r="T8" s="72">
        <v>0.92</v>
      </c>
      <c r="U8" s="72">
        <v>72.489999999999995</v>
      </c>
      <c r="V8" s="72">
        <v>1E-3</v>
      </c>
      <c r="W8" s="72">
        <v>0</v>
      </c>
      <c r="X8" s="197">
        <v>0.01</v>
      </c>
    </row>
    <row r="9" spans="1:24" s="35" customFormat="1" ht="37.5" customHeight="1" x14ac:dyDescent="0.35">
      <c r="A9" s="102"/>
      <c r="B9" s="147"/>
      <c r="C9" s="497">
        <v>98</v>
      </c>
      <c r="D9" s="127" t="s">
        <v>12</v>
      </c>
      <c r="E9" s="199" t="s">
        <v>70</v>
      </c>
      <c r="F9" s="130">
        <v>200</v>
      </c>
      <c r="G9" s="564"/>
      <c r="H9" s="19">
        <v>0.37</v>
      </c>
      <c r="I9" s="20">
        <v>0</v>
      </c>
      <c r="J9" s="21">
        <v>14.85</v>
      </c>
      <c r="K9" s="184">
        <v>59.48</v>
      </c>
      <c r="L9" s="227">
        <v>0</v>
      </c>
      <c r="M9" s="17">
        <v>0</v>
      </c>
      <c r="N9" s="15">
        <v>0</v>
      </c>
      <c r="O9" s="15">
        <v>0</v>
      </c>
      <c r="P9" s="40">
        <v>0</v>
      </c>
      <c r="Q9" s="227">
        <v>0.21</v>
      </c>
      <c r="R9" s="15">
        <v>0</v>
      </c>
      <c r="S9" s="15">
        <v>0</v>
      </c>
      <c r="T9" s="15">
        <v>0.02</v>
      </c>
      <c r="U9" s="15">
        <v>0.2</v>
      </c>
      <c r="V9" s="15">
        <v>0</v>
      </c>
      <c r="W9" s="15">
        <v>0</v>
      </c>
      <c r="X9" s="40">
        <v>0</v>
      </c>
    </row>
    <row r="10" spans="1:24" s="35" customFormat="1" ht="37.5" customHeight="1" x14ac:dyDescent="0.35">
      <c r="A10" s="102"/>
      <c r="B10" s="147"/>
      <c r="C10" s="497">
        <v>119</v>
      </c>
      <c r="D10" s="146" t="s">
        <v>8</v>
      </c>
      <c r="E10" s="171" t="s">
        <v>46</v>
      </c>
      <c r="F10" s="176">
        <v>20</v>
      </c>
      <c r="G10" s="125"/>
      <c r="H10" s="227">
        <v>1.52</v>
      </c>
      <c r="I10" s="15">
        <v>0.16</v>
      </c>
      <c r="J10" s="40">
        <v>9.84</v>
      </c>
      <c r="K10" s="238">
        <v>47</v>
      </c>
      <c r="L10" s="227">
        <v>0.02</v>
      </c>
      <c r="M10" s="17">
        <v>0.01</v>
      </c>
      <c r="N10" s="15">
        <v>0</v>
      </c>
      <c r="O10" s="15">
        <v>0</v>
      </c>
      <c r="P10" s="40">
        <v>0</v>
      </c>
      <c r="Q10" s="227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0">
        <v>2.9</v>
      </c>
    </row>
    <row r="11" spans="1:24" s="35" customFormat="1" ht="37.5" customHeight="1" x14ac:dyDescent="0.35">
      <c r="A11" s="102"/>
      <c r="B11" s="147"/>
      <c r="C11" s="484">
        <v>120</v>
      </c>
      <c r="D11" s="146" t="s">
        <v>9</v>
      </c>
      <c r="E11" s="171" t="s">
        <v>39</v>
      </c>
      <c r="F11" s="129">
        <v>20</v>
      </c>
      <c r="G11" s="635"/>
      <c r="H11" s="227">
        <v>1.32</v>
      </c>
      <c r="I11" s="15">
        <v>0.24</v>
      </c>
      <c r="J11" s="40">
        <v>8.0399999999999991</v>
      </c>
      <c r="K11" s="239">
        <v>39.6</v>
      </c>
      <c r="L11" s="253">
        <v>0.03</v>
      </c>
      <c r="M11" s="20">
        <v>0.02</v>
      </c>
      <c r="N11" s="20">
        <v>0</v>
      </c>
      <c r="O11" s="20">
        <v>0</v>
      </c>
      <c r="P11" s="21">
        <v>0</v>
      </c>
      <c r="Q11" s="253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4">
        <v>0</v>
      </c>
    </row>
    <row r="12" spans="1:24" s="35" customFormat="1" ht="37.5" customHeight="1" x14ac:dyDescent="0.35">
      <c r="A12" s="102"/>
      <c r="B12" s="147"/>
      <c r="C12" s="702"/>
      <c r="D12" s="625"/>
      <c r="E12" s="737" t="s">
        <v>14</v>
      </c>
      <c r="F12" s="249">
        <f>SUM(F6:F11)</f>
        <v>540</v>
      </c>
      <c r="G12" s="249"/>
      <c r="H12" s="190">
        <f>SUM(H6:H11)</f>
        <v>29.259999999999998</v>
      </c>
      <c r="I12" s="33">
        <f>SUM(I6:I11)</f>
        <v>25.099999999999998</v>
      </c>
      <c r="J12" s="61">
        <f>SUM(J6:J11)</f>
        <v>83.88</v>
      </c>
      <c r="K12" s="249">
        <f>SUM(K6:K11)</f>
        <v>679.11</v>
      </c>
      <c r="L12" s="190">
        <f t="shared" ref="L12:X12" si="0">SUM(L6:L11)</f>
        <v>0.2</v>
      </c>
      <c r="M12" s="33">
        <f t="shared" si="0"/>
        <v>0.22</v>
      </c>
      <c r="N12" s="33">
        <f t="shared" si="0"/>
        <v>5.03</v>
      </c>
      <c r="O12" s="33">
        <f t="shared" si="0"/>
        <v>40</v>
      </c>
      <c r="P12" s="61">
        <f t="shared" si="0"/>
        <v>0.06</v>
      </c>
      <c r="Q12" s="190">
        <f t="shared" si="0"/>
        <v>52.48</v>
      </c>
      <c r="R12" s="33">
        <f t="shared" si="0"/>
        <v>291.61</v>
      </c>
      <c r="S12" s="33">
        <f t="shared" si="0"/>
        <v>57.72999999999999</v>
      </c>
      <c r="T12" s="33">
        <f t="shared" si="0"/>
        <v>5.21</v>
      </c>
      <c r="U12" s="33">
        <f t="shared" si="0"/>
        <v>646.1400000000001</v>
      </c>
      <c r="V12" s="33">
        <f t="shared" si="0"/>
        <v>1.4000000000000002E-2</v>
      </c>
      <c r="W12" s="33">
        <f t="shared" si="0"/>
        <v>3.0000000000000001E-3</v>
      </c>
      <c r="X12" s="61">
        <f t="shared" si="0"/>
        <v>2.9790000000000001</v>
      </c>
    </row>
    <row r="13" spans="1:24" s="35" customFormat="1" ht="37.5" customHeight="1" thickBot="1" x14ac:dyDescent="0.4">
      <c r="A13" s="141"/>
      <c r="B13" s="235"/>
      <c r="C13" s="703"/>
      <c r="D13" s="417"/>
      <c r="E13" s="738" t="s">
        <v>15</v>
      </c>
      <c r="F13" s="324"/>
      <c r="G13" s="324"/>
      <c r="H13" s="326"/>
      <c r="I13" s="327"/>
      <c r="J13" s="328"/>
      <c r="K13" s="325">
        <f>K12/23.5</f>
        <v>28.898297872340425</v>
      </c>
      <c r="L13" s="326"/>
      <c r="M13" s="415"/>
      <c r="N13" s="327"/>
      <c r="O13" s="327"/>
      <c r="P13" s="328"/>
      <c r="Q13" s="326"/>
      <c r="R13" s="327"/>
      <c r="S13" s="327"/>
      <c r="T13" s="327"/>
      <c r="U13" s="327"/>
      <c r="V13" s="327"/>
      <c r="W13" s="327"/>
      <c r="X13" s="328"/>
    </row>
    <row r="14" spans="1:24" x14ac:dyDescent="0.35">
      <c r="A14" s="2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D15" s="11"/>
      <c r="E15" s="257"/>
      <c r="F15" s="26"/>
      <c r="G15" s="11"/>
      <c r="H15" s="11"/>
      <c r="I15" s="11"/>
      <c r="J15" s="11"/>
    </row>
    <row r="16" spans="1:24" ht="18" x14ac:dyDescent="0.35">
      <c r="A16" s="527" t="s">
        <v>54</v>
      </c>
      <c r="B16" s="719"/>
      <c r="C16" s="528"/>
      <c r="D16" s="529"/>
      <c r="E16" s="25"/>
      <c r="F16" s="26"/>
      <c r="G16" s="11"/>
      <c r="H16" s="11"/>
      <c r="I16" s="11"/>
      <c r="J16" s="11"/>
    </row>
    <row r="17" spans="1:10" ht="18" x14ac:dyDescent="0.35">
      <c r="A17" s="530" t="s">
        <v>55</v>
      </c>
      <c r="B17" s="715"/>
      <c r="C17" s="531"/>
      <c r="D17" s="531"/>
      <c r="E17" s="25"/>
      <c r="F17" s="26"/>
      <c r="G17" s="11"/>
      <c r="H17" s="11"/>
      <c r="I17" s="11"/>
      <c r="J17" s="11"/>
    </row>
    <row r="18" spans="1:10" ht="18" x14ac:dyDescent="0.35">
      <c r="A18" s="11"/>
      <c r="B18" s="733"/>
      <c r="C18" s="311"/>
      <c r="D18" s="11"/>
      <c r="E18" s="25"/>
      <c r="F18" s="26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3" zoomScaleNormal="43" workbookViewId="0">
      <selection activeCell="AB19" sqref="AB19"/>
    </sheetView>
  </sheetViews>
  <sheetFormatPr defaultRowHeight="14.5" x14ac:dyDescent="0.35"/>
  <cols>
    <col min="1" max="1" width="16.81640625" customWidth="1"/>
    <col min="2" max="2" width="21.54296875" style="718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717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29"/>
      <c r="C4" s="532" t="s">
        <v>33</v>
      </c>
      <c r="D4" s="234"/>
      <c r="E4" s="597"/>
      <c r="F4" s="532"/>
      <c r="G4" s="534"/>
      <c r="H4" s="678" t="s">
        <v>16</v>
      </c>
      <c r="I4" s="679"/>
      <c r="J4" s="680"/>
      <c r="K4" s="598" t="s">
        <v>17</v>
      </c>
      <c r="L4" s="784" t="s">
        <v>18</v>
      </c>
      <c r="M4" s="785"/>
      <c r="N4" s="786"/>
      <c r="O4" s="786"/>
      <c r="P4" s="790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47" thickBot="1" x14ac:dyDescent="0.4">
      <c r="A5" s="138" t="s">
        <v>0</v>
      </c>
      <c r="B5" s="694"/>
      <c r="C5" s="123" t="s">
        <v>34</v>
      </c>
      <c r="D5" s="580" t="s">
        <v>35</v>
      </c>
      <c r="E5" s="100" t="s">
        <v>32</v>
      </c>
      <c r="F5" s="123" t="s">
        <v>20</v>
      </c>
      <c r="G5" s="100" t="s">
        <v>31</v>
      </c>
      <c r="H5" s="94" t="s">
        <v>21</v>
      </c>
      <c r="I5" s="419" t="s">
        <v>22</v>
      </c>
      <c r="J5" s="94" t="s">
        <v>23</v>
      </c>
      <c r="K5" s="611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9" customHeight="1" x14ac:dyDescent="0.35">
      <c r="A6" s="140" t="s">
        <v>4</v>
      </c>
      <c r="B6" s="364"/>
      <c r="C6" s="397">
        <v>23</v>
      </c>
      <c r="D6" s="610" t="s">
        <v>13</v>
      </c>
      <c r="E6" s="636" t="s">
        <v>115</v>
      </c>
      <c r="F6" s="637">
        <v>60</v>
      </c>
      <c r="G6" s="149"/>
      <c r="H6" s="307">
        <v>0.56999999999999995</v>
      </c>
      <c r="I6" s="47">
        <v>0.36</v>
      </c>
      <c r="J6" s="48">
        <v>1.92</v>
      </c>
      <c r="K6" s="304">
        <v>11.4</v>
      </c>
      <c r="L6" s="306">
        <v>0.03</v>
      </c>
      <c r="M6" s="47">
        <v>0.02</v>
      </c>
      <c r="N6" s="47">
        <v>10.5</v>
      </c>
      <c r="O6" s="47">
        <v>40</v>
      </c>
      <c r="P6" s="344">
        <v>0</v>
      </c>
      <c r="Q6" s="306">
        <v>11.1</v>
      </c>
      <c r="R6" s="47">
        <v>20.399999999999999</v>
      </c>
      <c r="S6" s="47">
        <v>10.199999999999999</v>
      </c>
      <c r="T6" s="47">
        <v>0.45</v>
      </c>
      <c r="U6" s="47">
        <v>145.80000000000001</v>
      </c>
      <c r="V6" s="47">
        <v>1E-3</v>
      </c>
      <c r="W6" s="47">
        <v>0</v>
      </c>
      <c r="X6" s="48">
        <v>0.01</v>
      </c>
    </row>
    <row r="7" spans="1:24" s="16" customFormat="1" ht="39" customHeight="1" x14ac:dyDescent="0.35">
      <c r="A7" s="101"/>
      <c r="B7" s="147"/>
      <c r="C7" s="96">
        <v>31</v>
      </c>
      <c r="D7" s="147" t="s">
        <v>6</v>
      </c>
      <c r="E7" s="638" t="s">
        <v>66</v>
      </c>
      <c r="F7" s="639">
        <v>200</v>
      </c>
      <c r="G7" s="130"/>
      <c r="H7" s="198">
        <v>5.74</v>
      </c>
      <c r="I7" s="72">
        <v>8.7799999999999994</v>
      </c>
      <c r="J7" s="197">
        <v>8.74</v>
      </c>
      <c r="K7" s="334">
        <v>138.04</v>
      </c>
      <c r="L7" s="228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28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4">
        <v>3.5999999999999997E-2</v>
      </c>
    </row>
    <row r="8" spans="1:24" s="16" customFormat="1" ht="39" customHeight="1" x14ac:dyDescent="0.35">
      <c r="A8" s="102"/>
      <c r="B8" s="734" t="s">
        <v>64</v>
      </c>
      <c r="C8" s="178">
        <v>126</v>
      </c>
      <c r="D8" s="388" t="s">
        <v>7</v>
      </c>
      <c r="E8" s="572" t="s">
        <v>117</v>
      </c>
      <c r="F8" s="469">
        <v>90</v>
      </c>
      <c r="G8" s="175"/>
      <c r="H8" s="230">
        <v>16.98</v>
      </c>
      <c r="I8" s="53">
        <v>28.92</v>
      </c>
      <c r="J8" s="67">
        <v>3.59</v>
      </c>
      <c r="K8" s="303">
        <v>346</v>
      </c>
      <c r="L8" s="305">
        <v>0.45</v>
      </c>
      <c r="M8" s="53">
        <v>0.15</v>
      </c>
      <c r="N8" s="53">
        <v>1.08</v>
      </c>
      <c r="O8" s="53">
        <v>10</v>
      </c>
      <c r="P8" s="54">
        <v>0.44</v>
      </c>
      <c r="Q8" s="305">
        <v>31.51</v>
      </c>
      <c r="R8" s="53">
        <v>183.68</v>
      </c>
      <c r="S8" s="53">
        <v>28.68</v>
      </c>
      <c r="T8" s="53">
        <v>1.88</v>
      </c>
      <c r="U8" s="53">
        <v>322.18</v>
      </c>
      <c r="V8" s="53">
        <v>2E-3</v>
      </c>
      <c r="W8" s="53">
        <v>1.7999999999999999E-2</v>
      </c>
      <c r="X8" s="67">
        <v>0.01</v>
      </c>
    </row>
    <row r="9" spans="1:24" s="16" customFormat="1" ht="48" customHeight="1" x14ac:dyDescent="0.35">
      <c r="A9" s="103"/>
      <c r="B9" s="175" t="s">
        <v>64</v>
      </c>
      <c r="C9" s="158">
        <v>22</v>
      </c>
      <c r="D9" s="388" t="s">
        <v>52</v>
      </c>
      <c r="E9" s="517" t="s">
        <v>121</v>
      </c>
      <c r="F9" s="158">
        <v>150</v>
      </c>
      <c r="G9" s="175"/>
      <c r="H9" s="230">
        <v>2.41</v>
      </c>
      <c r="I9" s="53">
        <v>7.02</v>
      </c>
      <c r="J9" s="54">
        <v>14.18</v>
      </c>
      <c r="K9" s="231">
        <v>130.79</v>
      </c>
      <c r="L9" s="230">
        <v>0.08</v>
      </c>
      <c r="M9" s="230">
        <v>7.0000000000000007E-2</v>
      </c>
      <c r="N9" s="53">
        <v>13.63</v>
      </c>
      <c r="O9" s="53">
        <v>420</v>
      </c>
      <c r="P9" s="54">
        <v>0.06</v>
      </c>
      <c r="Q9" s="305">
        <v>35.24</v>
      </c>
      <c r="R9" s="53">
        <v>63.07</v>
      </c>
      <c r="S9" s="53">
        <v>28.07</v>
      </c>
      <c r="T9" s="53">
        <v>1.03</v>
      </c>
      <c r="U9" s="53">
        <v>482.73</v>
      </c>
      <c r="V9" s="53">
        <v>5.0000000000000001E-3</v>
      </c>
      <c r="W9" s="53">
        <v>0</v>
      </c>
      <c r="X9" s="67">
        <v>0.03</v>
      </c>
    </row>
    <row r="10" spans="1:24" s="16" customFormat="1" ht="39" customHeight="1" x14ac:dyDescent="0.35">
      <c r="A10" s="103"/>
      <c r="B10" s="147"/>
      <c r="C10" s="162">
        <v>114</v>
      </c>
      <c r="D10" s="146" t="s">
        <v>38</v>
      </c>
      <c r="E10" s="518" t="s">
        <v>43</v>
      </c>
      <c r="F10" s="260">
        <v>200</v>
      </c>
      <c r="G10" s="146"/>
      <c r="H10" s="227">
        <v>0</v>
      </c>
      <c r="I10" s="15">
        <v>0</v>
      </c>
      <c r="J10" s="40">
        <v>7.27</v>
      </c>
      <c r="K10" s="238">
        <v>28.73</v>
      </c>
      <c r="L10" s="227">
        <v>0</v>
      </c>
      <c r="M10" s="17">
        <v>0</v>
      </c>
      <c r="N10" s="15">
        <v>0</v>
      </c>
      <c r="O10" s="15">
        <v>0</v>
      </c>
      <c r="P10" s="18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29.25" customHeight="1" x14ac:dyDescent="0.35">
      <c r="A11" s="103"/>
      <c r="B11" s="147"/>
      <c r="C11" s="334">
        <v>119</v>
      </c>
      <c r="D11" s="147" t="s">
        <v>8</v>
      </c>
      <c r="E11" s="519" t="s">
        <v>46</v>
      </c>
      <c r="F11" s="484">
        <v>30</v>
      </c>
      <c r="G11" s="130"/>
      <c r="H11" s="19">
        <v>2.2799999999999998</v>
      </c>
      <c r="I11" s="20">
        <v>0.24</v>
      </c>
      <c r="J11" s="44">
        <v>14.76</v>
      </c>
      <c r="K11" s="366">
        <v>70.5</v>
      </c>
      <c r="L11" s="253">
        <v>0.03</v>
      </c>
      <c r="M11" s="20">
        <v>0.01</v>
      </c>
      <c r="N11" s="20">
        <v>0</v>
      </c>
      <c r="O11" s="20">
        <v>0</v>
      </c>
      <c r="P11" s="21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9" customHeight="1" x14ac:dyDescent="0.35">
      <c r="A12" s="103"/>
      <c r="B12" s="147"/>
      <c r="C12" s="96">
        <v>120</v>
      </c>
      <c r="D12" s="147" t="s">
        <v>9</v>
      </c>
      <c r="E12" s="519" t="s">
        <v>39</v>
      </c>
      <c r="F12" s="484">
        <v>20</v>
      </c>
      <c r="G12" s="130"/>
      <c r="H12" s="19">
        <v>1.32</v>
      </c>
      <c r="I12" s="20">
        <v>0.24</v>
      </c>
      <c r="J12" s="44">
        <v>8.0399999999999991</v>
      </c>
      <c r="K12" s="366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9" customHeight="1" x14ac:dyDescent="0.35">
      <c r="A13" s="103"/>
      <c r="B13" s="174"/>
      <c r="C13" s="356"/>
      <c r="D13" s="563"/>
      <c r="E13" s="520" t="s">
        <v>14</v>
      </c>
      <c r="F13" s="485" t="e">
        <f>F6+F7+#REF!+#REF!+F10+F11+F12</f>
        <v>#REF!</v>
      </c>
      <c r="G13" s="273"/>
      <c r="H13" s="51" t="e">
        <f>H6+H7+#REF!+#REF!+H10+H11+H12</f>
        <v>#REF!</v>
      </c>
      <c r="I13" s="22" t="e">
        <f>I6+I7+#REF!+#REF!+I10+I11+I12</f>
        <v>#REF!</v>
      </c>
      <c r="J13" s="59" t="e">
        <f>J6+J7+#REF!+#REF!+J10+J11+J12</f>
        <v>#REF!</v>
      </c>
      <c r="K13" s="401" t="e">
        <f>K6+K7+#REF!+#REF!+K10+K11+K12</f>
        <v>#REF!</v>
      </c>
      <c r="L13" s="189" t="e">
        <f>L6+L7+#REF!+#REF!+L10+L11+L12</f>
        <v>#REF!</v>
      </c>
      <c r="M13" s="22" t="e">
        <f>M6+M7+#REF!+#REF!+M10+M11+M12</f>
        <v>#REF!</v>
      </c>
      <c r="N13" s="22" t="e">
        <f>N6+N7+#REF!+#REF!+N10+N11+N12</f>
        <v>#REF!</v>
      </c>
      <c r="O13" s="22" t="e">
        <f>O6+O7+#REF!+#REF!+O10+O11+O12</f>
        <v>#REF!</v>
      </c>
      <c r="P13" s="107" t="e">
        <f>P6+P7+#REF!+#REF!+P10+P11+P12</f>
        <v>#REF!</v>
      </c>
      <c r="Q13" s="189" t="e">
        <f>Q6+Q7+#REF!+#REF!+Q10+Q11+Q12</f>
        <v>#REF!</v>
      </c>
      <c r="R13" s="22" t="e">
        <f>R6+R7+#REF!+#REF!+R10+R11+R12</f>
        <v>#REF!</v>
      </c>
      <c r="S13" s="22" t="e">
        <f>S6+S7+#REF!+#REF!+S10+S11+S12</f>
        <v>#REF!</v>
      </c>
      <c r="T13" s="22" t="e">
        <f>T6+T7+#REF!+#REF!+T10+T11+T12</f>
        <v>#REF!</v>
      </c>
      <c r="U13" s="22" t="e">
        <f>U6+U7+#REF!+#REF!+U10+U11+U12</f>
        <v>#REF!</v>
      </c>
      <c r="V13" s="22" t="e">
        <f>V6+V7+#REF!+#REF!+V10+V11+V12</f>
        <v>#REF!</v>
      </c>
      <c r="W13" s="22" t="e">
        <f>W6+W7+#REF!+#REF!+W10+W11+W12</f>
        <v>#REF!</v>
      </c>
      <c r="X13" s="59" t="e">
        <f>X6+X7+#REF!+#REF!+X10+X11+X12</f>
        <v>#REF!</v>
      </c>
    </row>
    <row r="14" spans="1:24" s="16" customFormat="1" ht="39" customHeight="1" x14ac:dyDescent="0.35">
      <c r="A14" s="103"/>
      <c r="B14" s="225"/>
      <c r="C14" s="357"/>
      <c r="D14" s="565"/>
      <c r="E14" s="521" t="s">
        <v>14</v>
      </c>
      <c r="F14" s="486" t="e">
        <f>F6+F7+F8+#REF!+F10+F11+F12</f>
        <v>#REF!</v>
      </c>
      <c r="G14" s="272"/>
      <c r="H14" s="493">
        <f>H6+H7+H8+H9+H10+H11+H12</f>
        <v>29.3</v>
      </c>
      <c r="I14" s="52">
        <f>I6+I7+I8+I9+I10+I11+I12</f>
        <v>45.56</v>
      </c>
      <c r="J14" s="68">
        <f>J6+J7+J8+J9+J10+J11+J12</f>
        <v>58.5</v>
      </c>
      <c r="K14" s="411">
        <f>K6+K7+K8+K9+K10+K11+K12</f>
        <v>765.06000000000006</v>
      </c>
      <c r="L14" s="286">
        <f>L6+L7+L8+L9+L10+L11+L12</f>
        <v>0.66</v>
      </c>
      <c r="M14" s="52">
        <f>M6+M7+M8+M9+M10+M11+M12</f>
        <v>0.35000000000000003</v>
      </c>
      <c r="N14" s="52">
        <f>N6+N7+N8+N9+N10+N11+N12</f>
        <v>30.450000000000003</v>
      </c>
      <c r="O14" s="52">
        <f>O6+O7+O8+O9+O10+O11+O12</f>
        <v>602.79999999999995</v>
      </c>
      <c r="P14" s="651">
        <f>P6+P7+P8+P9+P10+P11+P12</f>
        <v>0.56000000000000005</v>
      </c>
      <c r="Q14" s="286">
        <f>Q6+Q7+Q8+Q9+Q10+Q11+Q12</f>
        <v>123.71000000000001</v>
      </c>
      <c r="R14" s="52">
        <f>R6+R7+R8+R9+R10+R11+R12</f>
        <v>394.15999999999997</v>
      </c>
      <c r="S14" s="52">
        <f>S6+S7+S8+S9+S10+S11+S12</f>
        <v>100.86</v>
      </c>
      <c r="T14" s="52">
        <f>T6+T7+T8+T9+T10+T11+T12</f>
        <v>5.77</v>
      </c>
      <c r="U14" s="52">
        <f>U6+U7+U8+U9+U10+U11+U12</f>
        <v>1304.7</v>
      </c>
      <c r="V14" s="52">
        <f>V6+V7+V8+V9+V10+V11+V12</f>
        <v>1.6000000000000004E-2</v>
      </c>
      <c r="W14" s="52">
        <f>W6+W7+W8+W9+W10+W11+W12</f>
        <v>2.0999999999999998E-2</v>
      </c>
      <c r="X14" s="68">
        <f>X6+X7+X8+X9+X10+X11+X12</f>
        <v>4.4359999999999999</v>
      </c>
    </row>
    <row r="15" spans="1:24" s="16" customFormat="1" ht="39" customHeight="1" x14ac:dyDescent="0.35">
      <c r="A15" s="103"/>
      <c r="B15" s="224"/>
      <c r="C15" s="358"/>
      <c r="D15" s="566"/>
      <c r="E15" s="522" t="s">
        <v>15</v>
      </c>
      <c r="F15" s="432"/>
      <c r="G15" s="375"/>
      <c r="H15" s="422"/>
      <c r="I15" s="370"/>
      <c r="J15" s="371"/>
      <c r="K15" s="467" t="e">
        <f>K13/23.5</f>
        <v>#REF!</v>
      </c>
      <c r="L15" s="369"/>
      <c r="M15" s="370"/>
      <c r="N15" s="370"/>
      <c r="O15" s="370"/>
      <c r="P15" s="412"/>
      <c r="Q15" s="369"/>
      <c r="R15" s="370"/>
      <c r="S15" s="370"/>
      <c r="T15" s="370"/>
      <c r="U15" s="370"/>
      <c r="V15" s="370"/>
      <c r="W15" s="370"/>
      <c r="X15" s="371"/>
    </row>
    <row r="16" spans="1:24" s="16" customFormat="1" ht="39" customHeight="1" thickBot="1" x14ac:dyDescent="0.4">
      <c r="A16" s="244"/>
      <c r="B16" s="177"/>
      <c r="C16" s="443"/>
      <c r="D16" s="567"/>
      <c r="E16" s="523" t="s">
        <v>15</v>
      </c>
      <c r="F16" s="487"/>
      <c r="G16" s="177"/>
      <c r="H16" s="423"/>
      <c r="I16" s="381"/>
      <c r="J16" s="382"/>
      <c r="K16" s="383">
        <f>K14/23.5</f>
        <v>32.555744680851063</v>
      </c>
      <c r="L16" s="380"/>
      <c r="M16" s="381"/>
      <c r="N16" s="381"/>
      <c r="O16" s="381"/>
      <c r="P16" s="413"/>
      <c r="Q16" s="380"/>
      <c r="R16" s="381"/>
      <c r="S16" s="381"/>
      <c r="T16" s="381"/>
      <c r="U16" s="381"/>
      <c r="V16" s="381"/>
      <c r="W16" s="381"/>
      <c r="X16" s="382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D18" s="11"/>
      <c r="E18" s="25"/>
      <c r="F18" s="26"/>
      <c r="G18" s="11"/>
      <c r="H18" s="11"/>
      <c r="I18" s="11"/>
      <c r="J18" s="11"/>
    </row>
    <row r="19" spans="1:14" ht="18" x14ac:dyDescent="0.35">
      <c r="A19" s="527" t="s">
        <v>54</v>
      </c>
      <c r="B19" s="719"/>
      <c r="C19" s="528"/>
      <c r="D19" s="529"/>
      <c r="E19" s="25"/>
      <c r="F19" s="26"/>
      <c r="G19" s="11"/>
      <c r="H19" s="11"/>
      <c r="I19" s="11"/>
      <c r="J19" s="11"/>
    </row>
    <row r="20" spans="1:14" ht="18" x14ac:dyDescent="0.35">
      <c r="A20" s="530" t="s">
        <v>55</v>
      </c>
      <c r="B20" s="715"/>
      <c r="C20" s="531"/>
      <c r="D20" s="53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topLeftCell="A4" zoomScale="42" zoomScaleNormal="42" workbookViewId="0">
      <selection activeCell="D33" sqref="D33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37"/>
      <c r="B4" s="338" t="s">
        <v>33</v>
      </c>
      <c r="C4" s="126"/>
      <c r="D4" s="154"/>
      <c r="E4" s="338"/>
      <c r="F4" s="385"/>
      <c r="G4" s="704" t="s">
        <v>16</v>
      </c>
      <c r="H4" s="705"/>
      <c r="I4" s="706"/>
      <c r="J4" s="292" t="s">
        <v>17</v>
      </c>
      <c r="K4" s="784" t="s">
        <v>18</v>
      </c>
      <c r="L4" s="785"/>
      <c r="M4" s="786"/>
      <c r="N4" s="786"/>
      <c r="O4" s="790"/>
      <c r="P4" s="798" t="s">
        <v>19</v>
      </c>
      <c r="Q4" s="799"/>
      <c r="R4" s="799"/>
      <c r="S4" s="799"/>
      <c r="T4" s="799"/>
      <c r="U4" s="799"/>
      <c r="V4" s="799"/>
      <c r="W4" s="800"/>
    </row>
    <row r="5" spans="1:23" s="16" customFormat="1" ht="47" thickBot="1" x14ac:dyDescent="0.4">
      <c r="A5" s="138" t="s">
        <v>0</v>
      </c>
      <c r="B5" s="123" t="s">
        <v>34</v>
      </c>
      <c r="C5" s="75" t="s">
        <v>35</v>
      </c>
      <c r="D5" s="100" t="s">
        <v>32</v>
      </c>
      <c r="E5" s="123" t="s">
        <v>20</v>
      </c>
      <c r="F5" s="123" t="s">
        <v>31</v>
      </c>
      <c r="G5" s="123" t="s">
        <v>21</v>
      </c>
      <c r="H5" s="419" t="s">
        <v>22</v>
      </c>
      <c r="I5" s="649" t="s">
        <v>23</v>
      </c>
      <c r="J5" s="293" t="s">
        <v>24</v>
      </c>
      <c r="K5" s="316" t="s">
        <v>25</v>
      </c>
      <c r="L5" s="316" t="s">
        <v>94</v>
      </c>
      <c r="M5" s="316" t="s">
        <v>26</v>
      </c>
      <c r="N5" s="418" t="s">
        <v>95</v>
      </c>
      <c r="O5" s="316" t="s">
        <v>96</v>
      </c>
      <c r="P5" s="316" t="s">
        <v>27</v>
      </c>
      <c r="Q5" s="316" t="s">
        <v>28</v>
      </c>
      <c r="R5" s="316" t="s">
        <v>29</v>
      </c>
      <c r="S5" s="316" t="s">
        <v>30</v>
      </c>
      <c r="T5" s="316" t="s">
        <v>97</v>
      </c>
      <c r="U5" s="316" t="s">
        <v>98</v>
      </c>
      <c r="V5" s="316" t="s">
        <v>99</v>
      </c>
      <c r="W5" s="419" t="s">
        <v>100</v>
      </c>
    </row>
    <row r="6" spans="1:23" s="16" customFormat="1" ht="39" customHeight="1" x14ac:dyDescent="0.35">
      <c r="A6" s="140" t="s">
        <v>4</v>
      </c>
      <c r="B6" s="134">
        <v>13</v>
      </c>
      <c r="C6" s="346" t="s">
        <v>5</v>
      </c>
      <c r="D6" s="541" t="s">
        <v>48</v>
      </c>
      <c r="E6" s="458">
        <v>60</v>
      </c>
      <c r="F6" s="346"/>
      <c r="G6" s="240">
        <v>1.1200000000000001</v>
      </c>
      <c r="H6" s="36">
        <v>4.2699999999999996</v>
      </c>
      <c r="I6" s="209">
        <v>6.02</v>
      </c>
      <c r="J6" s="294">
        <v>68.62</v>
      </c>
      <c r="K6" s="265">
        <v>0.03</v>
      </c>
      <c r="L6" s="261">
        <v>0.04</v>
      </c>
      <c r="M6" s="81">
        <v>3.29</v>
      </c>
      <c r="N6" s="81">
        <v>450</v>
      </c>
      <c r="O6" s="82">
        <v>0</v>
      </c>
      <c r="P6" s="265">
        <v>14.45</v>
      </c>
      <c r="Q6" s="81">
        <v>29.75</v>
      </c>
      <c r="R6" s="81">
        <v>18.420000000000002</v>
      </c>
      <c r="S6" s="81">
        <v>0.54</v>
      </c>
      <c r="T6" s="81">
        <v>161.77000000000001</v>
      </c>
      <c r="U6" s="81">
        <v>3.0000000000000001E-3</v>
      </c>
      <c r="V6" s="81">
        <v>1E-3</v>
      </c>
      <c r="W6" s="83">
        <v>0.02</v>
      </c>
    </row>
    <row r="7" spans="1:23" s="16" customFormat="1" ht="39" customHeight="1" x14ac:dyDescent="0.35">
      <c r="A7" s="101"/>
      <c r="B7" s="132">
        <v>138</v>
      </c>
      <c r="C7" s="298" t="s">
        <v>6</v>
      </c>
      <c r="D7" s="525" t="s">
        <v>127</v>
      </c>
      <c r="E7" s="586">
        <v>200</v>
      </c>
      <c r="F7" s="131"/>
      <c r="G7" s="228">
        <v>6.03</v>
      </c>
      <c r="H7" s="13">
        <v>6.38</v>
      </c>
      <c r="I7" s="42">
        <v>11.17</v>
      </c>
      <c r="J7" s="132">
        <v>126.47</v>
      </c>
      <c r="K7" s="228">
        <v>0.08</v>
      </c>
      <c r="L7" s="69">
        <v>0.08</v>
      </c>
      <c r="M7" s="13">
        <v>5.73</v>
      </c>
      <c r="N7" s="13">
        <v>120</v>
      </c>
      <c r="O7" s="42">
        <v>0.02</v>
      </c>
      <c r="P7" s="228">
        <v>23.55</v>
      </c>
      <c r="Q7" s="13">
        <v>88.42</v>
      </c>
      <c r="R7" s="13">
        <v>23.21</v>
      </c>
      <c r="S7" s="13">
        <v>1.27</v>
      </c>
      <c r="T7" s="13">
        <v>411.47</v>
      </c>
      <c r="U7" s="13">
        <v>6.0000000000000001E-3</v>
      </c>
      <c r="V7" s="13">
        <v>0</v>
      </c>
      <c r="W7" s="42">
        <v>0.04</v>
      </c>
    </row>
    <row r="8" spans="1:23" s="16" customFormat="1" ht="39" customHeight="1" x14ac:dyDescent="0.35">
      <c r="A8" s="103"/>
      <c r="B8" s="181">
        <v>148</v>
      </c>
      <c r="C8" s="193" t="s">
        <v>7</v>
      </c>
      <c r="D8" s="321" t="s">
        <v>88</v>
      </c>
      <c r="E8" s="554">
        <v>90</v>
      </c>
      <c r="F8" s="130"/>
      <c r="G8" s="227">
        <v>19.52</v>
      </c>
      <c r="H8" s="15">
        <v>10.17</v>
      </c>
      <c r="I8" s="40">
        <v>5.89</v>
      </c>
      <c r="J8" s="238">
        <v>193.12</v>
      </c>
      <c r="K8" s="227">
        <v>0.11</v>
      </c>
      <c r="L8" s="17">
        <v>0.16</v>
      </c>
      <c r="M8" s="15">
        <v>1.57</v>
      </c>
      <c r="N8" s="15">
        <v>300</v>
      </c>
      <c r="O8" s="40">
        <v>0.44</v>
      </c>
      <c r="P8" s="227">
        <v>129.65</v>
      </c>
      <c r="Q8" s="15">
        <v>270.19</v>
      </c>
      <c r="R8" s="15">
        <v>64.94</v>
      </c>
      <c r="S8" s="15">
        <v>1.28</v>
      </c>
      <c r="T8" s="15">
        <v>460.93</v>
      </c>
      <c r="U8" s="15">
        <v>0.14000000000000001</v>
      </c>
      <c r="V8" s="15">
        <v>1.7000000000000001E-2</v>
      </c>
      <c r="W8" s="40">
        <v>0.66</v>
      </c>
    </row>
    <row r="9" spans="1:23" s="16" customFormat="1" ht="39" customHeight="1" x14ac:dyDescent="0.35">
      <c r="A9" s="103"/>
      <c r="B9" s="130">
        <v>253</v>
      </c>
      <c r="C9" s="193" t="s">
        <v>52</v>
      </c>
      <c r="D9" s="321" t="s">
        <v>93</v>
      </c>
      <c r="E9" s="554">
        <v>150</v>
      </c>
      <c r="F9" s="130"/>
      <c r="G9" s="233">
        <v>4.3</v>
      </c>
      <c r="H9" s="72">
        <v>4.24</v>
      </c>
      <c r="I9" s="197">
        <v>18.77</v>
      </c>
      <c r="J9" s="334">
        <v>129.54</v>
      </c>
      <c r="K9" s="233">
        <v>0.11</v>
      </c>
      <c r="L9" s="198">
        <v>0.06</v>
      </c>
      <c r="M9" s="72">
        <v>0</v>
      </c>
      <c r="N9" s="72">
        <v>10</v>
      </c>
      <c r="O9" s="197">
        <v>0.06</v>
      </c>
      <c r="P9" s="233">
        <v>8.69</v>
      </c>
      <c r="Q9" s="72">
        <v>94.9</v>
      </c>
      <c r="R9" s="72">
        <v>62.72</v>
      </c>
      <c r="S9" s="72">
        <v>2.12</v>
      </c>
      <c r="T9" s="72">
        <v>114.82</v>
      </c>
      <c r="U9" s="72">
        <v>1E-3</v>
      </c>
      <c r="V9" s="72">
        <v>1E-3</v>
      </c>
      <c r="W9" s="197">
        <v>0.01</v>
      </c>
    </row>
    <row r="10" spans="1:23" s="16" customFormat="1" ht="42.75" customHeight="1" x14ac:dyDescent="0.35">
      <c r="A10" s="103"/>
      <c r="B10" s="200">
        <v>100</v>
      </c>
      <c r="C10" s="195" t="s">
        <v>75</v>
      </c>
      <c r="D10" s="147" t="s">
        <v>73</v>
      </c>
      <c r="E10" s="130">
        <v>200</v>
      </c>
      <c r="F10" s="336"/>
      <c r="G10" s="253">
        <v>0.15</v>
      </c>
      <c r="H10" s="20">
        <v>0.04</v>
      </c>
      <c r="I10" s="44">
        <v>12.83</v>
      </c>
      <c r="J10" s="184">
        <v>52.45</v>
      </c>
      <c r="K10" s="227">
        <v>0</v>
      </c>
      <c r="L10" s="17">
        <v>0</v>
      </c>
      <c r="M10" s="15">
        <v>1.2</v>
      </c>
      <c r="N10" s="15">
        <v>0</v>
      </c>
      <c r="O10" s="40">
        <v>0</v>
      </c>
      <c r="P10" s="17">
        <v>6.83</v>
      </c>
      <c r="Q10" s="15">
        <v>5.22</v>
      </c>
      <c r="R10" s="15">
        <v>4.5199999999999996</v>
      </c>
      <c r="S10" s="15">
        <v>0.12</v>
      </c>
      <c r="T10" s="15">
        <v>42.79</v>
      </c>
      <c r="U10" s="15">
        <v>0</v>
      </c>
      <c r="V10" s="15">
        <v>0.02</v>
      </c>
      <c r="W10" s="40">
        <v>0</v>
      </c>
    </row>
    <row r="11" spans="1:23" s="16" customFormat="1" ht="34.5" customHeight="1" x14ac:dyDescent="0.35">
      <c r="A11" s="103"/>
      <c r="B11" s="132">
        <v>119</v>
      </c>
      <c r="C11" s="145" t="s">
        <v>8</v>
      </c>
      <c r="D11" s="171" t="s">
        <v>46</v>
      </c>
      <c r="E11" s="162">
        <v>45</v>
      </c>
      <c r="F11" s="129"/>
      <c r="G11" s="227">
        <v>3.42</v>
      </c>
      <c r="H11" s="15">
        <v>0.36</v>
      </c>
      <c r="I11" s="40">
        <v>22.14</v>
      </c>
      <c r="J11" s="181">
        <v>105.75</v>
      </c>
      <c r="K11" s="17">
        <v>0.05</v>
      </c>
      <c r="L11" s="17">
        <v>0.01</v>
      </c>
      <c r="M11" s="15">
        <v>0</v>
      </c>
      <c r="N11" s="15">
        <v>0</v>
      </c>
      <c r="O11" s="18">
        <v>0</v>
      </c>
      <c r="P11" s="227">
        <v>9</v>
      </c>
      <c r="Q11" s="15">
        <v>29.25</v>
      </c>
      <c r="R11" s="15">
        <v>6.3</v>
      </c>
      <c r="S11" s="15">
        <v>0.5</v>
      </c>
      <c r="T11" s="15">
        <v>41.85</v>
      </c>
      <c r="U11" s="15">
        <v>1E-3</v>
      </c>
      <c r="V11" s="15">
        <v>3.0000000000000001E-3</v>
      </c>
      <c r="W11" s="42">
        <v>6.53</v>
      </c>
    </row>
    <row r="12" spans="1:23" s="16" customFormat="1" ht="39" customHeight="1" x14ac:dyDescent="0.35">
      <c r="A12" s="103"/>
      <c r="B12" s="129">
        <v>120</v>
      </c>
      <c r="C12" s="145" t="s">
        <v>9</v>
      </c>
      <c r="D12" s="171" t="s">
        <v>39</v>
      </c>
      <c r="E12" s="162">
        <v>25</v>
      </c>
      <c r="F12" s="129"/>
      <c r="G12" s="227">
        <v>1.65</v>
      </c>
      <c r="H12" s="15">
        <v>0.3</v>
      </c>
      <c r="I12" s="40">
        <v>10.050000000000001</v>
      </c>
      <c r="J12" s="181">
        <v>49.5</v>
      </c>
      <c r="K12" s="17">
        <v>0.04</v>
      </c>
      <c r="L12" s="17">
        <v>0.02</v>
      </c>
      <c r="M12" s="15">
        <v>0</v>
      </c>
      <c r="N12" s="15">
        <v>0</v>
      </c>
      <c r="O12" s="18">
        <v>0</v>
      </c>
      <c r="P12" s="227">
        <v>7.25</v>
      </c>
      <c r="Q12" s="15">
        <v>37.5</v>
      </c>
      <c r="R12" s="15">
        <v>11.75</v>
      </c>
      <c r="S12" s="15">
        <v>0.98</v>
      </c>
      <c r="T12" s="15">
        <v>58.75</v>
      </c>
      <c r="U12" s="15">
        <v>1E-3</v>
      </c>
      <c r="V12" s="15">
        <v>1E-3</v>
      </c>
      <c r="W12" s="40">
        <v>0</v>
      </c>
    </row>
    <row r="13" spans="1:23" s="35" customFormat="1" ht="39" customHeight="1" x14ac:dyDescent="0.35">
      <c r="A13" s="102"/>
      <c r="B13" s="322"/>
      <c r="C13" s="212"/>
      <c r="D13" s="284" t="s">
        <v>14</v>
      </c>
      <c r="E13" s="329">
        <f>SUM(E6:E12)</f>
        <v>770</v>
      </c>
      <c r="F13" s="249"/>
      <c r="G13" s="190">
        <f t="shared" ref="G13:W13" si="0">SUM(G6:G12)</f>
        <v>36.19</v>
      </c>
      <c r="H13" s="33">
        <f t="shared" si="0"/>
        <v>25.76</v>
      </c>
      <c r="I13" s="61">
        <f t="shared" si="0"/>
        <v>86.86999999999999</v>
      </c>
      <c r="J13" s="249">
        <f t="shared" si="0"/>
        <v>725.45</v>
      </c>
      <c r="K13" s="34">
        <f t="shared" si="0"/>
        <v>0.42</v>
      </c>
      <c r="L13" s="33">
        <f t="shared" si="0"/>
        <v>0.37000000000000005</v>
      </c>
      <c r="M13" s="33">
        <f t="shared" si="0"/>
        <v>11.79</v>
      </c>
      <c r="N13" s="33">
        <f t="shared" si="0"/>
        <v>880</v>
      </c>
      <c r="O13" s="61">
        <f t="shared" si="0"/>
        <v>0.52</v>
      </c>
      <c r="P13" s="190">
        <f t="shared" si="0"/>
        <v>199.42000000000002</v>
      </c>
      <c r="Q13" s="33">
        <f t="shared" si="0"/>
        <v>555.23</v>
      </c>
      <c r="R13" s="33">
        <f t="shared" si="0"/>
        <v>191.86</v>
      </c>
      <c r="S13" s="33">
        <f t="shared" si="0"/>
        <v>6.8100000000000005</v>
      </c>
      <c r="T13" s="33">
        <f t="shared" si="0"/>
        <v>1292.3799999999999</v>
      </c>
      <c r="U13" s="33">
        <f t="shared" si="0"/>
        <v>0.15200000000000002</v>
      </c>
      <c r="V13" s="33">
        <f t="shared" si="0"/>
        <v>4.300000000000001E-2</v>
      </c>
      <c r="W13" s="61">
        <f t="shared" si="0"/>
        <v>7.26</v>
      </c>
    </row>
    <row r="14" spans="1:23" s="35" customFormat="1" ht="39" customHeight="1" thickBot="1" x14ac:dyDescent="0.4">
      <c r="A14" s="141"/>
      <c r="B14" s="136"/>
      <c r="C14" s="128"/>
      <c r="D14" s="309" t="s">
        <v>15</v>
      </c>
      <c r="E14" s="417"/>
      <c r="F14" s="404"/>
      <c r="G14" s="640"/>
      <c r="H14" s="641"/>
      <c r="I14" s="642"/>
      <c r="J14" s="353">
        <f>J13/23.5</f>
        <v>30.870212765957447</v>
      </c>
      <c r="K14" s="640"/>
      <c r="L14" s="643"/>
      <c r="M14" s="641"/>
      <c r="N14" s="641"/>
      <c r="O14" s="642"/>
      <c r="P14" s="640"/>
      <c r="Q14" s="641"/>
      <c r="R14" s="641"/>
      <c r="S14" s="641"/>
      <c r="T14" s="641"/>
      <c r="U14" s="641"/>
      <c r="V14" s="641"/>
      <c r="W14" s="642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25"/>
      <c r="E16" s="26"/>
      <c r="F16" s="11"/>
      <c r="G16" s="11"/>
      <c r="H16" s="11"/>
      <c r="I16" s="11"/>
    </row>
    <row r="17" spans="3:9" ht="18" x14ac:dyDescent="0.35">
      <c r="C17" s="11"/>
      <c r="D17" s="25"/>
      <c r="E17" s="26"/>
      <c r="F17" s="11"/>
      <c r="G17" s="11"/>
      <c r="H17" s="11"/>
      <c r="I17" s="11"/>
    </row>
    <row r="18" spans="3:9" ht="18" x14ac:dyDescent="0.35">
      <c r="C18" s="11"/>
      <c r="D18" s="25"/>
      <c r="E18" s="26"/>
      <c r="F18" s="11"/>
      <c r="G18" s="11"/>
      <c r="H18" s="11"/>
      <c r="I18" s="11"/>
    </row>
    <row r="19" spans="3:9" ht="18" x14ac:dyDescent="0.35">
      <c r="C19" s="11"/>
      <c r="D19" s="25"/>
      <c r="E19" s="26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abSelected="1" topLeftCell="A3" zoomScale="50" zoomScaleNormal="50" workbookViewId="0">
      <selection activeCell="E26" sqref="E26"/>
    </sheetView>
  </sheetViews>
  <sheetFormatPr defaultRowHeight="14.5" x14ac:dyDescent="0.35"/>
  <cols>
    <col min="1" max="1" width="19.7265625" customWidth="1"/>
    <col min="2" max="2" width="19.7265625" style="718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717"/>
      <c r="C2" s="7"/>
      <c r="D2" s="6" t="s">
        <v>3</v>
      </c>
      <c r="E2" s="6"/>
      <c r="F2" s="8" t="s">
        <v>2</v>
      </c>
      <c r="G2" s="116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74"/>
      <c r="C4" s="99" t="s">
        <v>33</v>
      </c>
      <c r="D4" s="98"/>
      <c r="E4" s="154"/>
      <c r="F4" s="93"/>
      <c r="G4" s="99"/>
      <c r="H4" s="684" t="s">
        <v>16</v>
      </c>
      <c r="I4" s="685"/>
      <c r="J4" s="686"/>
      <c r="K4" s="179" t="s">
        <v>17</v>
      </c>
      <c r="L4" s="784" t="s">
        <v>18</v>
      </c>
      <c r="M4" s="785"/>
      <c r="N4" s="786"/>
      <c r="O4" s="786"/>
      <c r="P4" s="790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47" thickBot="1" x14ac:dyDescent="0.4">
      <c r="A5" s="138" t="s">
        <v>0</v>
      </c>
      <c r="B5" s="75"/>
      <c r="C5" s="100" t="s">
        <v>34</v>
      </c>
      <c r="D5" s="299" t="s">
        <v>35</v>
      </c>
      <c r="E5" s="100" t="s">
        <v>32</v>
      </c>
      <c r="F5" s="94" t="s">
        <v>20</v>
      </c>
      <c r="G5" s="100" t="s">
        <v>31</v>
      </c>
      <c r="H5" s="94" t="s">
        <v>21</v>
      </c>
      <c r="I5" s="419" t="s">
        <v>22</v>
      </c>
      <c r="J5" s="94" t="s">
        <v>23</v>
      </c>
      <c r="K5" s="180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7.5" customHeight="1" x14ac:dyDescent="0.35">
      <c r="A6" s="140" t="s">
        <v>4</v>
      </c>
      <c r="B6" s="346"/>
      <c r="C6" s="665">
        <v>28</v>
      </c>
      <c r="D6" s="573" t="s">
        <v>13</v>
      </c>
      <c r="E6" s="574" t="s">
        <v>109</v>
      </c>
      <c r="F6" s="575">
        <v>60</v>
      </c>
      <c r="G6" s="491"/>
      <c r="H6" s="45">
        <v>0.48</v>
      </c>
      <c r="I6" s="36">
        <v>0.6</v>
      </c>
      <c r="J6" s="46">
        <v>1.56</v>
      </c>
      <c r="K6" s="210">
        <v>8.4</v>
      </c>
      <c r="L6" s="253">
        <v>0.02</v>
      </c>
      <c r="M6" s="20">
        <v>0.02</v>
      </c>
      <c r="N6" s="20">
        <v>6</v>
      </c>
      <c r="O6" s="20">
        <v>10</v>
      </c>
      <c r="P6" s="21">
        <v>0</v>
      </c>
      <c r="Q6" s="306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16" customFormat="1" ht="37.5" customHeight="1" x14ac:dyDescent="0.35">
      <c r="A7" s="101"/>
      <c r="B7" s="146"/>
      <c r="C7" s="142">
        <v>33</v>
      </c>
      <c r="D7" s="171" t="s">
        <v>6</v>
      </c>
      <c r="E7" s="206" t="s">
        <v>49</v>
      </c>
      <c r="F7" s="260">
        <v>200</v>
      </c>
      <c r="G7" s="146"/>
      <c r="H7" s="228">
        <v>6.2</v>
      </c>
      <c r="I7" s="13">
        <v>6.38</v>
      </c>
      <c r="J7" s="42">
        <v>12.3</v>
      </c>
      <c r="K7" s="97">
        <v>131.76</v>
      </c>
      <c r="L7" s="228">
        <v>7.0000000000000007E-2</v>
      </c>
      <c r="M7" s="69">
        <v>0.08</v>
      </c>
      <c r="N7" s="13">
        <v>5.17</v>
      </c>
      <c r="O7" s="13">
        <v>120</v>
      </c>
      <c r="P7" s="42">
        <v>0.02</v>
      </c>
      <c r="Q7" s="228">
        <v>24.98</v>
      </c>
      <c r="R7" s="13">
        <v>89.85</v>
      </c>
      <c r="S7" s="13">
        <v>24.24</v>
      </c>
      <c r="T7" s="13">
        <v>1.29</v>
      </c>
      <c r="U7" s="13">
        <v>375.02</v>
      </c>
      <c r="V7" s="13">
        <v>5.0000000000000001E-3</v>
      </c>
      <c r="W7" s="13">
        <v>1E-3</v>
      </c>
      <c r="X7" s="44">
        <v>0.04</v>
      </c>
    </row>
    <row r="8" spans="1:24" s="16" customFormat="1" ht="37.5" customHeight="1" x14ac:dyDescent="0.35">
      <c r="A8" s="103"/>
      <c r="B8" s="146"/>
      <c r="C8" s="142">
        <v>321</v>
      </c>
      <c r="D8" s="171" t="s">
        <v>7</v>
      </c>
      <c r="E8" s="206" t="s">
        <v>129</v>
      </c>
      <c r="F8" s="260">
        <v>90</v>
      </c>
      <c r="G8" s="146"/>
      <c r="H8" s="227">
        <v>19.78</v>
      </c>
      <c r="I8" s="15">
        <v>24.51</v>
      </c>
      <c r="J8" s="40">
        <v>2.52</v>
      </c>
      <c r="K8" s="239">
        <v>312.27999999999997</v>
      </c>
      <c r="L8" s="227">
        <v>7.0000000000000007E-2</v>
      </c>
      <c r="M8" s="17">
        <v>0.21</v>
      </c>
      <c r="N8" s="15">
        <v>1.1599999999999999</v>
      </c>
      <c r="O8" s="15">
        <v>80</v>
      </c>
      <c r="P8" s="40">
        <v>0.28999999999999998</v>
      </c>
      <c r="Q8" s="227">
        <v>201.57</v>
      </c>
      <c r="R8" s="15">
        <v>279.95</v>
      </c>
      <c r="S8" s="15">
        <v>23.85</v>
      </c>
      <c r="T8" s="15">
        <v>1.1499999999999999</v>
      </c>
      <c r="U8" s="15">
        <v>232.16</v>
      </c>
      <c r="V8" s="15">
        <v>5.5999999999999999E-3</v>
      </c>
      <c r="W8" s="15">
        <v>2.47E-3</v>
      </c>
      <c r="X8" s="44">
        <v>0.1</v>
      </c>
    </row>
    <row r="9" spans="1:24" s="16" customFormat="1" ht="37.5" customHeight="1" x14ac:dyDescent="0.35">
      <c r="A9" s="103"/>
      <c r="B9" s="146"/>
      <c r="C9" s="142">
        <v>65</v>
      </c>
      <c r="D9" s="171" t="s">
        <v>41</v>
      </c>
      <c r="E9" s="206" t="s">
        <v>45</v>
      </c>
      <c r="F9" s="260">
        <v>150</v>
      </c>
      <c r="G9" s="146"/>
      <c r="H9" s="228">
        <v>6.76</v>
      </c>
      <c r="I9" s="13">
        <v>3.93</v>
      </c>
      <c r="J9" s="42">
        <v>41.29</v>
      </c>
      <c r="K9" s="97">
        <v>227.48</v>
      </c>
      <c r="L9" s="228">
        <v>0.08</v>
      </c>
      <c r="M9" s="69">
        <v>0.03</v>
      </c>
      <c r="N9" s="13">
        <v>0</v>
      </c>
      <c r="O9" s="13">
        <v>10</v>
      </c>
      <c r="P9" s="42">
        <v>0.06</v>
      </c>
      <c r="Q9" s="228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4">
        <v>0.01</v>
      </c>
    </row>
    <row r="10" spans="1:24" s="16" customFormat="1" ht="37.5" customHeight="1" x14ac:dyDescent="0.35">
      <c r="A10" s="103"/>
      <c r="B10" s="146"/>
      <c r="C10" s="142">
        <v>114</v>
      </c>
      <c r="D10" s="171" t="s">
        <v>38</v>
      </c>
      <c r="E10" s="206" t="s">
        <v>43</v>
      </c>
      <c r="F10" s="260">
        <v>200</v>
      </c>
      <c r="G10" s="146"/>
      <c r="H10" s="227">
        <v>0</v>
      </c>
      <c r="I10" s="15">
        <v>0</v>
      </c>
      <c r="J10" s="40">
        <v>7.27</v>
      </c>
      <c r="K10" s="238">
        <v>28.73</v>
      </c>
      <c r="L10" s="227">
        <v>0</v>
      </c>
      <c r="M10" s="17">
        <v>0</v>
      </c>
      <c r="N10" s="15">
        <v>0</v>
      </c>
      <c r="O10" s="15">
        <v>0</v>
      </c>
      <c r="P10" s="18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37.5" customHeight="1" x14ac:dyDescent="0.35">
      <c r="A11" s="103"/>
      <c r="B11" s="146"/>
      <c r="C11" s="144">
        <v>119</v>
      </c>
      <c r="D11" s="171" t="s">
        <v>8</v>
      </c>
      <c r="E11" s="146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7.5" customHeight="1" x14ac:dyDescent="0.35">
      <c r="A12" s="103"/>
      <c r="B12" s="146"/>
      <c r="C12" s="142">
        <v>120</v>
      </c>
      <c r="D12" s="171" t="s">
        <v>9</v>
      </c>
      <c r="E12" s="146" t="s">
        <v>39</v>
      </c>
      <c r="F12" s="130">
        <v>20</v>
      </c>
      <c r="G12" s="130"/>
      <c r="H12" s="19">
        <v>1.32</v>
      </c>
      <c r="I12" s="20">
        <v>0.24</v>
      </c>
      <c r="J12" s="21">
        <v>8.0399999999999991</v>
      </c>
      <c r="K12" s="387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7.5" customHeight="1" x14ac:dyDescent="0.35">
      <c r="A13" s="103"/>
      <c r="B13" s="146"/>
      <c r="C13" s="666"/>
      <c r="D13" s="543"/>
      <c r="E13" s="284" t="s">
        <v>14</v>
      </c>
      <c r="F13" s="125">
        <f>SUM(F6:F12)</f>
        <v>740</v>
      </c>
      <c r="G13" s="146"/>
      <c r="H13" s="188">
        <f>SUM(H6:H12)</f>
        <v>36.06</v>
      </c>
      <c r="I13" s="14">
        <f>SUM(I6:I12)</f>
        <v>35.82</v>
      </c>
      <c r="J13" s="43">
        <f>SUM(J6:J12)</f>
        <v>82.82</v>
      </c>
      <c r="K13" s="295">
        <f>SUM(K6:K12)</f>
        <v>795.25</v>
      </c>
      <c r="L13" s="576">
        <f t="shared" ref="L13:X13" si="0">SUM(L6:L12)</f>
        <v>0.29000000000000004</v>
      </c>
      <c r="M13" s="653">
        <f t="shared" si="0"/>
        <v>0.37</v>
      </c>
      <c r="N13" s="577">
        <f t="shared" si="0"/>
        <v>12.33</v>
      </c>
      <c r="O13" s="577">
        <f t="shared" si="0"/>
        <v>220</v>
      </c>
      <c r="P13" s="578">
        <f t="shared" si="0"/>
        <v>0.37</v>
      </c>
      <c r="Q13" s="576">
        <f t="shared" si="0"/>
        <v>263.95</v>
      </c>
      <c r="R13" s="577">
        <f t="shared" si="0"/>
        <v>488.85999999999996</v>
      </c>
      <c r="S13" s="577">
        <f t="shared" si="0"/>
        <v>77.86</v>
      </c>
      <c r="T13" s="577">
        <f t="shared" si="0"/>
        <v>4.75</v>
      </c>
      <c r="U13" s="577">
        <f t="shared" si="0"/>
        <v>863.17</v>
      </c>
      <c r="V13" s="577">
        <f t="shared" si="0"/>
        <v>1.3600000000000001E-2</v>
      </c>
      <c r="W13" s="577">
        <f t="shared" si="0"/>
        <v>5.47E-3</v>
      </c>
      <c r="X13" s="44">
        <f t="shared" si="0"/>
        <v>3.05</v>
      </c>
    </row>
    <row r="14" spans="1:24" s="16" customFormat="1" ht="37.5" customHeight="1" thickBot="1" x14ac:dyDescent="0.4">
      <c r="A14" s="244"/>
      <c r="B14" s="581"/>
      <c r="C14" s="667"/>
      <c r="D14" s="546"/>
      <c r="E14" s="309" t="s">
        <v>15</v>
      </c>
      <c r="F14" s="546"/>
      <c r="G14" s="544"/>
      <c r="H14" s="550"/>
      <c r="I14" s="552"/>
      <c r="J14" s="553"/>
      <c r="K14" s="296">
        <f>K13/23.5</f>
        <v>33.840425531914896</v>
      </c>
      <c r="L14" s="550"/>
      <c r="M14" s="551"/>
      <c r="N14" s="552"/>
      <c r="O14" s="552"/>
      <c r="P14" s="553"/>
      <c r="Q14" s="550"/>
      <c r="R14" s="552"/>
      <c r="S14" s="552"/>
      <c r="T14" s="552"/>
      <c r="U14" s="552"/>
      <c r="V14" s="552"/>
      <c r="W14" s="552"/>
      <c r="X14" s="148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1:10" ht="18" x14ac:dyDescent="0.35">
      <c r="A17" s="527" t="s">
        <v>54</v>
      </c>
      <c r="B17" s="719"/>
      <c r="C17" s="528"/>
      <c r="D17" s="529"/>
      <c r="E17" s="25"/>
      <c r="F17" s="26"/>
      <c r="G17" s="11"/>
      <c r="H17" s="11"/>
      <c r="I17" s="11"/>
      <c r="J17" s="11"/>
    </row>
    <row r="18" spans="1:10" ht="18" x14ac:dyDescent="0.35">
      <c r="A18" s="530" t="s">
        <v>55</v>
      </c>
      <c r="B18" s="715"/>
      <c r="C18" s="531"/>
      <c r="D18" s="531"/>
      <c r="E18" s="25"/>
      <c r="F18" s="26"/>
      <c r="G18" s="11"/>
      <c r="H18" s="11"/>
      <c r="I18" s="11"/>
      <c r="J18" s="11"/>
    </row>
    <row r="19" spans="1:10" ht="18" x14ac:dyDescent="0.35">
      <c r="D19" s="11"/>
      <c r="E19" s="25"/>
      <c r="F19" s="26"/>
      <c r="G19" s="11"/>
      <c r="H19" s="11"/>
      <c r="I19" s="11"/>
      <c r="J19" s="11"/>
    </row>
    <row r="20" spans="1:10" ht="18" x14ac:dyDescent="0.35">
      <c r="D20" s="11"/>
      <c r="E20" s="25"/>
      <c r="F20" s="26"/>
      <c r="G20" s="11"/>
      <c r="H20" s="11"/>
      <c r="I20" s="11"/>
      <c r="J20" s="11"/>
    </row>
    <row r="21" spans="1:10" ht="18" x14ac:dyDescent="0.35">
      <c r="D21" s="11"/>
      <c r="E21" s="25"/>
      <c r="F21" s="26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2" zoomScaleNormal="42" workbookViewId="0">
      <selection activeCell="B8" sqref="B8:X8"/>
    </sheetView>
  </sheetViews>
  <sheetFormatPr defaultRowHeight="14.5" x14ac:dyDescent="0.35"/>
  <cols>
    <col min="1" max="1" width="20.26953125" customWidth="1"/>
    <col min="2" max="2" width="11.26953125" style="714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720"/>
      <c r="C4" s="533" t="s">
        <v>33</v>
      </c>
      <c r="D4" s="234"/>
      <c r="E4" s="579"/>
      <c r="F4" s="534"/>
      <c r="G4" s="533"/>
      <c r="H4" s="687" t="s">
        <v>16</v>
      </c>
      <c r="I4" s="688"/>
      <c r="J4" s="689"/>
      <c r="K4" s="539" t="s">
        <v>17</v>
      </c>
      <c r="L4" s="784" t="s">
        <v>18</v>
      </c>
      <c r="M4" s="785"/>
      <c r="N4" s="786"/>
      <c r="O4" s="786"/>
      <c r="P4" s="790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28.5" customHeight="1" thickBot="1" x14ac:dyDescent="0.4">
      <c r="A5" s="138" t="s">
        <v>0</v>
      </c>
      <c r="B5" s="721"/>
      <c r="C5" s="94" t="s">
        <v>34</v>
      </c>
      <c r="D5" s="580" t="s">
        <v>35</v>
      </c>
      <c r="E5" s="94" t="s">
        <v>32</v>
      </c>
      <c r="F5" s="100" t="s">
        <v>20</v>
      </c>
      <c r="G5" s="94" t="s">
        <v>31</v>
      </c>
      <c r="H5" s="123" t="s">
        <v>21</v>
      </c>
      <c r="I5" s="419" t="s">
        <v>22</v>
      </c>
      <c r="J5" s="649" t="s">
        <v>23</v>
      </c>
      <c r="K5" s="540" t="s">
        <v>24</v>
      </c>
      <c r="L5" s="438" t="s">
        <v>25</v>
      </c>
      <c r="M5" s="438" t="s">
        <v>94</v>
      </c>
      <c r="N5" s="438" t="s">
        <v>26</v>
      </c>
      <c r="O5" s="492" t="s">
        <v>95</v>
      </c>
      <c r="P5" s="438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8.25" customHeight="1" x14ac:dyDescent="0.35">
      <c r="A6" s="140" t="s">
        <v>4</v>
      </c>
      <c r="B6" s="149"/>
      <c r="C6" s="262">
        <v>133</v>
      </c>
      <c r="D6" s="582" t="s">
        <v>13</v>
      </c>
      <c r="E6" s="583" t="s">
        <v>111</v>
      </c>
      <c r="F6" s="584">
        <v>60</v>
      </c>
      <c r="G6" s="262"/>
      <c r="H6" s="45">
        <v>1.24</v>
      </c>
      <c r="I6" s="36">
        <v>0.21</v>
      </c>
      <c r="J6" s="46">
        <v>6.12</v>
      </c>
      <c r="K6" s="210">
        <v>31.32</v>
      </c>
      <c r="L6" s="240">
        <v>0.01</v>
      </c>
      <c r="M6" s="45">
        <v>0.02</v>
      </c>
      <c r="N6" s="36">
        <v>1.1499999999999999</v>
      </c>
      <c r="O6" s="36">
        <v>0</v>
      </c>
      <c r="P6" s="46">
        <v>0</v>
      </c>
      <c r="Q6" s="246">
        <v>22.18</v>
      </c>
      <c r="R6" s="38">
        <v>21.4</v>
      </c>
      <c r="S6" s="38">
        <v>6.79</v>
      </c>
      <c r="T6" s="38">
        <v>0.19</v>
      </c>
      <c r="U6" s="38">
        <v>67.73</v>
      </c>
      <c r="V6" s="38">
        <v>0</v>
      </c>
      <c r="W6" s="38">
        <v>0</v>
      </c>
      <c r="X6" s="39">
        <v>0.01</v>
      </c>
    </row>
    <row r="7" spans="1:24" s="16" customFormat="1" ht="38.25" customHeight="1" x14ac:dyDescent="0.35">
      <c r="A7" s="101"/>
      <c r="B7" s="207"/>
      <c r="C7" s="131">
        <v>32</v>
      </c>
      <c r="D7" s="585" t="s">
        <v>6</v>
      </c>
      <c r="E7" s="525" t="s">
        <v>44</v>
      </c>
      <c r="F7" s="586">
        <v>200</v>
      </c>
      <c r="G7" s="131"/>
      <c r="H7" s="198">
        <v>5.88</v>
      </c>
      <c r="I7" s="72">
        <v>8.82</v>
      </c>
      <c r="J7" s="73">
        <v>9.6</v>
      </c>
      <c r="K7" s="200">
        <v>142.19999999999999</v>
      </c>
      <c r="L7" s="228">
        <v>0.04</v>
      </c>
      <c r="M7" s="69">
        <v>0.08</v>
      </c>
      <c r="N7" s="13">
        <v>2.2400000000000002</v>
      </c>
      <c r="O7" s="13">
        <v>132.44</v>
      </c>
      <c r="P7" s="42">
        <v>0.06</v>
      </c>
      <c r="Q7" s="228">
        <v>32.880000000000003</v>
      </c>
      <c r="R7" s="13">
        <v>83.64</v>
      </c>
      <c r="S7" s="32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2">
        <v>3.5999999999999997E-2</v>
      </c>
    </row>
    <row r="8" spans="1:24" s="16" customFormat="1" ht="38.25" customHeight="1" x14ac:dyDescent="0.35">
      <c r="A8" s="103"/>
      <c r="B8" s="175" t="s">
        <v>63</v>
      </c>
      <c r="C8" s="158">
        <v>88</v>
      </c>
      <c r="D8" s="388" t="s">
        <v>7</v>
      </c>
      <c r="E8" s="572" t="s">
        <v>128</v>
      </c>
      <c r="F8" s="469">
        <v>90</v>
      </c>
      <c r="G8" s="158"/>
      <c r="H8" s="305">
        <v>18</v>
      </c>
      <c r="I8" s="53">
        <v>16.5</v>
      </c>
      <c r="J8" s="67">
        <v>2.89</v>
      </c>
      <c r="K8" s="303">
        <v>232.8</v>
      </c>
      <c r="L8" s="361">
        <v>0.05</v>
      </c>
      <c r="M8" s="71">
        <v>0.13</v>
      </c>
      <c r="N8" s="71">
        <v>0.55000000000000004</v>
      </c>
      <c r="O8" s="71">
        <v>0</v>
      </c>
      <c r="P8" s="403">
        <v>0</v>
      </c>
      <c r="Q8" s="361">
        <v>11.7</v>
      </c>
      <c r="R8" s="71">
        <v>170.76</v>
      </c>
      <c r="S8" s="71">
        <v>22.04</v>
      </c>
      <c r="T8" s="71">
        <v>2.4700000000000002</v>
      </c>
      <c r="U8" s="71">
        <v>302.3</v>
      </c>
      <c r="V8" s="71">
        <v>7.0000000000000001E-3</v>
      </c>
      <c r="W8" s="71">
        <v>0</v>
      </c>
      <c r="X8" s="362">
        <v>5.8999999999999997E-2</v>
      </c>
    </row>
    <row r="9" spans="1:24" s="16" customFormat="1" ht="38.25" customHeight="1" x14ac:dyDescent="0.35">
      <c r="A9" s="103"/>
      <c r="B9" s="129"/>
      <c r="C9" s="125">
        <v>54</v>
      </c>
      <c r="D9" s="146" t="s">
        <v>41</v>
      </c>
      <c r="E9" s="171" t="s">
        <v>37</v>
      </c>
      <c r="F9" s="129">
        <v>150</v>
      </c>
      <c r="G9" s="125"/>
      <c r="H9" s="253">
        <v>7.26</v>
      </c>
      <c r="I9" s="20">
        <v>4.96</v>
      </c>
      <c r="J9" s="44">
        <v>31.76</v>
      </c>
      <c r="K9" s="252">
        <v>198.84</v>
      </c>
      <c r="L9" s="253">
        <v>0.19</v>
      </c>
      <c r="M9" s="19">
        <v>0.1</v>
      </c>
      <c r="N9" s="20">
        <v>0</v>
      </c>
      <c r="O9" s="20">
        <v>10</v>
      </c>
      <c r="P9" s="21">
        <v>0.06</v>
      </c>
      <c r="Q9" s="253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38.25" customHeight="1" x14ac:dyDescent="0.35">
      <c r="A10" s="103"/>
      <c r="B10" s="130"/>
      <c r="C10" s="125">
        <v>107</v>
      </c>
      <c r="D10" s="146" t="s">
        <v>12</v>
      </c>
      <c r="E10" s="321" t="s">
        <v>103</v>
      </c>
      <c r="F10" s="176">
        <v>200</v>
      </c>
      <c r="G10" s="125"/>
      <c r="H10" s="227">
        <v>1</v>
      </c>
      <c r="I10" s="15">
        <v>0.2</v>
      </c>
      <c r="J10" s="40">
        <v>20.2</v>
      </c>
      <c r="K10" s="238">
        <v>92</v>
      </c>
      <c r="L10" s="227">
        <v>0.02</v>
      </c>
      <c r="M10" s="17">
        <v>0.02</v>
      </c>
      <c r="N10" s="15">
        <v>4</v>
      </c>
      <c r="O10" s="15">
        <v>0</v>
      </c>
      <c r="P10" s="40">
        <v>0</v>
      </c>
      <c r="Q10" s="227">
        <v>14</v>
      </c>
      <c r="R10" s="15">
        <v>14</v>
      </c>
      <c r="S10" s="15">
        <v>8</v>
      </c>
      <c r="T10" s="15">
        <v>2.8</v>
      </c>
      <c r="U10" s="15">
        <v>240</v>
      </c>
      <c r="V10" s="15">
        <v>2E-3</v>
      </c>
      <c r="W10" s="15">
        <v>0</v>
      </c>
      <c r="X10" s="40">
        <v>0</v>
      </c>
    </row>
    <row r="11" spans="1:24" s="16" customFormat="1" ht="38.25" customHeight="1" x14ac:dyDescent="0.35">
      <c r="A11" s="103"/>
      <c r="B11" s="129"/>
      <c r="C11" s="97">
        <v>119</v>
      </c>
      <c r="D11" s="146" t="s">
        <v>8</v>
      </c>
      <c r="E11" s="171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8.25" customHeight="1" x14ac:dyDescent="0.35">
      <c r="A12" s="103"/>
      <c r="B12" s="129"/>
      <c r="C12" s="125">
        <v>120</v>
      </c>
      <c r="D12" s="146" t="s">
        <v>9</v>
      </c>
      <c r="E12" s="171" t="s">
        <v>39</v>
      </c>
      <c r="F12" s="130">
        <v>20</v>
      </c>
      <c r="G12" s="130"/>
      <c r="H12" s="19">
        <v>1.32</v>
      </c>
      <c r="I12" s="20">
        <v>0.24</v>
      </c>
      <c r="J12" s="21">
        <v>8.0399999999999991</v>
      </c>
      <c r="K12" s="251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8.25" customHeight="1" x14ac:dyDescent="0.35">
      <c r="A13" s="103"/>
      <c r="B13" s="710"/>
      <c r="C13" s="174"/>
      <c r="D13" s="561"/>
      <c r="E13" s="282" t="s">
        <v>14</v>
      </c>
      <c r="F13" s="430" t="e">
        <f>F6+F7+#REF!+F9+F10+F11+F12</f>
        <v>#REF!</v>
      </c>
      <c r="G13" s="459"/>
      <c r="H13" s="189" t="e">
        <f>H6+H7+#REF!+H9+H10+H11+H12</f>
        <v>#REF!</v>
      </c>
      <c r="I13" s="22" t="e">
        <f>I6+I7+#REF!+I9+I10+I11+I12</f>
        <v>#REF!</v>
      </c>
      <c r="J13" s="59" t="e">
        <f>J6+J7+#REF!+J9+J10+J11+J12</f>
        <v>#REF!</v>
      </c>
      <c r="K13" s="157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4" s="16" customFormat="1" ht="38.25" customHeight="1" x14ac:dyDescent="0.35">
      <c r="A14" s="103"/>
      <c r="B14" s="711"/>
      <c r="C14" s="355"/>
      <c r="D14" s="587"/>
      <c r="E14" s="283" t="s">
        <v>14</v>
      </c>
      <c r="F14" s="428">
        <f>F6+F7+F8+F9+F10+F11+F12</f>
        <v>740</v>
      </c>
      <c r="G14" s="274"/>
      <c r="H14" s="286">
        <f>H6+H7+H8+H9+H10+H11+H12</f>
        <v>36.220000000000006</v>
      </c>
      <c r="I14" s="52">
        <f>I6+I7+I8+I9+I10+I11+I12</f>
        <v>31.09</v>
      </c>
      <c r="J14" s="68">
        <f>J6+J7+J8+J9+J10+J11+J12</f>
        <v>88.450000000000017</v>
      </c>
      <c r="K14" s="396">
        <f>K6+K7+K8+K9+K10+K11+K12</f>
        <v>783.76</v>
      </c>
      <c r="L14" s="286">
        <f>L6+L7+L8+L9+L10+L11+L12</f>
        <v>0.3600000000000001</v>
      </c>
      <c r="M14" s="52">
        <f>M6+M7+M8+M9+M10+M11+M12</f>
        <v>0.38000000000000006</v>
      </c>
      <c r="N14" s="52">
        <f>N6+N7+N8+N9+N10+N11+N12</f>
        <v>7.94</v>
      </c>
      <c r="O14" s="52">
        <f>O6+O7+O8+O9+O10+O11+O12</f>
        <v>142.44</v>
      </c>
      <c r="P14" s="651">
        <f>P6+P7+P8+P9+P10+P11+P12</f>
        <v>0.12</v>
      </c>
      <c r="Q14" s="286">
        <f>Q6+Q7+Q8+Q9+Q10+Q11+Q12</f>
        <v>103.65</v>
      </c>
      <c r="R14" s="52">
        <f>R6+R7+R8+R9+R10+R11+R12</f>
        <v>492.51</v>
      </c>
      <c r="S14" s="52">
        <f>S6+S7+S8+S9+S10+S11+S12</f>
        <v>177.99</v>
      </c>
      <c r="T14" s="52">
        <f>T6+T7+T8+T9+T10+T11+T12</f>
        <v>11.469999999999999</v>
      </c>
      <c r="U14" s="52">
        <f>U6+U7+U8+U9+U10+U11+U12</f>
        <v>1190.0999999999999</v>
      </c>
      <c r="V14" s="52">
        <f>V6+V7+V8+V9+V10+V11+V12</f>
        <v>1.9000000000000003E-2</v>
      </c>
      <c r="W14" s="52">
        <f>W6+W7+W8+W9+W10+W11+W12</f>
        <v>5.0000000000000001E-3</v>
      </c>
      <c r="X14" s="68">
        <f>X6+X7+X8+X9+X10+X11+X12</f>
        <v>3.0149999999999997</v>
      </c>
    </row>
    <row r="15" spans="1:24" s="16" customFormat="1" ht="38.25" customHeight="1" x14ac:dyDescent="0.35">
      <c r="A15" s="103"/>
      <c r="B15" s="710"/>
      <c r="C15" s="320"/>
      <c r="D15" s="588"/>
      <c r="E15" s="282" t="s">
        <v>15</v>
      </c>
      <c r="F15" s="432"/>
      <c r="G15" s="436"/>
      <c r="H15" s="189"/>
      <c r="I15" s="22"/>
      <c r="J15" s="59"/>
      <c r="K15" s="434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16" customFormat="1" ht="38.25" customHeight="1" thickBot="1" x14ac:dyDescent="0.4">
      <c r="A16" s="244"/>
      <c r="B16" s="712"/>
      <c r="C16" s="466"/>
      <c r="D16" s="589"/>
      <c r="E16" s="482" t="s">
        <v>15</v>
      </c>
      <c r="F16" s="590"/>
      <c r="G16" s="591"/>
      <c r="H16" s="592"/>
      <c r="I16" s="593"/>
      <c r="J16" s="594"/>
      <c r="K16" s="383">
        <f>K14/23.5</f>
        <v>33.351489361702129</v>
      </c>
      <c r="L16" s="592"/>
      <c r="M16" s="593"/>
      <c r="N16" s="593"/>
      <c r="O16" s="593"/>
      <c r="P16" s="595"/>
      <c r="Q16" s="592"/>
      <c r="R16" s="593"/>
      <c r="S16" s="593"/>
      <c r="T16" s="593"/>
      <c r="U16" s="593"/>
      <c r="V16" s="593"/>
      <c r="W16" s="593"/>
      <c r="X16" s="594"/>
    </row>
    <row r="17" spans="1:14" x14ac:dyDescent="0.35">
      <c r="A17" s="9"/>
      <c r="C17" s="30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x14ac:dyDescent="0.35">
      <c r="A18" s="527" t="s">
        <v>107</v>
      </c>
      <c r="B18" s="719"/>
      <c r="C18" s="528"/>
      <c r="D18" s="529"/>
      <c r="E18" s="27"/>
      <c r="F18" s="2"/>
      <c r="G18" s="9"/>
      <c r="H18" s="9"/>
      <c r="I18" s="9"/>
      <c r="J18" s="2"/>
      <c r="K18" s="2"/>
      <c r="L18" s="2"/>
      <c r="M18" s="2"/>
      <c r="N18" s="2"/>
    </row>
    <row r="19" spans="1:14" x14ac:dyDescent="0.35">
      <c r="A19" s="530" t="s">
        <v>55</v>
      </c>
      <c r="B19" s="715"/>
      <c r="C19" s="531"/>
      <c r="D19" s="531"/>
      <c r="G19" s="11"/>
      <c r="H19" s="9"/>
      <c r="I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6" zoomScaleNormal="46" workbookViewId="0">
      <selection activeCell="O25" sqref="O25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37"/>
      <c r="C4" s="534" t="s">
        <v>33</v>
      </c>
      <c r="D4" s="596"/>
      <c r="E4" s="597"/>
      <c r="F4" s="533"/>
      <c r="G4" s="534"/>
      <c r="H4" s="801" t="s">
        <v>16</v>
      </c>
      <c r="I4" s="802"/>
      <c r="J4" s="803"/>
      <c r="K4" s="598" t="s">
        <v>17</v>
      </c>
      <c r="L4" s="784" t="s">
        <v>18</v>
      </c>
      <c r="M4" s="785"/>
      <c r="N4" s="786"/>
      <c r="O4" s="786"/>
      <c r="P4" s="790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28.5" customHeight="1" thickBot="1" x14ac:dyDescent="0.4">
      <c r="A5" s="138" t="s">
        <v>0</v>
      </c>
      <c r="B5" s="488"/>
      <c r="C5" s="236" t="s">
        <v>34</v>
      </c>
      <c r="D5" s="599" t="s">
        <v>35</v>
      </c>
      <c r="E5" s="236" t="s">
        <v>32</v>
      </c>
      <c r="F5" s="429" t="s">
        <v>20</v>
      </c>
      <c r="G5" s="236" t="s">
        <v>31</v>
      </c>
      <c r="H5" s="429" t="s">
        <v>21</v>
      </c>
      <c r="I5" s="419" t="s">
        <v>22</v>
      </c>
      <c r="J5" s="429" t="s">
        <v>23</v>
      </c>
      <c r="K5" s="600" t="s">
        <v>24</v>
      </c>
      <c r="L5" s="438" t="s">
        <v>25</v>
      </c>
      <c r="M5" s="438" t="s">
        <v>94</v>
      </c>
      <c r="N5" s="438" t="s">
        <v>26</v>
      </c>
      <c r="O5" s="492" t="s">
        <v>95</v>
      </c>
      <c r="P5" s="438" t="s">
        <v>96</v>
      </c>
      <c r="Q5" s="438" t="s">
        <v>27</v>
      </c>
      <c r="R5" s="438" t="s">
        <v>28</v>
      </c>
      <c r="S5" s="438" t="s">
        <v>29</v>
      </c>
      <c r="T5" s="438" t="s">
        <v>30</v>
      </c>
      <c r="U5" s="438" t="s">
        <v>97</v>
      </c>
      <c r="V5" s="438" t="s">
        <v>98</v>
      </c>
      <c r="W5" s="438" t="s">
        <v>99</v>
      </c>
      <c r="X5" s="534" t="s">
        <v>100</v>
      </c>
    </row>
    <row r="6" spans="1:24" s="16" customFormat="1" ht="39" customHeight="1" x14ac:dyDescent="0.35">
      <c r="A6" s="117" t="s">
        <v>4</v>
      </c>
      <c r="B6" s="117"/>
      <c r="C6" s="349">
        <v>25</v>
      </c>
      <c r="D6" s="250" t="s">
        <v>13</v>
      </c>
      <c r="E6" s="308" t="s">
        <v>42</v>
      </c>
      <c r="F6" s="319">
        <v>150</v>
      </c>
      <c r="G6" s="134"/>
      <c r="H6" s="45">
        <v>0.6</v>
      </c>
      <c r="I6" s="36">
        <v>0.45</v>
      </c>
      <c r="J6" s="46">
        <v>15.45</v>
      </c>
      <c r="K6" s="183">
        <v>70.5</v>
      </c>
      <c r="L6" s="240">
        <v>0.03</v>
      </c>
      <c r="M6" s="45">
        <v>0.05</v>
      </c>
      <c r="N6" s="36">
        <v>7.5</v>
      </c>
      <c r="O6" s="36">
        <v>0</v>
      </c>
      <c r="P6" s="209">
        <v>0</v>
      </c>
      <c r="Q6" s="240">
        <v>28.5</v>
      </c>
      <c r="R6" s="36">
        <v>24</v>
      </c>
      <c r="S6" s="36">
        <v>18</v>
      </c>
      <c r="T6" s="36">
        <v>0</v>
      </c>
      <c r="U6" s="36">
        <v>232.5</v>
      </c>
      <c r="V6" s="36">
        <v>1E-3</v>
      </c>
      <c r="W6" s="36">
        <v>0</v>
      </c>
      <c r="X6" s="392">
        <v>0.01</v>
      </c>
    </row>
    <row r="7" spans="1:24" s="16" customFormat="1" ht="39" customHeight="1" x14ac:dyDescent="0.35">
      <c r="A7" s="740"/>
      <c r="B7" s="145"/>
      <c r="C7" s="143">
        <v>37</v>
      </c>
      <c r="D7" s="146" t="s">
        <v>6</v>
      </c>
      <c r="E7" s="166" t="s">
        <v>47</v>
      </c>
      <c r="F7" s="176">
        <v>200</v>
      </c>
      <c r="G7" s="125"/>
      <c r="H7" s="228">
        <v>5.78</v>
      </c>
      <c r="I7" s="13">
        <v>5.5</v>
      </c>
      <c r="J7" s="42">
        <v>10.8</v>
      </c>
      <c r="K7" s="97">
        <v>115.7</v>
      </c>
      <c r="L7" s="228">
        <v>7.0000000000000007E-2</v>
      </c>
      <c r="M7" s="69">
        <v>7.0000000000000007E-2</v>
      </c>
      <c r="N7" s="13">
        <v>5.69</v>
      </c>
      <c r="O7" s="13">
        <v>110</v>
      </c>
      <c r="P7" s="42">
        <v>0</v>
      </c>
      <c r="Q7" s="228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2">
        <v>0.04</v>
      </c>
    </row>
    <row r="8" spans="1:24" s="16" customFormat="1" ht="39" customHeight="1" x14ac:dyDescent="0.35">
      <c r="A8" s="103"/>
      <c r="B8" s="739"/>
      <c r="C8" s="143">
        <v>75</v>
      </c>
      <c r="D8" s="585" t="s">
        <v>7</v>
      </c>
      <c r="E8" s="525" t="s">
        <v>53</v>
      </c>
      <c r="F8" s="586">
        <v>90</v>
      </c>
      <c r="G8" s="131"/>
      <c r="H8" s="301">
        <v>12.86</v>
      </c>
      <c r="I8" s="28">
        <v>1.65</v>
      </c>
      <c r="J8" s="29">
        <v>4.9400000000000004</v>
      </c>
      <c r="K8" s="300">
        <v>84.8</v>
      </c>
      <c r="L8" s="301">
        <v>0.08</v>
      </c>
      <c r="M8" s="301">
        <v>0.09</v>
      </c>
      <c r="N8" s="28">
        <v>1.36</v>
      </c>
      <c r="O8" s="28">
        <v>170</v>
      </c>
      <c r="P8" s="29">
        <v>0.16</v>
      </c>
      <c r="Q8" s="302">
        <v>36.93</v>
      </c>
      <c r="R8" s="28">
        <v>163.35</v>
      </c>
      <c r="S8" s="28">
        <v>46.53</v>
      </c>
      <c r="T8" s="28">
        <v>0.85</v>
      </c>
      <c r="U8" s="28">
        <v>346.72</v>
      </c>
      <c r="V8" s="28">
        <v>0.11</v>
      </c>
      <c r="W8" s="28">
        <v>1.2E-2</v>
      </c>
      <c r="X8" s="80">
        <v>0.51</v>
      </c>
    </row>
    <row r="9" spans="1:24" s="16" customFormat="1" ht="39" customHeight="1" x14ac:dyDescent="0.35">
      <c r="A9" s="103"/>
      <c r="B9" s="739"/>
      <c r="C9" s="143">
        <v>53</v>
      </c>
      <c r="D9" s="585" t="s">
        <v>52</v>
      </c>
      <c r="E9" s="298" t="s">
        <v>50</v>
      </c>
      <c r="F9" s="95">
        <v>150</v>
      </c>
      <c r="G9" s="131"/>
      <c r="H9" s="69">
        <v>3.34</v>
      </c>
      <c r="I9" s="13">
        <v>4.91</v>
      </c>
      <c r="J9" s="23">
        <v>33.93</v>
      </c>
      <c r="K9" s="132">
        <v>191.49</v>
      </c>
      <c r="L9" s="69">
        <v>0.03</v>
      </c>
      <c r="M9" s="69">
        <v>0.02</v>
      </c>
      <c r="N9" s="13">
        <v>0</v>
      </c>
      <c r="O9" s="13">
        <v>20</v>
      </c>
      <c r="P9" s="23">
        <v>0.09</v>
      </c>
      <c r="Q9" s="228">
        <v>6.29</v>
      </c>
      <c r="R9" s="13">
        <v>67.34</v>
      </c>
      <c r="S9" s="32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2">
        <v>0.02</v>
      </c>
    </row>
    <row r="10" spans="1:24" s="16" customFormat="1" ht="39" customHeight="1" x14ac:dyDescent="0.35">
      <c r="A10" s="103"/>
      <c r="B10" s="739"/>
      <c r="C10" s="484">
        <v>104</v>
      </c>
      <c r="D10" s="298" t="s">
        <v>12</v>
      </c>
      <c r="E10" s="602" t="s">
        <v>118</v>
      </c>
      <c r="F10" s="526">
        <v>200</v>
      </c>
      <c r="G10" s="95"/>
      <c r="H10" s="227">
        <v>0</v>
      </c>
      <c r="I10" s="15">
        <v>0</v>
      </c>
      <c r="J10" s="40">
        <v>14.16</v>
      </c>
      <c r="K10" s="238">
        <v>55.48</v>
      </c>
      <c r="L10" s="227">
        <v>0.09</v>
      </c>
      <c r="M10" s="15">
        <v>0.1</v>
      </c>
      <c r="N10" s="15">
        <v>2.94</v>
      </c>
      <c r="O10" s="15">
        <v>80</v>
      </c>
      <c r="P10" s="18">
        <v>0.96</v>
      </c>
      <c r="Q10" s="227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39" customHeight="1" x14ac:dyDescent="0.35">
      <c r="A11" s="103"/>
      <c r="B11" s="739"/>
      <c r="C11" s="144">
        <v>119</v>
      </c>
      <c r="D11" s="171" t="s">
        <v>8</v>
      </c>
      <c r="E11" s="146" t="s">
        <v>46</v>
      </c>
      <c r="F11" s="125">
        <v>45</v>
      </c>
      <c r="G11" s="129"/>
      <c r="H11" s="17">
        <v>3.42</v>
      </c>
      <c r="I11" s="15">
        <v>0.36</v>
      </c>
      <c r="J11" s="18">
        <v>22.14</v>
      </c>
      <c r="K11" s="181">
        <v>105.75</v>
      </c>
      <c r="L11" s="17">
        <v>0.05</v>
      </c>
      <c r="M11" s="17">
        <v>0.01</v>
      </c>
      <c r="N11" s="15">
        <v>0</v>
      </c>
      <c r="O11" s="15">
        <v>0</v>
      </c>
      <c r="P11" s="18">
        <v>0</v>
      </c>
      <c r="Q11" s="227">
        <v>9</v>
      </c>
      <c r="R11" s="15">
        <v>29.25</v>
      </c>
      <c r="S11" s="15">
        <v>6.3</v>
      </c>
      <c r="T11" s="15">
        <v>0.5</v>
      </c>
      <c r="U11" s="15">
        <v>41.85</v>
      </c>
      <c r="V11" s="15">
        <v>1E-3</v>
      </c>
      <c r="W11" s="15">
        <v>3.0000000000000001E-3</v>
      </c>
      <c r="X11" s="42">
        <v>6.53</v>
      </c>
    </row>
    <row r="12" spans="1:24" s="16" customFormat="1" ht="39" customHeight="1" x14ac:dyDescent="0.35">
      <c r="A12" s="103"/>
      <c r="B12" s="739"/>
      <c r="C12" s="142">
        <v>120</v>
      </c>
      <c r="D12" s="171" t="s">
        <v>9</v>
      </c>
      <c r="E12" s="146" t="s">
        <v>39</v>
      </c>
      <c r="F12" s="129">
        <v>40</v>
      </c>
      <c r="G12" s="245"/>
      <c r="H12" s="227">
        <v>2.64</v>
      </c>
      <c r="I12" s="15">
        <v>0.48</v>
      </c>
      <c r="J12" s="40">
        <v>16.079999999999998</v>
      </c>
      <c r="K12" s="187">
        <v>79.2</v>
      </c>
      <c r="L12" s="17">
        <v>7.0000000000000007E-2</v>
      </c>
      <c r="M12" s="17">
        <v>0.03</v>
      </c>
      <c r="N12" s="15">
        <v>0</v>
      </c>
      <c r="O12" s="15">
        <v>0</v>
      </c>
      <c r="P12" s="18">
        <v>0</v>
      </c>
      <c r="Q12" s="227">
        <v>11.6</v>
      </c>
      <c r="R12" s="15">
        <v>60</v>
      </c>
      <c r="S12" s="15">
        <v>18.8</v>
      </c>
      <c r="T12" s="15">
        <v>1.56</v>
      </c>
      <c r="U12" s="15">
        <v>94</v>
      </c>
      <c r="V12" s="15">
        <v>1.7600000000000001E-3</v>
      </c>
      <c r="W12" s="15">
        <v>2.2000000000000001E-3</v>
      </c>
      <c r="X12" s="40">
        <v>0.01</v>
      </c>
    </row>
    <row r="13" spans="1:24" s="16" customFormat="1" ht="39" customHeight="1" x14ac:dyDescent="0.35">
      <c r="A13" s="103"/>
      <c r="B13" s="739"/>
      <c r="C13" s="666"/>
      <c r="D13" s="543"/>
      <c r="E13" s="284" t="s">
        <v>14</v>
      </c>
      <c r="F13" s="288">
        <f>SUM(F6:F12)</f>
        <v>875</v>
      </c>
      <c r="G13" s="129"/>
      <c r="H13" s="24">
        <f t="shared" ref="H13:J13" si="0">SUM(H6:H12)</f>
        <v>28.64</v>
      </c>
      <c r="I13" s="14">
        <f t="shared" si="0"/>
        <v>13.35</v>
      </c>
      <c r="J13" s="121">
        <f t="shared" si="0"/>
        <v>117.5</v>
      </c>
      <c r="K13" s="287">
        <f>SUM(K6:K12)</f>
        <v>702.92000000000007</v>
      </c>
      <c r="L13" s="24">
        <f t="shared" ref="L13:X13" si="1">SUM(L6:L12)</f>
        <v>0.42</v>
      </c>
      <c r="M13" s="24">
        <f t="shared" si="1"/>
        <v>0.37</v>
      </c>
      <c r="N13" s="14">
        <f t="shared" si="1"/>
        <v>17.490000000000002</v>
      </c>
      <c r="O13" s="14">
        <f t="shared" si="1"/>
        <v>380</v>
      </c>
      <c r="P13" s="121">
        <f t="shared" si="1"/>
        <v>1.21</v>
      </c>
      <c r="Q13" s="188">
        <f t="shared" si="1"/>
        <v>106.54</v>
      </c>
      <c r="R13" s="14">
        <f t="shared" si="1"/>
        <v>426.54999999999995</v>
      </c>
      <c r="S13" s="14">
        <f t="shared" si="1"/>
        <v>133.44999999999999</v>
      </c>
      <c r="T13" s="14">
        <f t="shared" si="1"/>
        <v>4.59</v>
      </c>
      <c r="U13" s="14">
        <f t="shared" si="1"/>
        <v>1157.05</v>
      </c>
      <c r="V13" s="14">
        <f t="shared" si="1"/>
        <v>0.11976000000000001</v>
      </c>
      <c r="W13" s="14">
        <f t="shared" si="1"/>
        <v>2.4199999999999999E-2</v>
      </c>
      <c r="X13" s="43">
        <f t="shared" si="1"/>
        <v>7.12</v>
      </c>
    </row>
    <row r="14" spans="1:24" s="16" customFormat="1" ht="39" customHeight="1" thickBot="1" x14ac:dyDescent="0.4">
      <c r="A14" s="244"/>
      <c r="B14" s="318"/>
      <c r="C14" s="667"/>
      <c r="D14" s="546"/>
      <c r="E14" s="309" t="s">
        <v>15</v>
      </c>
      <c r="F14" s="546"/>
      <c r="G14" s="544"/>
      <c r="H14" s="551"/>
      <c r="I14" s="552"/>
      <c r="J14" s="603"/>
      <c r="K14" s="498">
        <f>K13/23.5</f>
        <v>29.911489361702131</v>
      </c>
      <c r="L14" s="551"/>
      <c r="M14" s="551"/>
      <c r="N14" s="552"/>
      <c r="O14" s="552"/>
      <c r="P14" s="603"/>
      <c r="Q14" s="550"/>
      <c r="R14" s="552"/>
      <c r="S14" s="552"/>
      <c r="T14" s="552"/>
      <c r="U14" s="552"/>
      <c r="V14" s="552"/>
      <c r="W14" s="552"/>
      <c r="X14" s="553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ht="18" x14ac:dyDescent="0.35">
      <c r="D20" s="11"/>
      <c r="E20" s="25"/>
      <c r="F20" s="26"/>
      <c r="G20" s="11"/>
      <c r="H20" s="11"/>
      <c r="I20" s="11"/>
      <c r="J20" s="11"/>
    </row>
    <row r="21" spans="4:10" ht="18" x14ac:dyDescent="0.35">
      <c r="D21" s="11"/>
      <c r="E21" s="25"/>
      <c r="F21" s="26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  <row r="27" spans="4:10" x14ac:dyDescent="0.35">
      <c r="D27" s="11"/>
      <c r="E27" s="11"/>
      <c r="F27" s="11"/>
      <c r="G27" s="11"/>
      <c r="H27" s="11"/>
      <c r="I27" s="11"/>
      <c r="J27" s="11"/>
    </row>
    <row r="28" spans="4:10" x14ac:dyDescent="0.35">
      <c r="D28" s="11"/>
      <c r="E28" s="11"/>
      <c r="F28" s="11"/>
      <c r="G28" s="11"/>
      <c r="H28" s="11"/>
      <c r="I28" s="11"/>
      <c r="J28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26"/>
  <sheetViews>
    <sheetView zoomScale="48" zoomScaleNormal="48" workbookViewId="0">
      <selection activeCell="E25" sqref="E25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37"/>
      <c r="B4" s="114"/>
      <c r="C4" s="662" t="s">
        <v>33</v>
      </c>
      <c r="D4" s="604"/>
      <c r="E4" s="597"/>
      <c r="F4" s="534"/>
      <c r="G4" s="533"/>
      <c r="H4" s="630" t="s">
        <v>16</v>
      </c>
      <c r="I4" s="539"/>
      <c r="J4" s="670"/>
      <c r="K4" s="539" t="s">
        <v>17</v>
      </c>
      <c r="L4" s="784" t="s">
        <v>18</v>
      </c>
      <c r="M4" s="785"/>
      <c r="N4" s="786"/>
      <c r="O4" s="786"/>
      <c r="P4" s="790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47" s="16" customFormat="1" ht="28.5" customHeight="1" thickBot="1" x14ac:dyDescent="0.4">
      <c r="A5" s="138" t="s">
        <v>0</v>
      </c>
      <c r="B5" s="115"/>
      <c r="C5" s="649" t="s">
        <v>34</v>
      </c>
      <c r="D5" s="580" t="s">
        <v>35</v>
      </c>
      <c r="E5" s="100" t="s">
        <v>32</v>
      </c>
      <c r="F5" s="100" t="s">
        <v>20</v>
      </c>
      <c r="G5" s="94" t="s">
        <v>31</v>
      </c>
      <c r="H5" s="419" t="s">
        <v>21</v>
      </c>
      <c r="I5" s="419" t="s">
        <v>22</v>
      </c>
      <c r="J5" s="419" t="s">
        <v>23</v>
      </c>
      <c r="K5" s="540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47" s="16" customFormat="1" ht="26.5" customHeight="1" x14ac:dyDescent="0.35">
      <c r="A6" s="140" t="s">
        <v>4</v>
      </c>
      <c r="B6" s="669"/>
      <c r="C6" s="149">
        <v>132</v>
      </c>
      <c r="D6" s="606" t="s">
        <v>13</v>
      </c>
      <c r="E6" s="583" t="s">
        <v>104</v>
      </c>
      <c r="F6" s="607">
        <v>60</v>
      </c>
      <c r="G6" s="263"/>
      <c r="H6" s="246">
        <v>0.75</v>
      </c>
      <c r="I6" s="38">
        <v>5.08</v>
      </c>
      <c r="J6" s="39">
        <v>4.9800000000000004</v>
      </c>
      <c r="K6" s="294">
        <v>68.55</v>
      </c>
      <c r="L6" s="306">
        <v>0.01</v>
      </c>
      <c r="M6" s="307">
        <v>0.02</v>
      </c>
      <c r="N6" s="47">
        <v>3</v>
      </c>
      <c r="O6" s="47">
        <v>0</v>
      </c>
      <c r="P6" s="48">
        <v>0</v>
      </c>
      <c r="Q6" s="307">
        <v>18.62</v>
      </c>
      <c r="R6" s="47">
        <v>20.059999999999999</v>
      </c>
      <c r="S6" s="47">
        <v>10.51</v>
      </c>
      <c r="T6" s="47">
        <v>0.83</v>
      </c>
      <c r="U6" s="47">
        <v>147.34</v>
      </c>
      <c r="V6" s="47">
        <v>3.0000000000000001E-3</v>
      </c>
      <c r="W6" s="47">
        <v>0</v>
      </c>
      <c r="X6" s="48">
        <v>0.01</v>
      </c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</row>
    <row r="7" spans="1:47" s="16" customFormat="1" ht="26.5" customHeight="1" x14ac:dyDescent="0.35">
      <c r="A7" s="101"/>
      <c r="B7" s="120"/>
      <c r="C7" s="131">
        <v>138</v>
      </c>
      <c r="D7" s="298" t="s">
        <v>6</v>
      </c>
      <c r="E7" s="525" t="s">
        <v>56</v>
      </c>
      <c r="F7" s="526">
        <v>200</v>
      </c>
      <c r="G7" s="95"/>
      <c r="H7" s="228">
        <v>6.03</v>
      </c>
      <c r="I7" s="13">
        <v>6.38</v>
      </c>
      <c r="J7" s="42">
        <v>11.17</v>
      </c>
      <c r="K7" s="97">
        <v>126.47</v>
      </c>
      <c r="L7" s="228">
        <v>0.08</v>
      </c>
      <c r="M7" s="69">
        <v>0.08</v>
      </c>
      <c r="N7" s="13">
        <v>5.73</v>
      </c>
      <c r="O7" s="13">
        <v>120</v>
      </c>
      <c r="P7" s="42">
        <v>0.02</v>
      </c>
      <c r="Q7" s="69">
        <v>23.55</v>
      </c>
      <c r="R7" s="13">
        <v>88.42</v>
      </c>
      <c r="S7" s="13">
        <v>23.21</v>
      </c>
      <c r="T7" s="13">
        <v>1.27</v>
      </c>
      <c r="U7" s="13">
        <v>411.47</v>
      </c>
      <c r="V7" s="13">
        <v>6.0000000000000001E-3</v>
      </c>
      <c r="W7" s="13">
        <v>0</v>
      </c>
      <c r="X7" s="42">
        <v>0.04</v>
      </c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</row>
    <row r="8" spans="1:47" s="16" customFormat="1" ht="26.5" customHeight="1" x14ac:dyDescent="0.35">
      <c r="A8" s="103"/>
      <c r="B8" s="120"/>
      <c r="C8" s="131">
        <v>126</v>
      </c>
      <c r="D8" s="298" t="s">
        <v>7</v>
      </c>
      <c r="E8" s="525" t="s">
        <v>123</v>
      </c>
      <c r="F8" s="526">
        <v>90</v>
      </c>
      <c r="G8" s="95"/>
      <c r="H8" s="228">
        <v>18.489999999999998</v>
      </c>
      <c r="I8" s="13">
        <v>18.54</v>
      </c>
      <c r="J8" s="42">
        <v>3.59</v>
      </c>
      <c r="K8" s="97">
        <v>256</v>
      </c>
      <c r="L8" s="228">
        <v>0.06</v>
      </c>
      <c r="M8" s="69">
        <v>0.14000000000000001</v>
      </c>
      <c r="N8" s="13">
        <v>1.08</v>
      </c>
      <c r="O8" s="13">
        <v>10</v>
      </c>
      <c r="P8" s="42">
        <v>0.04</v>
      </c>
      <c r="Q8" s="69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2">
        <v>0.06</v>
      </c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</row>
    <row r="9" spans="1:47" s="16" customFormat="1" ht="26.5" customHeight="1" x14ac:dyDescent="0.35">
      <c r="A9" s="103"/>
      <c r="B9" s="130"/>
      <c r="C9" s="484">
        <v>51</v>
      </c>
      <c r="D9" s="194" t="s">
        <v>52</v>
      </c>
      <c r="E9" s="147" t="s">
        <v>108</v>
      </c>
      <c r="F9" s="484">
        <v>150</v>
      </c>
      <c r="G9" s="161"/>
      <c r="H9" s="749">
        <v>3.33</v>
      </c>
      <c r="I9" s="750">
        <v>3.81</v>
      </c>
      <c r="J9" s="751">
        <v>26.04</v>
      </c>
      <c r="K9" s="752">
        <v>151.12</v>
      </c>
      <c r="L9" s="227">
        <v>0.15</v>
      </c>
      <c r="M9" s="15">
        <v>0.1</v>
      </c>
      <c r="N9" s="15">
        <v>14.03</v>
      </c>
      <c r="O9" s="15">
        <v>20</v>
      </c>
      <c r="P9" s="18">
        <v>0.06</v>
      </c>
      <c r="Q9" s="227">
        <v>20.11</v>
      </c>
      <c r="R9" s="15">
        <v>90.58</v>
      </c>
      <c r="S9" s="15">
        <v>35.68</v>
      </c>
      <c r="T9" s="15">
        <v>1.45</v>
      </c>
      <c r="U9" s="15">
        <v>830.41</v>
      </c>
      <c r="V9" s="15">
        <v>7.7200000000000003E-3</v>
      </c>
      <c r="W9" s="15">
        <v>5.1999999999999995E-4</v>
      </c>
      <c r="X9" s="40">
        <v>0.05</v>
      </c>
    </row>
    <row r="10" spans="1:47" s="16" customFormat="1" ht="26.5" customHeight="1" x14ac:dyDescent="0.35">
      <c r="A10" s="103"/>
      <c r="B10" s="120"/>
      <c r="C10" s="131">
        <v>101</v>
      </c>
      <c r="D10" s="298" t="s">
        <v>12</v>
      </c>
      <c r="E10" s="525" t="s">
        <v>57</v>
      </c>
      <c r="F10" s="526">
        <v>200</v>
      </c>
      <c r="G10" s="95"/>
      <c r="H10" s="227">
        <v>0.64</v>
      </c>
      <c r="I10" s="15">
        <v>0.25</v>
      </c>
      <c r="J10" s="40">
        <v>16.059999999999999</v>
      </c>
      <c r="K10" s="238">
        <v>79.849999999999994</v>
      </c>
      <c r="L10" s="227">
        <v>0.01</v>
      </c>
      <c r="M10" s="17">
        <v>0.05</v>
      </c>
      <c r="N10" s="15">
        <v>0.05</v>
      </c>
      <c r="O10" s="15">
        <v>100</v>
      </c>
      <c r="P10" s="40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0">
        <v>0</v>
      </c>
    </row>
    <row r="11" spans="1:47" s="16" customFormat="1" ht="26.5" customHeight="1" x14ac:dyDescent="0.35">
      <c r="A11" s="103"/>
      <c r="B11" s="120"/>
      <c r="C11" s="132">
        <v>119</v>
      </c>
      <c r="D11" s="146" t="s">
        <v>8</v>
      </c>
      <c r="E11" s="146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47" s="16" customFormat="1" ht="26.5" customHeight="1" x14ac:dyDescent="0.35">
      <c r="A12" s="103"/>
      <c r="B12" s="120"/>
      <c r="C12" s="129">
        <v>120</v>
      </c>
      <c r="D12" s="146" t="s">
        <v>9</v>
      </c>
      <c r="E12" s="146" t="s">
        <v>39</v>
      </c>
      <c r="F12" s="129">
        <v>20</v>
      </c>
      <c r="G12" s="171"/>
      <c r="H12" s="227">
        <v>1.32</v>
      </c>
      <c r="I12" s="15">
        <v>0.24</v>
      </c>
      <c r="J12" s="40">
        <v>8.0399999999999991</v>
      </c>
      <c r="K12" s="239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47" s="16" customFormat="1" ht="26.5" customHeight="1" x14ac:dyDescent="0.35">
      <c r="A13" s="103"/>
      <c r="B13" s="120"/>
      <c r="C13" s="213"/>
      <c r="D13" s="146"/>
      <c r="E13" s="284" t="s">
        <v>14</v>
      </c>
      <c r="F13" s="290">
        <f>SUM(F6:F12)</f>
        <v>740</v>
      </c>
      <c r="G13" s="125"/>
      <c r="H13" s="188">
        <f>SUM(H6:H12)</f>
        <v>32.08</v>
      </c>
      <c r="I13" s="14">
        <f t="shared" ref="I13:J13" si="0">SUM(I6:I12)</f>
        <v>34.46</v>
      </c>
      <c r="J13" s="43">
        <f t="shared" si="0"/>
        <v>79.72</v>
      </c>
      <c r="K13" s="295">
        <f>SUM(K6:K12)</f>
        <v>768.59</v>
      </c>
      <c r="L13" s="188">
        <f t="shared" ref="L13:R13" si="1">SUM(L6:L12)</f>
        <v>0.36</v>
      </c>
      <c r="M13" s="24">
        <f t="shared" si="1"/>
        <v>0.42000000000000004</v>
      </c>
      <c r="N13" s="14">
        <f t="shared" si="1"/>
        <v>23.89</v>
      </c>
      <c r="O13" s="14">
        <f t="shared" si="1"/>
        <v>250</v>
      </c>
      <c r="P13" s="43">
        <f t="shared" si="1"/>
        <v>0.12</v>
      </c>
      <c r="Q13" s="24">
        <f t="shared" si="1"/>
        <v>115.24</v>
      </c>
      <c r="R13" s="14">
        <f t="shared" si="1"/>
        <v>433.91999999999996</v>
      </c>
      <c r="S13" s="577">
        <f>SUM(S12)</f>
        <v>9.4</v>
      </c>
      <c r="T13" s="14">
        <f>SUM(T12)</f>
        <v>0.78</v>
      </c>
      <c r="U13" s="14">
        <f t="shared" ref="U13:X13" si="2">SUM(U12)</f>
        <v>47</v>
      </c>
      <c r="V13" s="14">
        <f t="shared" si="2"/>
        <v>1E-3</v>
      </c>
      <c r="W13" s="14">
        <f t="shared" si="2"/>
        <v>1E-3</v>
      </c>
      <c r="X13" s="43">
        <f t="shared" si="2"/>
        <v>0</v>
      </c>
    </row>
    <row r="14" spans="1:47" ht="30" customHeight="1" thickBot="1" x14ac:dyDescent="0.4">
      <c r="A14" s="244"/>
      <c r="B14" s="277"/>
      <c r="C14" s="297"/>
      <c r="D14" s="581"/>
      <c r="E14" s="309" t="s">
        <v>15</v>
      </c>
      <c r="F14" s="544"/>
      <c r="G14" s="546"/>
      <c r="H14" s="550"/>
      <c r="I14" s="552"/>
      <c r="J14" s="553"/>
      <c r="K14" s="296">
        <f>K13/23.5</f>
        <v>32.705957446808512</v>
      </c>
      <c r="L14" s="550"/>
      <c r="M14" s="551"/>
      <c r="N14" s="552"/>
      <c r="O14" s="552"/>
      <c r="P14" s="553"/>
      <c r="Q14" s="551"/>
      <c r="R14" s="552"/>
      <c r="S14" s="608"/>
      <c r="T14" s="552"/>
      <c r="U14" s="552"/>
      <c r="V14" s="552"/>
      <c r="W14" s="608"/>
      <c r="X14" s="609"/>
    </row>
    <row r="15" spans="1:47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47" ht="18" x14ac:dyDescent="0.35">
      <c r="D16" s="11"/>
      <c r="E16" s="25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opLeftCell="A4" zoomScale="46" zoomScaleNormal="46" workbookViewId="0">
      <selection activeCell="B31" sqref="B31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14"/>
      <c r="C4" s="533" t="s">
        <v>33</v>
      </c>
      <c r="D4" s="289"/>
      <c r="E4" s="579"/>
      <c r="F4" s="534"/>
      <c r="G4" s="533"/>
      <c r="H4" s="630" t="s">
        <v>16</v>
      </c>
      <c r="I4" s="539"/>
      <c r="J4" s="670"/>
      <c r="K4" s="539" t="s">
        <v>17</v>
      </c>
      <c r="L4" s="784" t="s">
        <v>18</v>
      </c>
      <c r="M4" s="785"/>
      <c r="N4" s="786"/>
      <c r="O4" s="786"/>
      <c r="P4" s="790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47" thickBot="1" x14ac:dyDescent="0.4">
      <c r="A5" s="138" t="s">
        <v>0</v>
      </c>
      <c r="B5" s="115"/>
      <c r="C5" s="94" t="s">
        <v>34</v>
      </c>
      <c r="D5" s="671" t="s">
        <v>35</v>
      </c>
      <c r="E5" s="94" t="s">
        <v>32</v>
      </c>
      <c r="F5" s="100" t="s">
        <v>20</v>
      </c>
      <c r="G5" s="94" t="s">
        <v>31</v>
      </c>
      <c r="H5" s="419" t="s">
        <v>21</v>
      </c>
      <c r="I5" s="419" t="s">
        <v>22</v>
      </c>
      <c r="J5" s="419" t="s">
        <v>23</v>
      </c>
      <c r="K5" s="540" t="s">
        <v>24</v>
      </c>
      <c r="L5" s="438" t="s">
        <v>25</v>
      </c>
      <c r="M5" s="438" t="s">
        <v>94</v>
      </c>
      <c r="N5" s="438" t="s">
        <v>26</v>
      </c>
      <c r="O5" s="492" t="s">
        <v>95</v>
      </c>
      <c r="P5" s="438" t="s">
        <v>96</v>
      </c>
      <c r="Q5" s="438" t="s">
        <v>27</v>
      </c>
      <c r="R5" s="438" t="s">
        <v>28</v>
      </c>
      <c r="S5" s="438" t="s">
        <v>29</v>
      </c>
      <c r="T5" s="438" t="s">
        <v>30</v>
      </c>
      <c r="U5" s="438" t="s">
        <v>97</v>
      </c>
      <c r="V5" s="438" t="s">
        <v>98</v>
      </c>
      <c r="W5" s="438" t="s">
        <v>99</v>
      </c>
      <c r="X5" s="419" t="s">
        <v>100</v>
      </c>
    </row>
    <row r="6" spans="1:24" s="16" customFormat="1" ht="33.75" customHeight="1" x14ac:dyDescent="0.35">
      <c r="A6" s="140" t="s">
        <v>4</v>
      </c>
      <c r="B6" s="117"/>
      <c r="C6" s="149">
        <v>25</v>
      </c>
      <c r="D6" s="250" t="s">
        <v>13</v>
      </c>
      <c r="E6" s="308" t="s">
        <v>42</v>
      </c>
      <c r="F6" s="319">
        <v>150</v>
      </c>
      <c r="G6" s="134"/>
      <c r="H6" s="45">
        <v>0.6</v>
      </c>
      <c r="I6" s="36">
        <v>0.45</v>
      </c>
      <c r="J6" s="46">
        <v>15.45</v>
      </c>
      <c r="K6" s="183">
        <v>70.5</v>
      </c>
      <c r="L6" s="240">
        <v>0.03</v>
      </c>
      <c r="M6" s="45">
        <v>0.05</v>
      </c>
      <c r="N6" s="36">
        <v>7.5</v>
      </c>
      <c r="O6" s="36">
        <v>0</v>
      </c>
      <c r="P6" s="209">
        <v>0</v>
      </c>
      <c r="Q6" s="240">
        <v>28.5</v>
      </c>
      <c r="R6" s="36">
        <v>24</v>
      </c>
      <c r="S6" s="36">
        <v>18</v>
      </c>
      <c r="T6" s="36">
        <v>0</v>
      </c>
      <c r="U6" s="36">
        <v>232.5</v>
      </c>
      <c r="V6" s="36">
        <v>1E-3</v>
      </c>
      <c r="W6" s="36">
        <v>0</v>
      </c>
      <c r="X6" s="392">
        <v>0.01</v>
      </c>
    </row>
    <row r="7" spans="1:24" s="16" customFormat="1" ht="33.75" customHeight="1" x14ac:dyDescent="0.35">
      <c r="A7" s="101"/>
      <c r="B7" s="120"/>
      <c r="C7" s="95">
        <v>35</v>
      </c>
      <c r="D7" s="298" t="s">
        <v>6</v>
      </c>
      <c r="E7" s="602" t="s">
        <v>59</v>
      </c>
      <c r="F7" s="526">
        <v>200</v>
      </c>
      <c r="G7" s="95"/>
      <c r="H7" s="228">
        <v>4.91</v>
      </c>
      <c r="I7" s="13">
        <v>9.9600000000000009</v>
      </c>
      <c r="J7" s="42">
        <v>9.02</v>
      </c>
      <c r="K7" s="97">
        <v>146.41</v>
      </c>
      <c r="L7" s="228">
        <v>0.04</v>
      </c>
      <c r="M7" s="69">
        <v>0.03</v>
      </c>
      <c r="N7" s="13">
        <v>0.75</v>
      </c>
      <c r="O7" s="13">
        <v>120</v>
      </c>
      <c r="P7" s="23">
        <v>0</v>
      </c>
      <c r="Q7" s="228">
        <v>12.45</v>
      </c>
      <c r="R7" s="13">
        <v>46.5</v>
      </c>
      <c r="S7" s="13">
        <v>9.68</v>
      </c>
      <c r="T7" s="13">
        <v>0.56999999999999995</v>
      </c>
      <c r="U7" s="13">
        <v>83.7</v>
      </c>
      <c r="V7" s="13">
        <v>2E-3</v>
      </c>
      <c r="W7" s="13">
        <v>0</v>
      </c>
      <c r="X7" s="42">
        <v>0.03</v>
      </c>
    </row>
    <row r="8" spans="1:24" s="16" customFormat="1" ht="33.75" customHeight="1" x14ac:dyDescent="0.35">
      <c r="A8" s="103"/>
      <c r="B8" s="120"/>
      <c r="C8" s="95">
        <v>89</v>
      </c>
      <c r="D8" s="298" t="s">
        <v>7</v>
      </c>
      <c r="E8" s="602" t="s">
        <v>76</v>
      </c>
      <c r="F8" s="526">
        <v>90</v>
      </c>
      <c r="G8" s="95"/>
      <c r="H8" s="228">
        <v>18.13</v>
      </c>
      <c r="I8" s="13">
        <v>17.05</v>
      </c>
      <c r="J8" s="42">
        <v>3.69</v>
      </c>
      <c r="K8" s="97">
        <v>240.96</v>
      </c>
      <c r="L8" s="335">
        <v>0.06</v>
      </c>
      <c r="M8" s="86">
        <v>0.13</v>
      </c>
      <c r="N8" s="87">
        <v>1.06</v>
      </c>
      <c r="O8" s="87">
        <v>0</v>
      </c>
      <c r="P8" s="88">
        <v>0</v>
      </c>
      <c r="Q8" s="335">
        <v>17.03</v>
      </c>
      <c r="R8" s="87">
        <v>176.72</v>
      </c>
      <c r="S8" s="87">
        <v>23.18</v>
      </c>
      <c r="T8" s="87">
        <v>2.61</v>
      </c>
      <c r="U8" s="87">
        <v>317</v>
      </c>
      <c r="V8" s="87">
        <v>7.0000000000000001E-3</v>
      </c>
      <c r="W8" s="87">
        <v>0</v>
      </c>
      <c r="X8" s="92">
        <v>0.06</v>
      </c>
    </row>
    <row r="9" spans="1:24" s="16" customFormat="1" ht="33.75" customHeight="1" x14ac:dyDescent="0.35">
      <c r="A9" s="103"/>
      <c r="B9" s="120"/>
      <c r="C9" s="131">
        <v>53</v>
      </c>
      <c r="D9" s="585" t="s">
        <v>52</v>
      </c>
      <c r="E9" s="298" t="s">
        <v>50</v>
      </c>
      <c r="F9" s="95">
        <v>150</v>
      </c>
      <c r="G9" s="131"/>
      <c r="H9" s="69">
        <v>3.34</v>
      </c>
      <c r="I9" s="13">
        <v>4.91</v>
      </c>
      <c r="J9" s="23">
        <v>33.93</v>
      </c>
      <c r="K9" s="132">
        <v>191.49</v>
      </c>
      <c r="L9" s="69">
        <v>0.03</v>
      </c>
      <c r="M9" s="69">
        <v>0.02</v>
      </c>
      <c r="N9" s="13">
        <v>0</v>
      </c>
      <c r="O9" s="13">
        <v>20</v>
      </c>
      <c r="P9" s="23">
        <v>0.09</v>
      </c>
      <c r="Q9" s="228">
        <v>6.29</v>
      </c>
      <c r="R9" s="13">
        <v>67.34</v>
      </c>
      <c r="S9" s="32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2">
        <v>0.02</v>
      </c>
    </row>
    <row r="10" spans="1:24" s="16" customFormat="1" ht="43.5" customHeight="1" x14ac:dyDescent="0.35">
      <c r="A10" s="103"/>
      <c r="B10" s="120"/>
      <c r="C10" s="200">
        <v>216</v>
      </c>
      <c r="D10" s="171" t="s">
        <v>12</v>
      </c>
      <c r="E10" s="206" t="s">
        <v>102</v>
      </c>
      <c r="F10" s="129">
        <v>200</v>
      </c>
      <c r="G10" s="543"/>
      <c r="H10" s="227">
        <v>0.25</v>
      </c>
      <c r="I10" s="15">
        <v>0</v>
      </c>
      <c r="J10" s="40">
        <v>12.73</v>
      </c>
      <c r="K10" s="181">
        <v>51.3</v>
      </c>
      <c r="L10" s="253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253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33.75" customHeight="1" x14ac:dyDescent="0.35">
      <c r="A11" s="103"/>
      <c r="B11" s="120"/>
      <c r="C11" s="97">
        <v>119</v>
      </c>
      <c r="D11" s="146" t="s">
        <v>8</v>
      </c>
      <c r="E11" s="171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3.75" customHeight="1" x14ac:dyDescent="0.35">
      <c r="A12" s="103"/>
      <c r="B12" s="120"/>
      <c r="C12" s="125">
        <v>120</v>
      </c>
      <c r="D12" s="146" t="s">
        <v>9</v>
      </c>
      <c r="E12" s="171" t="s">
        <v>39</v>
      </c>
      <c r="F12" s="130">
        <v>20</v>
      </c>
      <c r="G12" s="130"/>
      <c r="H12" s="19">
        <v>1.32</v>
      </c>
      <c r="I12" s="20">
        <v>0.24</v>
      </c>
      <c r="J12" s="21">
        <v>8.0399999999999991</v>
      </c>
      <c r="K12" s="251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103"/>
      <c r="B13" s="120"/>
      <c r="C13" s="245"/>
      <c r="D13" s="542"/>
      <c r="E13" s="275" t="s">
        <v>14</v>
      </c>
      <c r="F13" s="290">
        <f>F6+F7+F8+F9+F10+F11+F12+60</f>
        <v>890</v>
      </c>
      <c r="G13" s="125"/>
      <c r="H13" s="188">
        <f>SUM(H6:H12)</f>
        <v>30.07</v>
      </c>
      <c r="I13" s="14">
        <f>SUM(I6:I12)</f>
        <v>32.770000000000003</v>
      </c>
      <c r="J13" s="43">
        <f t="shared" ref="J13" si="0">SUM(J6:J12)</f>
        <v>92.700000000000017</v>
      </c>
      <c r="K13" s="295">
        <f>SUM(K6:K12)</f>
        <v>787.26</v>
      </c>
      <c r="L13" s="188">
        <f>SUM(L6:L12)</f>
        <v>0.21</v>
      </c>
      <c r="M13" s="24">
        <f>SUM(M6:M12)</f>
        <v>0.26</v>
      </c>
      <c r="N13" s="14">
        <f>SUM(N6:N12)</f>
        <v>13.7</v>
      </c>
      <c r="O13" s="14">
        <f>SUM(O6:O12)</f>
        <v>140</v>
      </c>
      <c r="P13" s="121">
        <f>SUM(P6:P12)</f>
        <v>0.09</v>
      </c>
      <c r="Q13" s="188">
        <f>SUM(Q6:Q12)</f>
        <v>74.39</v>
      </c>
      <c r="R13" s="14">
        <f>SUM(R6:R12)</f>
        <v>357.56</v>
      </c>
      <c r="S13" s="14">
        <f>SUM(S6:S12)</f>
        <v>84.89</v>
      </c>
      <c r="T13" s="14">
        <f>SUM(T6:T12)</f>
        <v>4.67</v>
      </c>
      <c r="U13" s="14">
        <f>SUM(U6:U12)</f>
        <v>742.37</v>
      </c>
      <c r="V13" s="14">
        <f>SUM(V6:V12)</f>
        <v>1.3000000000000001E-2</v>
      </c>
      <c r="W13" s="14">
        <f>SUM(W6:W12)</f>
        <v>9.0000000000000011E-3</v>
      </c>
      <c r="X13" s="43">
        <f>SUM(X6:X12)</f>
        <v>3.02</v>
      </c>
    </row>
    <row r="14" spans="1:24" s="16" customFormat="1" ht="33.75" customHeight="1" thickBot="1" x14ac:dyDescent="0.4">
      <c r="A14" s="244"/>
      <c r="B14" s="277"/>
      <c r="C14" s="279"/>
      <c r="D14" s="544"/>
      <c r="E14" s="545" t="s">
        <v>15</v>
      </c>
      <c r="F14" s="544"/>
      <c r="G14" s="546"/>
      <c r="H14" s="550"/>
      <c r="I14" s="552"/>
      <c r="J14" s="553"/>
      <c r="K14" s="296">
        <f>K13/23.5</f>
        <v>33.500425531914892</v>
      </c>
      <c r="L14" s="550"/>
      <c r="M14" s="551"/>
      <c r="N14" s="552"/>
      <c r="O14" s="552"/>
      <c r="P14" s="603"/>
      <c r="Q14" s="550"/>
      <c r="R14" s="552"/>
      <c r="S14" s="552"/>
      <c r="T14" s="552"/>
      <c r="U14" s="552"/>
      <c r="V14" s="552"/>
      <c r="W14" s="552"/>
      <c r="X14" s="553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05" customFormat="1" ht="18" x14ac:dyDescent="0.35">
      <c r="B16" s="255"/>
      <c r="C16" s="255"/>
      <c r="D16" s="256"/>
      <c r="E16" s="257"/>
      <c r="F16" s="258"/>
      <c r="G16" s="256"/>
      <c r="H16" s="256"/>
      <c r="I16" s="256"/>
      <c r="J16" s="256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38" zoomScaleNormal="38" workbookViewId="0">
      <selection activeCell="B8" sqref="B8:X8"/>
    </sheetView>
  </sheetViews>
  <sheetFormatPr defaultRowHeight="14.5" x14ac:dyDescent="0.35"/>
  <cols>
    <col min="1" max="1" width="16.81640625" customWidth="1"/>
    <col min="2" max="2" width="11" style="714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725"/>
      <c r="C4" s="534" t="s">
        <v>33</v>
      </c>
      <c r="D4" s="596"/>
      <c r="E4" s="597"/>
      <c r="F4" s="533"/>
      <c r="G4" s="534"/>
      <c r="H4" s="539" t="s">
        <v>16</v>
      </c>
      <c r="I4" s="539"/>
      <c r="J4" s="539"/>
      <c r="K4" s="598" t="s">
        <v>17</v>
      </c>
      <c r="L4" s="784" t="s">
        <v>18</v>
      </c>
      <c r="M4" s="785"/>
      <c r="N4" s="786"/>
      <c r="O4" s="786"/>
      <c r="P4" s="786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28.5" customHeight="1" thickBot="1" x14ac:dyDescent="0.4">
      <c r="A5" s="138" t="s">
        <v>0</v>
      </c>
      <c r="B5" s="726"/>
      <c r="C5" s="100" t="s">
        <v>34</v>
      </c>
      <c r="D5" s="350" t="s">
        <v>35</v>
      </c>
      <c r="E5" s="100" t="s">
        <v>32</v>
      </c>
      <c r="F5" s="94" t="s">
        <v>20</v>
      </c>
      <c r="G5" s="100" t="s">
        <v>31</v>
      </c>
      <c r="H5" s="419" t="s">
        <v>21</v>
      </c>
      <c r="I5" s="419" t="s">
        <v>22</v>
      </c>
      <c r="J5" s="419" t="s">
        <v>23</v>
      </c>
      <c r="K5" s="611" t="s">
        <v>24</v>
      </c>
      <c r="L5" s="438" t="s">
        <v>25</v>
      </c>
      <c r="M5" s="438" t="s">
        <v>94</v>
      </c>
      <c r="N5" s="438" t="s">
        <v>26</v>
      </c>
      <c r="O5" s="492" t="s">
        <v>95</v>
      </c>
      <c r="P5" s="532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3.75" customHeight="1" x14ac:dyDescent="0.35">
      <c r="A6" s="78" t="s">
        <v>4</v>
      </c>
      <c r="B6" s="134"/>
      <c r="C6" s="499">
        <v>172</v>
      </c>
      <c r="D6" s="582" t="s">
        <v>13</v>
      </c>
      <c r="E6" s="583" t="s">
        <v>110</v>
      </c>
      <c r="F6" s="605">
        <v>60</v>
      </c>
      <c r="G6" s="263"/>
      <c r="H6" s="265">
        <v>1.75</v>
      </c>
      <c r="I6" s="81">
        <v>0.11</v>
      </c>
      <c r="J6" s="83">
        <v>3.55</v>
      </c>
      <c r="K6" s="445">
        <v>21.6</v>
      </c>
      <c r="L6" s="265">
        <v>0.05</v>
      </c>
      <c r="M6" s="81">
        <v>0.02</v>
      </c>
      <c r="N6" s="81">
        <v>2.4</v>
      </c>
      <c r="O6" s="81">
        <v>20</v>
      </c>
      <c r="P6" s="82">
        <v>0</v>
      </c>
      <c r="Q6" s="265">
        <v>10.56</v>
      </c>
      <c r="R6" s="81">
        <v>32.36</v>
      </c>
      <c r="S6" s="81">
        <v>10.96</v>
      </c>
      <c r="T6" s="81">
        <v>0.37</v>
      </c>
      <c r="U6" s="81">
        <v>49.3</v>
      </c>
      <c r="V6" s="81">
        <v>4.0000000000000001E-3</v>
      </c>
      <c r="W6" s="81">
        <v>1E-3</v>
      </c>
      <c r="X6" s="83">
        <v>0.03</v>
      </c>
    </row>
    <row r="7" spans="1:24" s="16" customFormat="1" ht="33.75" customHeight="1" x14ac:dyDescent="0.35">
      <c r="A7" s="76"/>
      <c r="B7" s="175" t="s">
        <v>64</v>
      </c>
      <c r="C7" s="500">
        <v>37</v>
      </c>
      <c r="D7" s="444" t="s">
        <v>6</v>
      </c>
      <c r="E7" s="281" t="s">
        <v>47</v>
      </c>
      <c r="F7" s="506">
        <v>200</v>
      </c>
      <c r="G7" s="158"/>
      <c r="H7" s="305">
        <v>5.78</v>
      </c>
      <c r="I7" s="53">
        <v>5.5</v>
      </c>
      <c r="J7" s="67">
        <v>10.8</v>
      </c>
      <c r="K7" s="303">
        <v>115.7</v>
      </c>
      <c r="L7" s="305">
        <v>7.0000000000000007E-2</v>
      </c>
      <c r="M7" s="53">
        <v>7.0000000000000007E-2</v>
      </c>
      <c r="N7" s="53">
        <v>5.69</v>
      </c>
      <c r="O7" s="53">
        <v>110</v>
      </c>
      <c r="P7" s="54">
        <v>0</v>
      </c>
      <c r="Q7" s="305">
        <v>14.22</v>
      </c>
      <c r="R7" s="53">
        <v>82.61</v>
      </c>
      <c r="S7" s="53">
        <v>21.99</v>
      </c>
      <c r="T7" s="53">
        <v>1.22</v>
      </c>
      <c r="U7" s="53">
        <v>398.71</v>
      </c>
      <c r="V7" s="53">
        <v>5.0000000000000001E-3</v>
      </c>
      <c r="W7" s="53">
        <v>0</v>
      </c>
      <c r="X7" s="67">
        <v>0.04</v>
      </c>
    </row>
    <row r="8" spans="1:24" s="16" customFormat="1" ht="33.75" customHeight="1" x14ac:dyDescent="0.35">
      <c r="A8" s="79"/>
      <c r="B8" s="175" t="s">
        <v>64</v>
      </c>
      <c r="C8" s="500">
        <v>85</v>
      </c>
      <c r="D8" s="444" t="s">
        <v>7</v>
      </c>
      <c r="E8" s="281" t="s">
        <v>132</v>
      </c>
      <c r="F8" s="469">
        <v>90</v>
      </c>
      <c r="G8" s="158"/>
      <c r="H8" s="305">
        <v>13.81</v>
      </c>
      <c r="I8" s="53">
        <v>7.8</v>
      </c>
      <c r="J8" s="67">
        <v>7.21</v>
      </c>
      <c r="K8" s="303">
        <v>154.13</v>
      </c>
      <c r="L8" s="305">
        <v>0.18</v>
      </c>
      <c r="M8" s="53">
        <v>1.37</v>
      </c>
      <c r="N8" s="53">
        <v>10.33</v>
      </c>
      <c r="O8" s="53">
        <v>3920</v>
      </c>
      <c r="P8" s="54">
        <v>0.96</v>
      </c>
      <c r="Q8" s="305">
        <v>16.170000000000002</v>
      </c>
      <c r="R8" s="53">
        <v>221.57</v>
      </c>
      <c r="S8" s="53">
        <v>14.02</v>
      </c>
      <c r="T8" s="53">
        <v>4.8</v>
      </c>
      <c r="U8" s="53">
        <v>194.11</v>
      </c>
      <c r="V8" s="53">
        <v>5.0000000000000001E-3</v>
      </c>
      <c r="W8" s="53">
        <v>2.8000000000000001E-2</v>
      </c>
      <c r="X8" s="67">
        <v>0</v>
      </c>
    </row>
    <row r="9" spans="1:24" s="16" customFormat="1" ht="33.75" customHeight="1" x14ac:dyDescent="0.35">
      <c r="A9" s="79"/>
      <c r="B9" s="130"/>
      <c r="C9" s="484">
        <v>64</v>
      </c>
      <c r="D9" s="199" t="s">
        <v>41</v>
      </c>
      <c r="E9" s="321" t="s">
        <v>60</v>
      </c>
      <c r="F9" s="214">
        <v>150</v>
      </c>
      <c r="G9" s="96"/>
      <c r="H9" s="233">
        <v>6.76</v>
      </c>
      <c r="I9" s="72">
        <v>3.93</v>
      </c>
      <c r="J9" s="197">
        <v>41.29</v>
      </c>
      <c r="K9" s="334">
        <v>227.48</v>
      </c>
      <c r="L9" s="233">
        <v>0.08</v>
      </c>
      <c r="M9" s="72">
        <v>0.03</v>
      </c>
      <c r="N9" s="72">
        <v>0</v>
      </c>
      <c r="O9" s="72">
        <v>10</v>
      </c>
      <c r="P9" s="73">
        <v>0.06</v>
      </c>
      <c r="Q9" s="233">
        <v>13.22</v>
      </c>
      <c r="R9" s="72">
        <v>50.76</v>
      </c>
      <c r="S9" s="72">
        <v>9.1199999999999992</v>
      </c>
      <c r="T9" s="72">
        <v>0.92</v>
      </c>
      <c r="U9" s="72">
        <v>72.489999999999995</v>
      </c>
      <c r="V9" s="72">
        <v>1E-3</v>
      </c>
      <c r="W9" s="72">
        <v>0</v>
      </c>
      <c r="X9" s="197">
        <v>0.01</v>
      </c>
    </row>
    <row r="10" spans="1:24" s="16" customFormat="1" ht="43.5" customHeight="1" x14ac:dyDescent="0.35">
      <c r="A10" s="79"/>
      <c r="B10" s="130"/>
      <c r="C10" s="130">
        <v>95</v>
      </c>
      <c r="D10" s="585" t="s">
        <v>12</v>
      </c>
      <c r="E10" s="525" t="s">
        <v>119</v>
      </c>
      <c r="F10" s="586">
        <v>200</v>
      </c>
      <c r="G10" s="130"/>
      <c r="H10" s="253">
        <v>0</v>
      </c>
      <c r="I10" s="20">
        <v>0</v>
      </c>
      <c r="J10" s="21">
        <v>20</v>
      </c>
      <c r="K10" s="184">
        <v>80.599999999999994</v>
      </c>
      <c r="L10" s="17">
        <v>0.1</v>
      </c>
      <c r="M10" s="17">
        <v>0.1</v>
      </c>
      <c r="N10" s="15">
        <v>3</v>
      </c>
      <c r="O10" s="15">
        <v>79.2</v>
      </c>
      <c r="P10" s="18">
        <v>0.96</v>
      </c>
      <c r="Q10" s="227">
        <v>0.16</v>
      </c>
      <c r="R10" s="15">
        <v>0</v>
      </c>
      <c r="S10" s="31">
        <v>0</v>
      </c>
      <c r="T10" s="15">
        <v>0.02</v>
      </c>
      <c r="U10" s="15">
        <v>0.15</v>
      </c>
      <c r="V10" s="15">
        <v>0</v>
      </c>
      <c r="W10" s="15">
        <v>0</v>
      </c>
      <c r="X10" s="42">
        <v>0</v>
      </c>
    </row>
    <row r="11" spans="1:24" s="16" customFormat="1" ht="33.75" customHeight="1" x14ac:dyDescent="0.35">
      <c r="A11" s="79"/>
      <c r="B11" s="130"/>
      <c r="C11" s="497">
        <v>119</v>
      </c>
      <c r="D11" s="199" t="s">
        <v>8</v>
      </c>
      <c r="E11" s="147" t="s">
        <v>46</v>
      </c>
      <c r="F11" s="130">
        <v>30</v>
      </c>
      <c r="G11" s="161"/>
      <c r="H11" s="253">
        <v>2.2799999999999998</v>
      </c>
      <c r="I11" s="20">
        <v>0.24</v>
      </c>
      <c r="J11" s="44">
        <v>14.76</v>
      </c>
      <c r="K11" s="366">
        <v>70.5</v>
      </c>
      <c r="L11" s="253">
        <v>0.03</v>
      </c>
      <c r="M11" s="20">
        <v>0.01</v>
      </c>
      <c r="N11" s="20">
        <v>0</v>
      </c>
      <c r="O11" s="20">
        <v>0</v>
      </c>
      <c r="P11" s="21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3.75" customHeight="1" x14ac:dyDescent="0.35">
      <c r="A12" s="79"/>
      <c r="B12" s="130"/>
      <c r="C12" s="484">
        <v>120</v>
      </c>
      <c r="D12" s="199" t="s">
        <v>9</v>
      </c>
      <c r="E12" s="147" t="s">
        <v>39</v>
      </c>
      <c r="F12" s="130">
        <v>20</v>
      </c>
      <c r="G12" s="161"/>
      <c r="H12" s="253">
        <v>1.32</v>
      </c>
      <c r="I12" s="20">
        <v>0.24</v>
      </c>
      <c r="J12" s="44">
        <v>8.0399999999999991</v>
      </c>
      <c r="K12" s="366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79"/>
      <c r="B13" s="174" t="s">
        <v>62</v>
      </c>
      <c r="C13" s="430"/>
      <c r="D13" s="167"/>
      <c r="E13" s="368" t="s">
        <v>14</v>
      </c>
      <c r="F13" s="273" t="e">
        <f>F6+#REF!+#REF!+F9+F10+F11+F12</f>
        <v>#REF!</v>
      </c>
      <c r="G13" s="409"/>
      <c r="H13" s="189" t="e">
        <f>H6+#REF!+#REF!+H9+H10+H11+H12</f>
        <v>#REF!</v>
      </c>
      <c r="I13" s="22" t="e">
        <f>I6+#REF!+#REF!+I9+I10+I11+I12</f>
        <v>#REF!</v>
      </c>
      <c r="J13" s="59" t="e">
        <f>J6+#REF!+#REF!+J9+J10+J11+J12</f>
        <v>#REF!</v>
      </c>
      <c r="K13" s="401" t="e">
        <f>K6+#REF!+#REF!+K9+K10+K11+K12</f>
        <v>#REF!</v>
      </c>
      <c r="L13" s="189" t="e">
        <f>L6+#REF!+#REF!+L9+L10+L11+L12</f>
        <v>#REF!</v>
      </c>
      <c r="M13" s="22" t="e">
        <f>M6+#REF!+#REF!+M9+M10+M11+M12</f>
        <v>#REF!</v>
      </c>
      <c r="N13" s="22" t="e">
        <f>N6+#REF!+#REF!+N9+N10+N11+N12</f>
        <v>#REF!</v>
      </c>
      <c r="O13" s="22" t="e">
        <f>O6+#REF!+#REF!+O9+O10+O11+O12</f>
        <v>#REF!</v>
      </c>
      <c r="P13" s="107" t="e">
        <f>P6+#REF!+#REF!+P9+P10+P11+P12</f>
        <v>#REF!</v>
      </c>
      <c r="Q13" s="189" t="e">
        <f>Q6+#REF!+#REF!+Q9+Q10+Q11+Q12</f>
        <v>#REF!</v>
      </c>
      <c r="R13" s="22" t="e">
        <f>R6+#REF!+#REF!+R9+R10+R11+R12</f>
        <v>#REF!</v>
      </c>
      <c r="S13" s="22" t="e">
        <f>S6+#REF!+#REF!+S9+S10+S11+S12</f>
        <v>#REF!</v>
      </c>
      <c r="T13" s="22" t="e">
        <f>T6+#REF!+#REF!+T9+T10+T11+T12</f>
        <v>#REF!</v>
      </c>
      <c r="U13" s="22" t="e">
        <f>U6+#REF!+#REF!+U9+U10+U11+U12</f>
        <v>#REF!</v>
      </c>
      <c r="V13" s="22" t="e">
        <f>V6+#REF!+#REF!+V9+V10+V11+V12</f>
        <v>#REF!</v>
      </c>
      <c r="W13" s="22" t="e">
        <f>W6+#REF!+#REF!+W9+W10+W11+W12</f>
        <v>#REF!</v>
      </c>
      <c r="X13" s="59" t="e">
        <f>X6+#REF!+#REF!+X9+X10+X11+X12</f>
        <v>#REF!</v>
      </c>
    </row>
    <row r="14" spans="1:24" s="16" customFormat="1" ht="33.75" customHeight="1" x14ac:dyDescent="0.35">
      <c r="A14" s="79"/>
      <c r="B14" s="225" t="s">
        <v>64</v>
      </c>
      <c r="C14" s="501"/>
      <c r="D14" s="372"/>
      <c r="E14" s="373" t="s">
        <v>14</v>
      </c>
      <c r="F14" s="272">
        <f>F6+F7+F8+F9+F10+F11+F12</f>
        <v>750</v>
      </c>
      <c r="G14" s="410"/>
      <c r="H14" s="286">
        <f>H6+H7+H8+H9+H10+H11+H12</f>
        <v>31.700000000000003</v>
      </c>
      <c r="I14" s="52">
        <f>I6+I7+I8+I9+I10+I11+I12</f>
        <v>17.819999999999997</v>
      </c>
      <c r="J14" s="68">
        <f>J6+J7+J8+J9+J10+J11+J12</f>
        <v>105.65</v>
      </c>
      <c r="K14" s="411">
        <f>K6+K7+K8+K9+K10+K11+K12</f>
        <v>709.61</v>
      </c>
      <c r="L14" s="286">
        <f>L6+L7+L8+L9+L10+L11+L12</f>
        <v>0.54</v>
      </c>
      <c r="M14" s="52">
        <f>M6+M7+M8+M9+M10+M11+M12</f>
        <v>1.6200000000000003</v>
      </c>
      <c r="N14" s="52">
        <f>N6+N7+N8+N9+N10+N11+N12</f>
        <v>21.42</v>
      </c>
      <c r="O14" s="52">
        <f>O6+O7+O8+O9+O10+O11+O12</f>
        <v>4139.2</v>
      </c>
      <c r="P14" s="651">
        <f>P6+P7+P8+P9+P10+P11+P12</f>
        <v>1.98</v>
      </c>
      <c r="Q14" s="286">
        <f>Q6+Q7+Q8+Q9+Q10+Q11+Q12</f>
        <v>66.13</v>
      </c>
      <c r="R14" s="52">
        <f>R6+R7+R8+R9+R10+R11+R12</f>
        <v>436.79999999999995</v>
      </c>
      <c r="S14" s="52">
        <f>S6+S7+S8+S9+S10+S11+S12</f>
        <v>69.69</v>
      </c>
      <c r="T14" s="52">
        <f>T6+T7+T8+T9+T10+T11+T12</f>
        <v>8.44</v>
      </c>
      <c r="U14" s="52">
        <f>U6+U7+U8+U9+U10+U11+U12</f>
        <v>789.66</v>
      </c>
      <c r="V14" s="52">
        <f>V6+V7+V8+V9+V10+V11+V12</f>
        <v>1.7000000000000005E-2</v>
      </c>
      <c r="W14" s="52">
        <f>W6+W7+W8+W9+W10+W11+W12</f>
        <v>3.2000000000000001E-2</v>
      </c>
      <c r="X14" s="68">
        <f>X6+X7+X8+X9+X10+X11+X12</f>
        <v>4.43</v>
      </c>
    </row>
    <row r="15" spans="1:24" s="16" customFormat="1" ht="33.75" customHeight="1" x14ac:dyDescent="0.35">
      <c r="A15" s="79"/>
      <c r="B15" s="224" t="s">
        <v>62</v>
      </c>
      <c r="C15" s="441"/>
      <c r="D15" s="374"/>
      <c r="E15" s="368" t="s">
        <v>15</v>
      </c>
      <c r="F15" s="375"/>
      <c r="G15" s="376"/>
      <c r="H15" s="369"/>
      <c r="I15" s="370"/>
      <c r="J15" s="371"/>
      <c r="K15" s="384" t="e">
        <f>K13/23.5</f>
        <v>#REF!</v>
      </c>
      <c r="L15" s="369"/>
      <c r="M15" s="370"/>
      <c r="N15" s="370"/>
      <c r="O15" s="370"/>
      <c r="P15" s="412"/>
      <c r="Q15" s="369"/>
      <c r="R15" s="370"/>
      <c r="S15" s="370"/>
      <c r="T15" s="370"/>
      <c r="U15" s="370"/>
      <c r="V15" s="370"/>
      <c r="W15" s="370"/>
      <c r="X15" s="371"/>
    </row>
    <row r="16" spans="1:24" s="16" customFormat="1" ht="33.75" customHeight="1" thickBot="1" x14ac:dyDescent="0.4">
      <c r="A16" s="318"/>
      <c r="B16" s="177" t="s">
        <v>64</v>
      </c>
      <c r="C16" s="433"/>
      <c r="D16" s="377"/>
      <c r="E16" s="524" t="s">
        <v>15</v>
      </c>
      <c r="F16" s="379"/>
      <c r="G16" s="159"/>
      <c r="H16" s="380"/>
      <c r="I16" s="381"/>
      <c r="J16" s="382"/>
      <c r="K16" s="383">
        <f>K14/23.5</f>
        <v>30.196170212765956</v>
      </c>
      <c r="L16" s="380"/>
      <c r="M16" s="381"/>
      <c r="N16" s="381"/>
      <c r="O16" s="381"/>
      <c r="P16" s="413"/>
      <c r="Q16" s="380"/>
      <c r="R16" s="381"/>
      <c r="S16" s="381"/>
      <c r="T16" s="381"/>
      <c r="U16" s="381"/>
      <c r="V16" s="381"/>
      <c r="W16" s="381"/>
      <c r="X16" s="382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27" t="s">
        <v>54</v>
      </c>
      <c r="B18" s="719"/>
      <c r="C18" s="528"/>
      <c r="D18" s="529"/>
      <c r="E18" s="25"/>
      <c r="F18" s="26"/>
      <c r="G18" s="11"/>
      <c r="H18" s="9"/>
      <c r="I18" s="11"/>
      <c r="J18" s="11"/>
    </row>
    <row r="19" spans="1:14" ht="18" x14ac:dyDescent="0.35">
      <c r="A19" s="530" t="s">
        <v>55</v>
      </c>
      <c r="B19" s="715"/>
      <c r="C19" s="531"/>
      <c r="D19" s="531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38" zoomScaleNormal="38" workbookViewId="0">
      <selection activeCell="E37" sqref="E37"/>
    </sheetView>
  </sheetViews>
  <sheetFormatPr defaultRowHeight="14.5" x14ac:dyDescent="0.35"/>
  <cols>
    <col min="1" max="1" width="21.54296875" customWidth="1"/>
    <col min="2" max="2" width="21.54296875" style="727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17"/>
      <c r="C2" s="7"/>
      <c r="D2" s="6" t="s">
        <v>3</v>
      </c>
      <c r="E2" s="6"/>
      <c r="F2" s="8" t="s">
        <v>2</v>
      </c>
      <c r="G2" s="116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510"/>
      <c r="B4" s="682"/>
      <c r="C4" s="533" t="s">
        <v>33</v>
      </c>
      <c r="D4" s="234"/>
      <c r="E4" s="579"/>
      <c r="F4" s="804" t="s">
        <v>20</v>
      </c>
      <c r="G4" s="534"/>
      <c r="H4" s="539" t="s">
        <v>16</v>
      </c>
      <c r="I4" s="539"/>
      <c r="J4" s="539"/>
      <c r="K4" s="598" t="s">
        <v>17</v>
      </c>
      <c r="L4" s="784" t="s">
        <v>18</v>
      </c>
      <c r="M4" s="785"/>
      <c r="N4" s="786"/>
      <c r="O4" s="786"/>
      <c r="P4" s="790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28.5" customHeight="1" thickBot="1" x14ac:dyDescent="0.4">
      <c r="A5" s="299" t="s">
        <v>0</v>
      </c>
      <c r="B5" s="676"/>
      <c r="C5" s="94" t="s">
        <v>34</v>
      </c>
      <c r="D5" s="580" t="s">
        <v>35</v>
      </c>
      <c r="E5" s="94" t="s">
        <v>32</v>
      </c>
      <c r="F5" s="805"/>
      <c r="G5" s="100" t="s">
        <v>31</v>
      </c>
      <c r="H5" s="419" t="s">
        <v>21</v>
      </c>
      <c r="I5" s="419" t="s">
        <v>22</v>
      </c>
      <c r="J5" s="419" t="s">
        <v>23</v>
      </c>
      <c r="K5" s="611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3.75" customHeight="1" x14ac:dyDescent="0.35">
      <c r="A6" s="354" t="s">
        <v>4</v>
      </c>
      <c r="B6" s="610"/>
      <c r="C6" s="489">
        <v>13</v>
      </c>
      <c r="D6" s="346" t="s">
        <v>5</v>
      </c>
      <c r="E6" s="613" t="s">
        <v>48</v>
      </c>
      <c r="F6" s="614">
        <v>60</v>
      </c>
      <c r="G6" s="134"/>
      <c r="H6" s="306">
        <v>1.1200000000000001</v>
      </c>
      <c r="I6" s="47">
        <v>4.2699999999999996</v>
      </c>
      <c r="J6" s="48">
        <v>6.02</v>
      </c>
      <c r="K6" s="513">
        <v>68.62</v>
      </c>
      <c r="L6" s="306">
        <v>0.03</v>
      </c>
      <c r="M6" s="47">
        <v>0.04</v>
      </c>
      <c r="N6" s="47">
        <v>3.29</v>
      </c>
      <c r="O6" s="47">
        <v>450</v>
      </c>
      <c r="P6" s="344">
        <v>0</v>
      </c>
      <c r="Q6" s="306">
        <v>14.45</v>
      </c>
      <c r="R6" s="47">
        <v>29.75</v>
      </c>
      <c r="S6" s="47">
        <v>18.420000000000002</v>
      </c>
      <c r="T6" s="47">
        <v>0.54</v>
      </c>
      <c r="U6" s="47">
        <v>161.77000000000001</v>
      </c>
      <c r="V6" s="47">
        <v>3.0000000000000001E-3</v>
      </c>
      <c r="W6" s="47">
        <v>1E-3</v>
      </c>
      <c r="X6" s="48">
        <v>0.02</v>
      </c>
    </row>
    <row r="7" spans="1:24" s="16" customFormat="1" ht="33.75" customHeight="1" x14ac:dyDescent="0.35">
      <c r="A7" s="77"/>
      <c r="B7" s="147"/>
      <c r="C7" s="143">
        <v>34</v>
      </c>
      <c r="D7" s="585" t="s">
        <v>6</v>
      </c>
      <c r="E7" s="525" t="s">
        <v>65</v>
      </c>
      <c r="F7" s="586">
        <v>200</v>
      </c>
      <c r="G7" s="131"/>
      <c r="H7" s="228">
        <v>9.19</v>
      </c>
      <c r="I7" s="13">
        <v>5.64</v>
      </c>
      <c r="J7" s="42">
        <v>13.63</v>
      </c>
      <c r="K7" s="268">
        <v>141.18</v>
      </c>
      <c r="L7" s="228">
        <v>0.16</v>
      </c>
      <c r="M7" s="13">
        <v>0.08</v>
      </c>
      <c r="N7" s="13">
        <v>2.73</v>
      </c>
      <c r="O7" s="13">
        <v>110</v>
      </c>
      <c r="P7" s="23">
        <v>0</v>
      </c>
      <c r="Q7" s="228">
        <v>24.39</v>
      </c>
      <c r="R7" s="13">
        <v>101</v>
      </c>
      <c r="S7" s="13">
        <v>29.04</v>
      </c>
      <c r="T7" s="13">
        <v>2.08</v>
      </c>
      <c r="U7" s="13">
        <v>339.52</v>
      </c>
      <c r="V7" s="13">
        <v>4.0000000000000001E-3</v>
      </c>
      <c r="W7" s="13">
        <v>2E-3</v>
      </c>
      <c r="X7" s="42">
        <v>0.03</v>
      </c>
    </row>
    <row r="8" spans="1:24" s="16" customFormat="1" ht="33.75" customHeight="1" x14ac:dyDescent="0.35">
      <c r="A8" s="512"/>
      <c r="B8" s="175" t="s">
        <v>64</v>
      </c>
      <c r="C8" s="500">
        <v>126</v>
      </c>
      <c r="D8" s="444" t="s">
        <v>7</v>
      </c>
      <c r="E8" s="505" t="s">
        <v>123</v>
      </c>
      <c r="F8" s="562">
        <v>90</v>
      </c>
      <c r="G8" s="175"/>
      <c r="H8" s="229">
        <v>18.489999999999998</v>
      </c>
      <c r="I8" s="60">
        <v>18.54</v>
      </c>
      <c r="J8" s="106">
        <v>3.59</v>
      </c>
      <c r="K8" s="494">
        <v>256</v>
      </c>
      <c r="L8" s="229">
        <v>0.06</v>
      </c>
      <c r="M8" s="60">
        <v>0.14000000000000001</v>
      </c>
      <c r="N8" s="60">
        <v>1.08</v>
      </c>
      <c r="O8" s="60">
        <v>10</v>
      </c>
      <c r="P8" s="424">
        <v>0.04</v>
      </c>
      <c r="Q8" s="229">
        <v>32.39</v>
      </c>
      <c r="R8" s="60">
        <v>188.9</v>
      </c>
      <c r="S8" s="60">
        <v>24.33</v>
      </c>
      <c r="T8" s="60">
        <v>2.57</v>
      </c>
      <c r="U8" s="60">
        <v>330.48</v>
      </c>
      <c r="V8" s="60">
        <v>8.9999999999999993E-3</v>
      </c>
      <c r="W8" s="60">
        <v>0</v>
      </c>
      <c r="X8" s="106">
        <v>0.06</v>
      </c>
    </row>
    <row r="9" spans="1:24" s="16" customFormat="1" ht="33.75" customHeight="1" x14ac:dyDescent="0.35">
      <c r="A9" s="85"/>
      <c r="B9" s="564"/>
      <c r="C9" s="142">
        <v>54</v>
      </c>
      <c r="D9" s="171" t="s">
        <v>52</v>
      </c>
      <c r="E9" s="146" t="s">
        <v>37</v>
      </c>
      <c r="F9" s="125">
        <v>150</v>
      </c>
      <c r="G9" s="129"/>
      <c r="H9" s="253">
        <v>7.26</v>
      </c>
      <c r="I9" s="20">
        <v>4.96</v>
      </c>
      <c r="J9" s="44">
        <v>31.76</v>
      </c>
      <c r="K9" s="267">
        <v>198.84</v>
      </c>
      <c r="L9" s="253">
        <v>0.19</v>
      </c>
      <c r="M9" s="20">
        <v>0.1</v>
      </c>
      <c r="N9" s="20">
        <v>0</v>
      </c>
      <c r="O9" s="20">
        <v>10</v>
      </c>
      <c r="P9" s="21">
        <v>0.06</v>
      </c>
      <c r="Q9" s="253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43.5" customHeight="1" x14ac:dyDescent="0.35">
      <c r="A10" s="85"/>
      <c r="B10" s="564"/>
      <c r="C10" s="143">
        <v>107</v>
      </c>
      <c r="D10" s="585" t="s">
        <v>12</v>
      </c>
      <c r="E10" s="525" t="s">
        <v>105</v>
      </c>
      <c r="F10" s="586">
        <v>200</v>
      </c>
      <c r="G10" s="131"/>
      <c r="H10" s="227">
        <v>0.2</v>
      </c>
      <c r="I10" s="15">
        <v>0</v>
      </c>
      <c r="J10" s="40">
        <v>24</v>
      </c>
      <c r="K10" s="514">
        <v>100</v>
      </c>
      <c r="L10" s="227">
        <v>0</v>
      </c>
      <c r="M10" s="15">
        <v>0</v>
      </c>
      <c r="N10" s="15">
        <v>0</v>
      </c>
      <c r="O10" s="15">
        <v>820</v>
      </c>
      <c r="P10" s="18">
        <v>0</v>
      </c>
      <c r="Q10" s="227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33.75" customHeight="1" x14ac:dyDescent="0.35">
      <c r="A11" s="79"/>
      <c r="B11" s="542"/>
      <c r="C11" s="144">
        <v>119</v>
      </c>
      <c r="D11" s="171" t="s">
        <v>8</v>
      </c>
      <c r="E11" s="146" t="s">
        <v>46</v>
      </c>
      <c r="F11" s="260">
        <v>20</v>
      </c>
      <c r="G11" s="129"/>
      <c r="H11" s="227">
        <v>1.52</v>
      </c>
      <c r="I11" s="15">
        <v>0.16</v>
      </c>
      <c r="J11" s="40">
        <v>9.84</v>
      </c>
      <c r="K11" s="514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3.75" customHeight="1" x14ac:dyDescent="0.35">
      <c r="A12" s="79"/>
      <c r="B12" s="542"/>
      <c r="C12" s="142">
        <v>120</v>
      </c>
      <c r="D12" s="171" t="s">
        <v>9</v>
      </c>
      <c r="E12" s="146" t="s">
        <v>39</v>
      </c>
      <c r="F12" s="125">
        <v>20</v>
      </c>
      <c r="G12" s="129"/>
      <c r="H12" s="227">
        <v>1.32</v>
      </c>
      <c r="I12" s="15">
        <v>0.24</v>
      </c>
      <c r="J12" s="40">
        <v>8.0399999999999991</v>
      </c>
      <c r="K12" s="515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79"/>
      <c r="B13" s="174" t="s">
        <v>62</v>
      </c>
      <c r="C13" s="672"/>
      <c r="D13" s="615"/>
      <c r="E13" s="282" t="s">
        <v>14</v>
      </c>
      <c r="F13" s="401" t="e">
        <f>F6+F7+#REF!+F9+F10+F11+F12</f>
        <v>#REF!</v>
      </c>
      <c r="G13" s="273"/>
      <c r="H13" s="189" t="e">
        <f>H6+H7+#REF!+H9+H10+H11+H12</f>
        <v>#REF!</v>
      </c>
      <c r="I13" s="22" t="e">
        <f>I6+I7+#REF!+I9+I10+I11+I12</f>
        <v>#REF!</v>
      </c>
      <c r="J13" s="59" t="e">
        <f>J6+J7+#REF!+J9+J10+J11+J12</f>
        <v>#REF!</v>
      </c>
      <c r="K13" s="409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4" s="16" customFormat="1" ht="33.75" customHeight="1" x14ac:dyDescent="0.35">
      <c r="A14" s="79"/>
      <c r="B14" s="175" t="s">
        <v>64</v>
      </c>
      <c r="C14" s="673"/>
      <c r="D14" s="616"/>
      <c r="E14" s="283" t="s">
        <v>14</v>
      </c>
      <c r="F14" s="411">
        <f>F6+F7+F8+F10+F9+F11+F12</f>
        <v>740</v>
      </c>
      <c r="G14" s="272"/>
      <c r="H14" s="286">
        <f>H6+H7+H8+H10+H9+H11+H12</f>
        <v>39.1</v>
      </c>
      <c r="I14" s="52">
        <f>I6+I7+I8+I10+I9+I11+I12</f>
        <v>33.809999999999995</v>
      </c>
      <c r="J14" s="68">
        <f>J6+J7+J8+J10+J9+J11+J12</f>
        <v>96.88</v>
      </c>
      <c r="K14" s="410">
        <f>K6+K7+K8+K10+K9+K11+K12</f>
        <v>851.24</v>
      </c>
      <c r="L14" s="286">
        <f>L6+L7+L8+L10+L9+L11+L12</f>
        <v>0.49</v>
      </c>
      <c r="M14" s="52">
        <f>M6+M7+M8+M10+M9+M11+M12</f>
        <v>0.39</v>
      </c>
      <c r="N14" s="52">
        <f>N6+N7+N8+N10+N9+N11+N12</f>
        <v>7.1</v>
      </c>
      <c r="O14" s="52">
        <f>O6+O7+O8+O10+O9+O11+O12</f>
        <v>1400</v>
      </c>
      <c r="P14" s="651">
        <f>P6+P7+P8+P10+P9+P11+P12</f>
        <v>0.1</v>
      </c>
      <c r="Q14" s="286">
        <f>Q6+Q7+Q8+Q10+Q9+Q11+Q12</f>
        <v>94.12</v>
      </c>
      <c r="R14" s="52">
        <f>R6+R7+R8+R10+R9+R11+R12</f>
        <v>522.36</v>
      </c>
      <c r="S14" s="52">
        <f>S6+S7+S8+S10+S9+S11+S12</f>
        <v>190.21</v>
      </c>
      <c r="T14" s="52">
        <f>T6+T7+T8+T10+T9+T11+T12</f>
        <v>9.76</v>
      </c>
      <c r="U14" s="52">
        <f>U6+U7+U8+U10+U9+U11+U12</f>
        <v>1091.04</v>
      </c>
      <c r="V14" s="52">
        <f>V6+V7+V8+V10+V9+V11+V12</f>
        <v>2.0000000000000004E-2</v>
      </c>
      <c r="W14" s="52">
        <f>W6+W7+W8+W10+W9+W11+W12</f>
        <v>8.0000000000000002E-3</v>
      </c>
      <c r="X14" s="68">
        <f>X6+X7+X8+X10+X9+X11+X12</f>
        <v>3.02</v>
      </c>
    </row>
    <row r="15" spans="1:24" s="16" customFormat="1" ht="33.75" customHeight="1" x14ac:dyDescent="0.35">
      <c r="A15" s="79"/>
      <c r="B15" s="174" t="s">
        <v>62</v>
      </c>
      <c r="C15" s="674"/>
      <c r="D15" s="588"/>
      <c r="E15" s="481" t="s">
        <v>15</v>
      </c>
      <c r="F15" s="376"/>
      <c r="G15" s="224"/>
      <c r="H15" s="189"/>
      <c r="I15" s="22"/>
      <c r="J15" s="59"/>
      <c r="K15" s="449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16" customFormat="1" ht="33.75" customHeight="1" thickBot="1" x14ac:dyDescent="0.4">
      <c r="A16" s="318"/>
      <c r="B16" s="177" t="s">
        <v>64</v>
      </c>
      <c r="C16" s="675"/>
      <c r="D16" s="589"/>
      <c r="E16" s="482" t="s">
        <v>15</v>
      </c>
      <c r="F16" s="589"/>
      <c r="G16" s="567"/>
      <c r="H16" s="592"/>
      <c r="I16" s="593"/>
      <c r="J16" s="594"/>
      <c r="K16" s="450">
        <f>K14/23.5</f>
        <v>36.222978723404253</v>
      </c>
      <c r="L16" s="592"/>
      <c r="M16" s="593"/>
      <c r="N16" s="593"/>
      <c r="O16" s="593"/>
      <c r="P16" s="595"/>
      <c r="Q16" s="592"/>
      <c r="R16" s="593"/>
      <c r="S16" s="593"/>
      <c r="T16" s="593"/>
      <c r="U16" s="593"/>
      <c r="V16" s="593"/>
      <c r="W16" s="593"/>
      <c r="X16" s="594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337"/>
      <c r="B18" s="337"/>
      <c r="C18" s="256"/>
      <c r="D18" s="202"/>
      <c r="E18" s="25"/>
      <c r="F18" s="26"/>
      <c r="G18" s="11"/>
      <c r="H18" s="9"/>
      <c r="I18" s="11"/>
      <c r="J18" s="11"/>
    </row>
    <row r="19" spans="1:14" ht="18" x14ac:dyDescent="0.35">
      <c r="A19" s="527" t="s">
        <v>54</v>
      </c>
      <c r="B19" s="723"/>
      <c r="C19" s="528"/>
      <c r="D19" s="529"/>
      <c r="E19" s="25"/>
      <c r="F19" s="26"/>
      <c r="G19" s="11"/>
      <c r="H19" s="11"/>
      <c r="I19" s="11"/>
      <c r="J19" s="11"/>
    </row>
    <row r="20" spans="1:14" ht="18" x14ac:dyDescent="0.35">
      <c r="A20" s="530" t="s">
        <v>55</v>
      </c>
      <c r="B20" s="724"/>
      <c r="C20" s="531"/>
      <c r="D20" s="53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2023-05-10T03:00:18Z</dcterms:modified>
</cp:coreProperties>
</file>