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26" l="1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12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12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12" i="31" l="1"/>
  <c r="I12" i="31"/>
  <c r="J12" i="31"/>
  <c r="K13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<sst xmlns="http://schemas.openxmlformats.org/spreadsheetml/2006/main" count="1255" uniqueCount="135">
  <si>
    <t xml:space="preserve"> Прием пищи</t>
  </si>
  <si>
    <t xml:space="preserve"> Школа</t>
  </si>
  <si>
    <t>день</t>
  </si>
  <si>
    <t xml:space="preserve"> отд/корп.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</si>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</sst>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1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1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1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1" fillId="0" borderId="37" xfId="0" applyFont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2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5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1" fillId="2" borderId="5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1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5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5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0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4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4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4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4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2" borderId="27" xfId="0" applyFont="1" applyFill="1" applyBorder="1" applyAlignment="1">
      <alignment wrapText="1"/>
    </xf>
    <xf numFmtId="0" fontId="14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5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8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8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abSelected="1"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50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3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34" t="s">
        <v>33</v>
      </c>
      <c r="C4" s="535"/>
      <c r="D4" s="597"/>
      <c r="E4" s="534"/>
      <c r="F4" s="533"/>
      <c r="G4" s="536" t="s">
        <v>16</v>
      </c>
      <c r="H4" s="537"/>
      <c r="I4" s="538"/>
      <c r="J4" s="539" t="s">
        <v>17</v>
      </c>
      <c r="K4" s="784" t="s">
        <v>18</v>
      </c>
      <c r="L4" s="785"/>
      <c r="M4" s="786"/>
      <c r="N4" s="786"/>
      <c r="O4" s="786"/>
      <c r="P4" s="787" t="s">
        <v>19</v>
      </c>
      <c r="Q4" s="788"/>
      <c r="R4" s="788"/>
      <c r="S4" s="788"/>
      <c r="T4" s="788"/>
      <c r="U4" s="788"/>
      <c r="V4" s="788"/>
      <c r="W4" s="789"/>
    </row>
    <row r="5" spans="1:23" ht="47" thickBot="1" x14ac:dyDescent="0.4">
      <c r="A5" s="75" t="s">
        <v>0</v>
      </c>
      <c r="B5" s="100" t="s">
        <v>34</v>
      </c>
      <c r="C5" s="683" t="s">
        <v>35</v>
      </c>
      <c r="D5" s="100" t="s">
        <v>32</v>
      </c>
      <c r="E5" s="100" t="s">
        <v>20</v>
      </c>
      <c r="F5" s="94" t="s">
        <v>31</v>
      </c>
      <c r="G5" s="226" t="s">
        <v>21</v>
      </c>
      <c r="H5" s="65" t="s">
        <v>22</v>
      </c>
      <c r="I5" s="66" t="s">
        <v>23</v>
      </c>
      <c r="J5" s="540" t="s">
        <v>24</v>
      </c>
      <c r="K5" s="316" t="s">
        <v>25</v>
      </c>
      <c r="L5" s="316" t="s">
        <v>94</v>
      </c>
      <c r="M5" s="316" t="s">
        <v>26</v>
      </c>
      <c r="N5" s="418" t="s">
        <v>95</v>
      </c>
      <c r="O5" s="647" t="s">
        <v>96</v>
      </c>
      <c r="P5" s="419" t="s">
        <v>27</v>
      </c>
      <c r="Q5" s="94" t="s">
        <v>28</v>
      </c>
      <c r="R5" s="419" t="s">
        <v>29</v>
      </c>
      <c r="S5" s="94" t="s">
        <v>30</v>
      </c>
      <c r="T5" s="419" t="s">
        <v>97</v>
      </c>
      <c r="U5" s="94" t="s">
        <v>98</v>
      </c>
      <c r="V5" s="419" t="s">
        <v>99</v>
      </c>
      <c r="W5" s="649" t="s">
        <v>100</v>
      </c>
    </row>
    <row r="6" spans="1:23" ht="34.5" customHeight="1" x14ac:dyDescent="0.35">
      <c r="A6" s="78" t="s">
        <v>4</v>
      </c>
      <c r="B6" s="134">
        <v>24</v>
      </c>
      <c r="C6" s="541" t="s">
        <v>13</v>
      </c>
      <c r="D6" s="308" t="s">
        <v>92</v>
      </c>
      <c r="E6" s="319">
        <v>150</v>
      </c>
      <c r="F6" s="134"/>
      <c r="G6" s="37">
        <v>0.6</v>
      </c>
      <c r="H6" s="38">
        <v>0.6</v>
      </c>
      <c r="I6" s="41">
        <v>14.7</v>
      </c>
      <c r="J6" s="414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2">
        <v>0.01</v>
      </c>
    </row>
    <row r="7" spans="1:23" ht="34.5" customHeight="1" x14ac:dyDescent="0.35">
      <c r="A7" s="76"/>
      <c r="B7" s="129">
        <v>30</v>
      </c>
      <c r="C7" s="146" t="s">
        <v>6</v>
      </c>
      <c r="D7" s="146" t="s">
        <v>10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7</v>
      </c>
      <c r="D8" s="146" t="s">
        <v>125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12</v>
      </c>
      <c r="D9" s="146" t="s">
        <v>11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8</v>
      </c>
      <c r="D10" s="146" t="s">
        <v>46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9</v>
      </c>
      <c r="D11" s="146" t="s">
        <v>39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42"/>
      <c r="D12" s="284" t="s">
        <v>14</v>
      </c>
      <c r="E12" s="290">
        <f>SUM(E6:E11)</f>
        <v>840</v>
      </c>
      <c r="F12" s="54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5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18"/>
      <c r="B13" s="297"/>
      <c r="C13" s="544"/>
      <c r="D13" s="309" t="s">
        <v>15</v>
      </c>
      <c r="E13" s="544"/>
      <c r="F13" s="546"/>
      <c r="G13" s="547"/>
      <c r="H13" s="548"/>
      <c r="I13" s="549"/>
      <c r="J13" s="296">
        <f>J12/23.5</f>
        <v>38.017021276595749</v>
      </c>
      <c r="K13" s="550"/>
      <c r="L13" s="551"/>
      <c r="M13" s="552"/>
      <c r="N13" s="552"/>
      <c r="O13" s="553"/>
      <c r="P13" s="550"/>
      <c r="Q13" s="552"/>
      <c r="R13" s="552"/>
      <c r="S13" s="552"/>
      <c r="T13" s="552"/>
      <c r="U13" s="552"/>
      <c r="V13" s="552"/>
      <c r="W13" s="55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14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20"/>
      <c r="C4" s="533" t="s">
        <v>33</v>
      </c>
      <c r="D4" s="234"/>
      <c r="E4" s="597"/>
      <c r="F4" s="533"/>
      <c r="G4" s="534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63" t="s">
        <v>0</v>
      </c>
      <c r="B5" s="721"/>
      <c r="C5" s="94" t="s">
        <v>34</v>
      </c>
      <c r="D5" s="580" t="s">
        <v>35</v>
      </c>
      <c r="E5" s="100" t="s">
        <v>32</v>
      </c>
      <c r="F5" s="94" t="s">
        <v>20</v>
      </c>
      <c r="G5" s="100" t="s">
        <v>31</v>
      </c>
      <c r="H5" s="123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354" t="s">
        <v>4</v>
      </c>
      <c r="B6" s="278"/>
      <c r="C6" s="134">
        <v>24</v>
      </c>
      <c r="D6" s="617" t="s">
        <v>13</v>
      </c>
      <c r="E6" s="346" t="s">
        <v>92</v>
      </c>
      <c r="F6" s="134">
        <v>150</v>
      </c>
      <c r="G6" s="541"/>
      <c r="H6" s="246">
        <v>0.6</v>
      </c>
      <c r="I6" s="38">
        <v>0.6</v>
      </c>
      <c r="J6" s="39">
        <v>14.7</v>
      </c>
      <c r="K6" s="447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18" t="s">
        <v>6</v>
      </c>
      <c r="E7" s="525" t="s">
        <v>66</v>
      </c>
      <c r="F7" s="52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64</v>
      </c>
      <c r="C8" s="175">
        <v>148</v>
      </c>
      <c r="D8" s="619" t="s">
        <v>7</v>
      </c>
      <c r="E8" s="281" t="s">
        <v>88</v>
      </c>
      <c r="F8" s="469">
        <v>90</v>
      </c>
      <c r="G8" s="158"/>
      <c r="H8" s="361">
        <v>19.52</v>
      </c>
      <c r="I8" s="71">
        <v>10.17</v>
      </c>
      <c r="J8" s="362">
        <v>5.89</v>
      </c>
      <c r="K8" s="448">
        <v>193.12</v>
      </c>
      <c r="L8" s="361">
        <v>0.11</v>
      </c>
      <c r="M8" s="71">
        <v>0.16</v>
      </c>
      <c r="N8" s="71">
        <v>1.57</v>
      </c>
      <c r="O8" s="71">
        <v>300</v>
      </c>
      <c r="P8" s="403">
        <v>0.44</v>
      </c>
      <c r="Q8" s="361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2">
        <v>0.66</v>
      </c>
    </row>
    <row r="9" spans="1:24" s="16" customFormat="1" ht="51" customHeight="1" x14ac:dyDescent="0.35">
      <c r="A9" s="85"/>
      <c r="B9" s="158" t="s">
        <v>64</v>
      </c>
      <c r="C9" s="175">
        <v>22</v>
      </c>
      <c r="D9" s="444" t="s">
        <v>52</v>
      </c>
      <c r="E9" s="281" t="s">
        <v>121</v>
      </c>
      <c r="F9" s="158">
        <v>150</v>
      </c>
      <c r="G9" s="175"/>
      <c r="H9" s="305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5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38</v>
      </c>
      <c r="E10" s="206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19" t="s">
        <v>8</v>
      </c>
      <c r="E11" s="147" t="s">
        <v>46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19" t="s">
        <v>9</v>
      </c>
      <c r="E12" s="147" t="s">
        <v>39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62</v>
      </c>
      <c r="C13" s="317"/>
      <c r="D13" s="620"/>
      <c r="E13" s="282" t="s">
        <v>14</v>
      </c>
      <c r="F13" s="273" t="e">
        <f>F6+F7+#REF!+#REF!+F10+F11+F12</f>
        <v>#REF!</v>
      </c>
      <c r="G13" s="401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9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2" t="s">
        <v>64</v>
      </c>
      <c r="C14" s="516"/>
      <c r="D14" s="621"/>
      <c r="E14" s="283" t="s">
        <v>14</v>
      </c>
      <c r="F14" s="272" t="e">
        <f>F6+F7+F8+#REF!+F10+F11+F12</f>
        <v>#REF!</v>
      </c>
      <c r="G14" s="411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0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51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1" t="s">
        <v>62</v>
      </c>
      <c r="C15" s="320"/>
      <c r="D15" s="622"/>
      <c r="E15" s="282" t="s">
        <v>15</v>
      </c>
      <c r="F15" s="375"/>
      <c r="G15" s="431"/>
      <c r="H15" s="189"/>
      <c r="I15" s="22"/>
      <c r="J15" s="59"/>
      <c r="K15" s="449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64</v>
      </c>
      <c r="C16" s="466"/>
      <c r="D16" s="590"/>
      <c r="E16" s="654" t="s">
        <v>15</v>
      </c>
      <c r="F16" s="177"/>
      <c r="G16" s="159"/>
      <c r="H16" s="380"/>
      <c r="I16" s="381"/>
      <c r="J16" s="382"/>
      <c r="K16" s="450">
        <f>K14/23.5</f>
        <v>30.486382978723402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37"/>
      <c r="B18" s="728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27" t="s">
        <v>54</v>
      </c>
      <c r="B19" s="719"/>
      <c r="C19" s="528"/>
      <c r="D19" s="528"/>
      <c r="E19" s="25"/>
      <c r="F19" s="26"/>
      <c r="G19" s="11"/>
      <c r="H19" s="11"/>
      <c r="I19" s="11"/>
      <c r="J19" s="11"/>
      <c r="R19" s="420"/>
    </row>
    <row r="20" spans="1:18" ht="18" x14ac:dyDescent="0.35">
      <c r="A20" s="530" t="s">
        <v>55</v>
      </c>
      <c r="B20" s="715"/>
      <c r="C20" s="111"/>
      <c r="D20" s="53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13"/>
      <c r="C2" s="7"/>
      <c r="D2" s="6" t="s">
        <v>3</v>
      </c>
      <c r="E2" s="650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3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29"/>
      <c r="C4" s="663" t="s">
        <v>33</v>
      </c>
      <c r="D4" s="234"/>
      <c r="E4" s="597"/>
      <c r="F4" s="661"/>
      <c r="G4" s="663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75" t="s">
        <v>0</v>
      </c>
      <c r="B5" s="730"/>
      <c r="C5" s="100" t="s">
        <v>34</v>
      </c>
      <c r="D5" s="580" t="s">
        <v>35</v>
      </c>
      <c r="E5" s="100" t="s">
        <v>32</v>
      </c>
      <c r="F5" s="94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134"/>
      <c r="C6" s="363">
        <v>28</v>
      </c>
      <c r="D6" s="655" t="s">
        <v>13</v>
      </c>
      <c r="E6" s="364" t="s">
        <v>116</v>
      </c>
      <c r="F6" s="397">
        <v>60</v>
      </c>
      <c r="G6" s="407"/>
      <c r="H6" s="391">
        <v>0.48</v>
      </c>
      <c r="I6" s="331">
        <v>0.6</v>
      </c>
      <c r="J6" s="392">
        <v>1.56</v>
      </c>
      <c r="K6" s="408">
        <v>8.4</v>
      </c>
      <c r="L6" s="306">
        <v>0.02</v>
      </c>
      <c r="M6" s="307">
        <v>0.02</v>
      </c>
      <c r="N6" s="47">
        <v>6</v>
      </c>
      <c r="O6" s="47">
        <v>10</v>
      </c>
      <c r="P6" s="48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56" t="s">
        <v>6</v>
      </c>
      <c r="E7" s="153" t="s">
        <v>84</v>
      </c>
      <c r="F7" s="639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495" t="s">
        <v>7</v>
      </c>
      <c r="E8" s="321" t="s">
        <v>68</v>
      </c>
      <c r="F8" s="639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55" t="s">
        <v>12</v>
      </c>
      <c r="E9" s="525" t="s">
        <v>69</v>
      </c>
      <c r="F9" s="50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0" t="s">
        <v>8</v>
      </c>
      <c r="E10" s="146" t="s">
        <v>46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0" t="s">
        <v>9</v>
      </c>
      <c r="E11" s="146" t="s">
        <v>39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495"/>
      <c r="E12" s="284" t="s">
        <v>14</v>
      </c>
      <c r="F12" s="351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57"/>
      <c r="E13" s="309" t="s">
        <v>15</v>
      </c>
      <c r="F13" s="248"/>
      <c r="G13" s="196"/>
      <c r="H13" s="192"/>
      <c r="I13" s="49"/>
      <c r="J13" s="124"/>
      <c r="K13" s="325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27" t="s">
        <v>54</v>
      </c>
      <c r="B17" s="719"/>
      <c r="C17" s="528"/>
      <c r="D17" s="529"/>
      <c r="E17" s="25"/>
      <c r="F17" s="26"/>
      <c r="G17" s="11"/>
      <c r="H17" s="11"/>
      <c r="I17" s="11"/>
      <c r="J17" s="11"/>
    </row>
    <row r="18" spans="1:10" x14ac:dyDescent="0.35">
      <c r="A18" s="530" t="s">
        <v>55</v>
      </c>
      <c r="B18" s="715"/>
      <c r="C18" s="531"/>
      <c r="D18" s="531"/>
      <c r="E18" s="11"/>
      <c r="F18" s="11"/>
      <c r="G18" s="11"/>
      <c r="H18" s="11"/>
      <c r="I18" s="11"/>
      <c r="J18" s="11"/>
    </row>
    <row r="19" spans="1:10" x14ac:dyDescent="0.35">
      <c r="A19" s="11"/>
      <c r="B19" s="716"/>
      <c r="C19" s="311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34" t="s">
        <v>33</v>
      </c>
      <c r="D4" s="596"/>
      <c r="E4" s="597"/>
      <c r="F4" s="534"/>
      <c r="G4" s="533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75" t="s">
        <v>0</v>
      </c>
      <c r="B5" s="94"/>
      <c r="C5" s="100" t="s">
        <v>34</v>
      </c>
      <c r="D5" s="681" t="s">
        <v>35</v>
      </c>
      <c r="E5" s="100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278"/>
      <c r="C6" s="262">
        <v>9</v>
      </c>
      <c r="D6" s="582" t="s">
        <v>13</v>
      </c>
      <c r="E6" s="583" t="s">
        <v>77</v>
      </c>
      <c r="F6" s="584">
        <v>60</v>
      </c>
      <c r="G6" s="451"/>
      <c r="H6" s="246">
        <v>1.29</v>
      </c>
      <c r="I6" s="38">
        <v>4.2699999999999996</v>
      </c>
      <c r="J6" s="39">
        <v>6.97</v>
      </c>
      <c r="K6" s="294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6</v>
      </c>
      <c r="E7" s="321" t="s">
        <v>71</v>
      </c>
      <c r="F7" s="214">
        <v>200</v>
      </c>
      <c r="G7" s="336"/>
      <c r="H7" s="233">
        <v>6.66</v>
      </c>
      <c r="I7" s="72">
        <v>5.51</v>
      </c>
      <c r="J7" s="197">
        <v>8.75</v>
      </c>
      <c r="K7" s="334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04"/>
      <c r="C8" s="130">
        <v>81</v>
      </c>
      <c r="D8" s="199" t="s">
        <v>7</v>
      </c>
      <c r="E8" s="153" t="s">
        <v>61</v>
      </c>
      <c r="F8" s="55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74</v>
      </c>
      <c r="E9" s="321" t="s">
        <v>72</v>
      </c>
      <c r="F9" s="214">
        <v>150</v>
      </c>
      <c r="G9" s="336"/>
      <c r="H9" s="233">
        <v>3.93</v>
      </c>
      <c r="I9" s="72">
        <v>4.24</v>
      </c>
      <c r="J9" s="197">
        <v>21.84</v>
      </c>
      <c r="K9" s="334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34"/>
      <c r="C10" s="200">
        <v>100</v>
      </c>
      <c r="D10" s="199" t="s">
        <v>75</v>
      </c>
      <c r="E10" s="147" t="s">
        <v>73</v>
      </c>
      <c r="F10" s="130">
        <v>200</v>
      </c>
      <c r="G10" s="336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34"/>
      <c r="C11" s="200">
        <v>119</v>
      </c>
      <c r="D11" s="199" t="s">
        <v>8</v>
      </c>
      <c r="E11" s="147" t="s">
        <v>46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1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9</v>
      </c>
      <c r="E12" s="147" t="s">
        <v>39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1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04"/>
      <c r="C13" s="135"/>
      <c r="D13" s="416"/>
      <c r="E13" s="284" t="s">
        <v>14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0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09"/>
      <c r="C14" s="133"/>
      <c r="D14" s="347"/>
      <c r="E14" s="309" t="s">
        <v>15</v>
      </c>
      <c r="F14" s="324"/>
      <c r="G14" s="196"/>
      <c r="H14" s="192"/>
      <c r="I14" s="49"/>
      <c r="J14" s="113"/>
      <c r="K14" s="405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86"/>
      <c r="C4" s="534" t="s">
        <v>33</v>
      </c>
      <c r="D4" s="626"/>
      <c r="E4" s="597"/>
      <c r="F4" s="534"/>
      <c r="G4" s="533"/>
      <c r="H4" s="678" t="s">
        <v>16</v>
      </c>
      <c r="I4" s="679"/>
      <c r="J4" s="680"/>
      <c r="K4" s="53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100"/>
      <c r="C5" s="100" t="s">
        <v>34</v>
      </c>
      <c r="D5" s="690" t="s">
        <v>35</v>
      </c>
      <c r="E5" s="100" t="s">
        <v>32</v>
      </c>
      <c r="F5" s="100" t="s">
        <v>20</v>
      </c>
      <c r="G5" s="94" t="s">
        <v>31</v>
      </c>
      <c r="H5" s="692" t="s">
        <v>21</v>
      </c>
      <c r="I5" s="419" t="s">
        <v>22</v>
      </c>
      <c r="J5" s="693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26.5" customHeight="1" x14ac:dyDescent="0.35">
      <c r="A6" s="140" t="s">
        <v>4</v>
      </c>
      <c r="B6" s="134"/>
      <c r="C6" s="349">
        <v>135</v>
      </c>
      <c r="D6" s="333" t="s">
        <v>13</v>
      </c>
      <c r="E6" s="169" t="s">
        <v>122</v>
      </c>
      <c r="F6" s="149">
        <v>60</v>
      </c>
      <c r="G6" s="560"/>
      <c r="H6" s="391">
        <v>1.2</v>
      </c>
      <c r="I6" s="331">
        <v>5.4</v>
      </c>
      <c r="J6" s="392">
        <v>5.16</v>
      </c>
      <c r="K6" s="184">
        <v>73.2</v>
      </c>
      <c r="L6" s="391">
        <v>0.01</v>
      </c>
      <c r="M6" s="330">
        <v>0.03</v>
      </c>
      <c r="N6" s="331">
        <v>4.2</v>
      </c>
      <c r="O6" s="331">
        <v>90</v>
      </c>
      <c r="P6" s="332">
        <v>0</v>
      </c>
      <c r="Q6" s="391">
        <v>24.6</v>
      </c>
      <c r="R6" s="331">
        <v>40.200000000000003</v>
      </c>
      <c r="S6" s="331">
        <v>21</v>
      </c>
      <c r="T6" s="331">
        <v>4.2</v>
      </c>
      <c r="U6" s="331">
        <v>189</v>
      </c>
      <c r="V6" s="331">
        <v>0</v>
      </c>
      <c r="W6" s="331">
        <v>0</v>
      </c>
      <c r="X6" s="392">
        <v>0</v>
      </c>
    </row>
    <row r="7" spans="1:24" s="16" customFormat="1" ht="26.5" customHeight="1" x14ac:dyDescent="0.35">
      <c r="A7" s="101"/>
      <c r="B7" s="131"/>
      <c r="C7" s="131" t="s">
        <v>133</v>
      </c>
      <c r="D7" s="400" t="s">
        <v>6</v>
      </c>
      <c r="E7" s="343" t="s">
        <v>130</v>
      </c>
      <c r="F7" s="52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399" t="s">
        <v>7</v>
      </c>
      <c r="E8" s="153" t="s">
        <v>81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398" t="s">
        <v>74</v>
      </c>
      <c r="E9" s="146" t="s">
        <v>37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12</v>
      </c>
      <c r="E10" s="166" t="s">
        <v>11</v>
      </c>
      <c r="F10" s="511">
        <v>200</v>
      </c>
      <c r="G10" s="490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398" t="s">
        <v>46</v>
      </c>
      <c r="E11" s="146" t="s">
        <v>36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398" t="s">
        <v>39</v>
      </c>
      <c r="E12" s="146" t="s">
        <v>39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27"/>
      <c r="E13" s="151" t="s">
        <v>14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28"/>
      <c r="E14" s="152" t="s">
        <v>15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37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1"/>
      <c r="C17" s="311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13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646" t="s">
        <v>33</v>
      </c>
      <c r="D4" s="234"/>
      <c r="E4" s="664"/>
      <c r="F4" s="533"/>
      <c r="G4" s="534"/>
      <c r="H4" s="687" t="s">
        <v>16</v>
      </c>
      <c r="I4" s="688"/>
      <c r="J4" s="689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649" t="s">
        <v>32</v>
      </c>
      <c r="F5" s="94" t="s">
        <v>20</v>
      </c>
      <c r="G5" s="100" t="s">
        <v>31</v>
      </c>
      <c r="H5" s="692" t="s">
        <v>21</v>
      </c>
      <c r="I5" s="419" t="s">
        <v>22</v>
      </c>
      <c r="J5" s="693" t="s">
        <v>23</v>
      </c>
      <c r="K5" s="611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644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644" t="s">
        <v>100</v>
      </c>
    </row>
    <row r="6" spans="1:24" s="16" customFormat="1" ht="36" customHeight="1" x14ac:dyDescent="0.35">
      <c r="A6" s="140" t="s">
        <v>4</v>
      </c>
      <c r="B6" s="208"/>
      <c r="C6" s="149">
        <v>24</v>
      </c>
      <c r="D6" s="541" t="s">
        <v>13</v>
      </c>
      <c r="E6" s="346" t="s">
        <v>89</v>
      </c>
      <c r="F6" s="458">
        <v>150</v>
      </c>
      <c r="G6" s="460"/>
      <c r="H6" s="240">
        <v>0.6</v>
      </c>
      <c r="I6" s="36">
        <v>0.6</v>
      </c>
      <c r="J6" s="46">
        <v>14.7</v>
      </c>
      <c r="K6" s="414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1" t="s">
        <v>6</v>
      </c>
      <c r="E7" s="343" t="s">
        <v>65</v>
      </c>
      <c r="F7" s="586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88" t="s">
        <v>7</v>
      </c>
      <c r="E8" s="572" t="s">
        <v>112</v>
      </c>
      <c r="F8" s="476">
        <v>95</v>
      </c>
      <c r="G8" s="178"/>
      <c r="H8" s="305">
        <v>24.87</v>
      </c>
      <c r="I8" s="53">
        <v>21.09</v>
      </c>
      <c r="J8" s="54">
        <v>0.72</v>
      </c>
      <c r="K8" s="462">
        <v>290.5</v>
      </c>
      <c r="L8" s="305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5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2" t="s">
        <v>74</v>
      </c>
      <c r="E9" s="146" t="s">
        <v>45</v>
      </c>
      <c r="F9" s="125">
        <v>150</v>
      </c>
      <c r="G9" s="162"/>
      <c r="H9" s="335">
        <v>6.76</v>
      </c>
      <c r="I9" s="87">
        <v>3.93</v>
      </c>
      <c r="J9" s="88">
        <v>41.29</v>
      </c>
      <c r="K9" s="463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12</v>
      </c>
      <c r="E10" s="206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0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36"/>
      <c r="D13" s="557"/>
      <c r="E13" s="368" t="s">
        <v>14</v>
      </c>
      <c r="F13" s="376" t="e">
        <f>F6+F7+#REF!+F9+F10+F11+F12</f>
        <v>#REF!</v>
      </c>
      <c r="G13" s="461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09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54"/>
      <c r="D14" s="556"/>
      <c r="E14" s="455" t="s">
        <v>14</v>
      </c>
      <c r="F14" s="411">
        <f>F6+F7+F8+F9+F10+F11+F12</f>
        <v>835</v>
      </c>
      <c r="G14" s="410"/>
      <c r="H14" s="286">
        <f>H6+H7+H8+H9+H10+H11+H12</f>
        <v>44.51</v>
      </c>
      <c r="I14" s="52">
        <f>I6+I7+I8+I9+I10+I11+I12</f>
        <v>31.659999999999997</v>
      </c>
      <c r="J14" s="651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51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36"/>
      <c r="D15" s="557"/>
      <c r="E15" s="402" t="s">
        <v>15</v>
      </c>
      <c r="F15" s="376"/>
      <c r="G15" s="436"/>
      <c r="H15" s="189"/>
      <c r="I15" s="22"/>
      <c r="J15" s="107"/>
      <c r="K15" s="46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56"/>
      <c r="D16" s="591"/>
      <c r="E16" s="378" t="s">
        <v>15</v>
      </c>
      <c r="F16" s="159"/>
      <c r="G16" s="457"/>
      <c r="H16" s="380"/>
      <c r="I16" s="381"/>
      <c r="J16" s="413"/>
      <c r="K16" s="465">
        <f>K14/23.5</f>
        <v>36.917446808510633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719"/>
      <c r="C18" s="528"/>
      <c r="D18" s="529"/>
      <c r="E18" s="25"/>
      <c r="F18" s="26"/>
      <c r="G18" s="11"/>
      <c r="H18" s="9"/>
      <c r="I18" s="11"/>
      <c r="J18" s="11"/>
    </row>
    <row r="19" spans="1:14" ht="18" x14ac:dyDescent="0.35">
      <c r="A19" s="530" t="s">
        <v>55</v>
      </c>
      <c r="B19" s="715"/>
      <c r="C19" s="531"/>
      <c r="D19" s="53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18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29"/>
      <c r="C4" s="534" t="s">
        <v>33</v>
      </c>
      <c r="D4" s="596"/>
      <c r="E4" s="597"/>
      <c r="F4" s="534"/>
      <c r="G4" s="534"/>
      <c r="H4" s="678" t="s">
        <v>16</v>
      </c>
      <c r="I4" s="679"/>
      <c r="J4" s="680"/>
      <c r="K4" s="598" t="s">
        <v>17</v>
      </c>
      <c r="L4" s="791" t="s">
        <v>18</v>
      </c>
      <c r="M4" s="792"/>
      <c r="N4" s="792"/>
      <c r="O4" s="792"/>
      <c r="P4" s="793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694"/>
      <c r="C5" s="100" t="s">
        <v>34</v>
      </c>
      <c r="D5" s="350" t="s">
        <v>35</v>
      </c>
      <c r="E5" s="100" t="s">
        <v>32</v>
      </c>
      <c r="F5" s="100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26.5" customHeight="1" x14ac:dyDescent="0.35">
      <c r="A6" s="140" t="s">
        <v>4</v>
      </c>
      <c r="B6" s="207"/>
      <c r="C6" s="489">
        <v>133</v>
      </c>
      <c r="D6" s="346" t="s">
        <v>13</v>
      </c>
      <c r="E6" s="541" t="s">
        <v>111</v>
      </c>
      <c r="F6" s="458">
        <v>60</v>
      </c>
      <c r="G6" s="601"/>
      <c r="H6" s="246">
        <v>1.24</v>
      </c>
      <c r="I6" s="38">
        <v>0.21</v>
      </c>
      <c r="J6" s="39">
        <v>6.12</v>
      </c>
      <c r="K6" s="294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84">
        <v>35</v>
      </c>
      <c r="D7" s="194" t="s">
        <v>80</v>
      </c>
      <c r="E7" s="153" t="s">
        <v>78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84">
        <v>148</v>
      </c>
      <c r="D8" s="147" t="s">
        <v>7</v>
      </c>
      <c r="E8" s="170" t="s">
        <v>106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64</v>
      </c>
      <c r="C9" s="774">
        <v>51</v>
      </c>
      <c r="D9" s="775" t="s">
        <v>52</v>
      </c>
      <c r="E9" s="776" t="s">
        <v>120</v>
      </c>
      <c r="F9" s="777">
        <v>150</v>
      </c>
      <c r="G9" s="778"/>
      <c r="H9" s="779">
        <v>3.33</v>
      </c>
      <c r="I9" s="780">
        <v>3.81</v>
      </c>
      <c r="J9" s="781">
        <v>26.04</v>
      </c>
      <c r="K9" s="782">
        <v>151.12</v>
      </c>
      <c r="L9" s="779">
        <v>0.15</v>
      </c>
      <c r="M9" s="780">
        <v>0.1</v>
      </c>
      <c r="N9" s="780">
        <v>14.03</v>
      </c>
      <c r="O9" s="780">
        <v>20</v>
      </c>
      <c r="P9" s="781">
        <v>0.06</v>
      </c>
      <c r="Q9" s="779">
        <v>20.11</v>
      </c>
      <c r="R9" s="780">
        <v>90.58</v>
      </c>
      <c r="S9" s="780">
        <v>35.68</v>
      </c>
      <c r="T9" s="780">
        <v>1.45</v>
      </c>
      <c r="U9" s="780">
        <v>830.41</v>
      </c>
      <c r="V9" s="780">
        <v>8.0000000000000002E-3</v>
      </c>
      <c r="W9" s="780">
        <v>1E-3</v>
      </c>
      <c r="X9" s="783">
        <v>0.05</v>
      </c>
    </row>
    <row r="10" spans="1:24" s="16" customFormat="1" ht="33.75" customHeight="1" x14ac:dyDescent="0.35">
      <c r="A10" s="103"/>
      <c r="B10" s="129"/>
      <c r="C10" s="484">
        <v>107</v>
      </c>
      <c r="D10" s="194" t="s">
        <v>12</v>
      </c>
      <c r="E10" s="153" t="s">
        <v>79</v>
      </c>
      <c r="F10" s="214">
        <v>200</v>
      </c>
      <c r="G10" s="495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62</v>
      </c>
      <c r="C13" s="441"/>
      <c r="D13" s="624"/>
      <c r="E13" s="368" t="s">
        <v>14</v>
      </c>
      <c r="F13" s="375" t="e">
        <f>F6+F7+F8+#REF!+F10+F11+F12</f>
        <v>#REF!</v>
      </c>
      <c r="G13" s="461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76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64</v>
      </c>
      <c r="C14" s="501"/>
      <c r="D14" s="623"/>
      <c r="E14" s="455" t="s">
        <v>14</v>
      </c>
      <c r="F14" s="272">
        <f>F6+F7+F8+F9+F10+F11+F12</f>
        <v>740</v>
      </c>
      <c r="G14" s="410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1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51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62</v>
      </c>
      <c r="C15" s="441"/>
      <c r="D15" s="624"/>
      <c r="E15" s="402" t="s">
        <v>15</v>
      </c>
      <c r="F15" s="375"/>
      <c r="G15" s="436"/>
      <c r="H15" s="189"/>
      <c r="I15" s="22"/>
      <c r="J15" s="59"/>
      <c r="K15" s="467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658"/>
      <c r="D16" s="589"/>
      <c r="E16" s="378" t="s">
        <v>15</v>
      </c>
      <c r="F16" s="177"/>
      <c r="G16" s="457"/>
      <c r="H16" s="380"/>
      <c r="I16" s="381"/>
      <c r="J16" s="382"/>
      <c r="K16" s="383">
        <f>K14/23.5</f>
        <v>30.32212765957447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27" t="s">
        <v>54</v>
      </c>
      <c r="B19" s="719"/>
      <c r="C19" s="528"/>
      <c r="D19" s="529"/>
      <c r="E19" s="25"/>
      <c r="F19" s="26"/>
      <c r="G19" s="11"/>
      <c r="H19" s="11"/>
      <c r="I19" s="11"/>
      <c r="J19" s="11"/>
    </row>
    <row r="20" spans="1:19" ht="18" x14ac:dyDescent="0.35">
      <c r="A20" s="530" t="s">
        <v>55</v>
      </c>
      <c r="B20" s="715"/>
      <c r="C20" s="531"/>
      <c r="D20" s="53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13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2" t="s">
        <v>33</v>
      </c>
      <c r="D4" s="218"/>
      <c r="E4" s="579"/>
      <c r="F4" s="532"/>
      <c r="G4" s="534"/>
      <c r="H4" s="678" t="s">
        <v>16</v>
      </c>
      <c r="I4" s="679"/>
      <c r="J4" s="680"/>
      <c r="K4" s="630" t="s">
        <v>17</v>
      </c>
      <c r="L4" s="787" t="s">
        <v>18</v>
      </c>
      <c r="M4" s="788"/>
      <c r="N4" s="806"/>
      <c r="O4" s="806"/>
      <c r="P4" s="807"/>
      <c r="Q4" s="787" t="s">
        <v>19</v>
      </c>
      <c r="R4" s="788"/>
      <c r="S4" s="788"/>
      <c r="T4" s="788"/>
      <c r="U4" s="788"/>
      <c r="V4" s="788"/>
      <c r="W4" s="788"/>
      <c r="X4" s="789"/>
    </row>
    <row r="5" spans="1:24" s="16" customFormat="1" ht="28.5" customHeight="1" thickBot="1" x14ac:dyDescent="0.4">
      <c r="A5" s="138" t="s">
        <v>0</v>
      </c>
      <c r="B5" s="100"/>
      <c r="C5" s="123" t="s">
        <v>34</v>
      </c>
      <c r="D5" s="280" t="s">
        <v>35</v>
      </c>
      <c r="E5" s="429" t="s">
        <v>32</v>
      </c>
      <c r="F5" s="123" t="s">
        <v>20</v>
      </c>
      <c r="G5" s="100" t="s">
        <v>31</v>
      </c>
      <c r="H5" s="429" t="s">
        <v>21</v>
      </c>
      <c r="I5" s="419" t="s">
        <v>22</v>
      </c>
      <c r="J5" s="429" t="s">
        <v>23</v>
      </c>
      <c r="K5" s="631" t="s">
        <v>24</v>
      </c>
      <c r="L5" s="123" t="s">
        <v>25</v>
      </c>
      <c r="M5" s="419" t="s">
        <v>94</v>
      </c>
      <c r="N5" s="94" t="s">
        <v>26</v>
      </c>
      <c r="O5" s="695" t="s">
        <v>95</v>
      </c>
      <c r="P5" s="649" t="s">
        <v>96</v>
      </c>
      <c r="Q5" s="123" t="s">
        <v>27</v>
      </c>
      <c r="R5" s="419" t="s">
        <v>28</v>
      </c>
      <c r="S5" s="94" t="s">
        <v>29</v>
      </c>
      <c r="T5" s="419" t="s">
        <v>30</v>
      </c>
      <c r="U5" s="94" t="s">
        <v>97</v>
      </c>
      <c r="V5" s="419" t="s">
        <v>98</v>
      </c>
      <c r="W5" s="94" t="s">
        <v>99</v>
      </c>
      <c r="X5" s="419" t="s">
        <v>100</v>
      </c>
    </row>
    <row r="6" spans="1:24" s="16" customFormat="1" ht="43.5" customHeight="1" x14ac:dyDescent="0.35">
      <c r="A6" s="140" t="s">
        <v>4</v>
      </c>
      <c r="B6" s="149"/>
      <c r="C6" s="134">
        <v>25</v>
      </c>
      <c r="D6" s="367" t="s">
        <v>13</v>
      </c>
      <c r="E6" s="503" t="s">
        <v>42</v>
      </c>
      <c r="F6" s="319">
        <v>150</v>
      </c>
      <c r="G6" s="632"/>
      <c r="H6" s="45">
        <v>0.6</v>
      </c>
      <c r="I6" s="36">
        <v>0.45</v>
      </c>
      <c r="J6" s="209">
        <v>15.45</v>
      </c>
      <c r="K6" s="294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64</v>
      </c>
      <c r="C7" s="500">
        <v>37</v>
      </c>
      <c r="D7" s="444" t="s">
        <v>6</v>
      </c>
      <c r="E7" s="281" t="s">
        <v>87</v>
      </c>
      <c r="F7" s="469">
        <v>200</v>
      </c>
      <c r="G7" s="388"/>
      <c r="H7" s="305">
        <v>5.78</v>
      </c>
      <c r="I7" s="53">
        <v>5.5</v>
      </c>
      <c r="J7" s="67">
        <v>10.8</v>
      </c>
      <c r="K7" s="231">
        <v>115.7</v>
      </c>
      <c r="L7" s="305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5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8" t="s">
        <v>7</v>
      </c>
      <c r="E8" s="602" t="s">
        <v>76</v>
      </c>
      <c r="F8" s="633">
        <v>90</v>
      </c>
      <c r="G8" s="526"/>
      <c r="H8" s="69">
        <v>18.13</v>
      </c>
      <c r="I8" s="13">
        <v>17.05</v>
      </c>
      <c r="J8" s="42">
        <v>3.69</v>
      </c>
      <c r="K8" s="97">
        <v>240.96</v>
      </c>
      <c r="L8" s="335">
        <v>0.06</v>
      </c>
      <c r="M8" s="86">
        <v>0.13</v>
      </c>
      <c r="N8" s="87">
        <v>1.06</v>
      </c>
      <c r="O8" s="87">
        <v>0</v>
      </c>
      <c r="P8" s="88">
        <v>0</v>
      </c>
      <c r="Q8" s="335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52</v>
      </c>
      <c r="E9" s="199" t="s">
        <v>82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8" t="s">
        <v>12</v>
      </c>
      <c r="E10" s="525" t="s">
        <v>57</v>
      </c>
      <c r="F10" s="633">
        <v>200</v>
      </c>
      <c r="G10" s="52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34">
        <v>119</v>
      </c>
      <c r="D11" s="127" t="s">
        <v>46</v>
      </c>
      <c r="E11" s="199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34">
        <v>120</v>
      </c>
      <c r="D12" s="127" t="s">
        <v>39</v>
      </c>
      <c r="E12" s="199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62</v>
      </c>
      <c r="C13" s="431"/>
      <c r="D13" s="470"/>
      <c r="E13" s="471" t="s">
        <v>14</v>
      </c>
      <c r="F13" s="461" t="e">
        <f>F6+#REF!+F8+F9+F10+F11+F12</f>
        <v>#REF!</v>
      </c>
      <c r="G13" s="375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76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64</v>
      </c>
      <c r="C14" s="442"/>
      <c r="D14" s="473"/>
      <c r="E14" s="474" t="s">
        <v>14</v>
      </c>
      <c r="F14" s="410">
        <f>F6+F7+F8+F9+F10+F11+F12</f>
        <v>830</v>
      </c>
      <c r="G14" s="272"/>
      <c r="H14" s="493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1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51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62</v>
      </c>
      <c r="C15" s="431"/>
      <c r="D15" s="470"/>
      <c r="E15" s="472" t="s">
        <v>15</v>
      </c>
      <c r="F15" s="461"/>
      <c r="G15" s="375"/>
      <c r="H15" s="51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159"/>
      <c r="D16" s="177"/>
      <c r="E16" s="475" t="s">
        <v>15</v>
      </c>
      <c r="F16" s="457"/>
      <c r="G16" s="177"/>
      <c r="H16" s="423"/>
      <c r="I16" s="381"/>
      <c r="J16" s="382"/>
      <c r="K16" s="480">
        <f>K14/23.5</f>
        <v>33.408510638297876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9" ht="15.5" x14ac:dyDescent="0.35">
      <c r="A17" s="9"/>
      <c r="B17" s="707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0"/>
    </row>
    <row r="19" spans="1:19" x14ac:dyDescent="0.35">
      <c r="A19" s="527" t="s">
        <v>54</v>
      </c>
      <c r="B19" s="719"/>
      <c r="C19" s="528"/>
      <c r="D19" s="529"/>
    </row>
    <row r="20" spans="1:19" x14ac:dyDescent="0.35">
      <c r="A20" s="530" t="s">
        <v>55</v>
      </c>
      <c r="B20" s="715"/>
      <c r="C20" s="531"/>
      <c r="D20" s="53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13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91" t="s">
        <v>18</v>
      </c>
      <c r="M4" s="792"/>
      <c r="N4" s="808"/>
      <c r="O4" s="808"/>
      <c r="P4" s="809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100"/>
      <c r="C5" s="94" t="s">
        <v>34</v>
      </c>
      <c r="D5" s="580" t="s">
        <v>35</v>
      </c>
      <c r="E5" s="429" t="s">
        <v>32</v>
      </c>
      <c r="F5" s="100" t="s">
        <v>20</v>
      </c>
      <c r="G5" s="94" t="s">
        <v>31</v>
      </c>
      <c r="H5" s="692" t="s">
        <v>21</v>
      </c>
      <c r="I5" s="419" t="s">
        <v>22</v>
      </c>
      <c r="J5" s="693" t="s">
        <v>23</v>
      </c>
      <c r="K5" s="634" t="s">
        <v>24</v>
      </c>
      <c r="L5" s="691" t="s">
        <v>25</v>
      </c>
      <c r="M5" s="692" t="s">
        <v>94</v>
      </c>
      <c r="N5" s="419" t="s">
        <v>26</v>
      </c>
      <c r="O5" s="696" t="s">
        <v>95</v>
      </c>
      <c r="P5" s="419" t="s">
        <v>96</v>
      </c>
      <c r="Q5" s="429" t="s">
        <v>27</v>
      </c>
      <c r="R5" s="100" t="s">
        <v>28</v>
      </c>
      <c r="S5" s="429" t="s">
        <v>29</v>
      </c>
      <c r="T5" s="100" t="s">
        <v>30</v>
      </c>
      <c r="U5" s="691" t="s">
        <v>97</v>
      </c>
      <c r="V5" s="691" t="s">
        <v>98</v>
      </c>
      <c r="W5" s="691" t="s">
        <v>99</v>
      </c>
      <c r="X5" s="236" t="s">
        <v>100</v>
      </c>
    </row>
    <row r="6" spans="1:24" s="16" customFormat="1" ht="26.5" customHeight="1" x14ac:dyDescent="0.35">
      <c r="A6" s="140" t="s">
        <v>4</v>
      </c>
      <c r="B6" s="149"/>
      <c r="C6" s="149">
        <v>28</v>
      </c>
      <c r="D6" s="560" t="s">
        <v>13</v>
      </c>
      <c r="E6" s="697" t="s">
        <v>109</v>
      </c>
      <c r="F6" s="584">
        <v>60</v>
      </c>
      <c r="G6" s="451"/>
      <c r="H6" s="246">
        <v>0.48</v>
      </c>
      <c r="I6" s="38">
        <v>0.6</v>
      </c>
      <c r="J6" s="39">
        <v>1.56</v>
      </c>
      <c r="K6" s="294">
        <v>8.4</v>
      </c>
      <c r="L6" s="648">
        <v>0.02</v>
      </c>
      <c r="M6" s="306">
        <v>0.02</v>
      </c>
      <c r="N6" s="47">
        <v>6</v>
      </c>
      <c r="O6" s="47">
        <v>10</v>
      </c>
      <c r="P6" s="48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8" t="s">
        <v>6</v>
      </c>
      <c r="E7" s="525" t="s">
        <v>66</v>
      </c>
      <c r="F7" s="52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64</v>
      </c>
      <c r="C8" s="178">
        <v>83</v>
      </c>
      <c r="D8" s="388" t="s">
        <v>7</v>
      </c>
      <c r="E8" s="468" t="s">
        <v>113</v>
      </c>
      <c r="F8" s="476">
        <v>90</v>
      </c>
      <c r="G8" s="178"/>
      <c r="H8" s="361">
        <v>20.45</v>
      </c>
      <c r="I8" s="71">
        <v>19.920000000000002</v>
      </c>
      <c r="J8" s="362">
        <v>1.59</v>
      </c>
      <c r="K8" s="446">
        <v>269.25</v>
      </c>
      <c r="L8" s="427">
        <v>0.09</v>
      </c>
      <c r="M8" s="361">
        <v>0.16</v>
      </c>
      <c r="N8" s="71">
        <v>2.77</v>
      </c>
      <c r="O8" s="71">
        <v>50</v>
      </c>
      <c r="P8" s="362">
        <v>0.04</v>
      </c>
      <c r="Q8" s="361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2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52</v>
      </c>
      <c r="E9" s="505" t="s">
        <v>120</v>
      </c>
      <c r="F9" s="562">
        <v>150</v>
      </c>
      <c r="G9" s="178"/>
      <c r="H9" s="361">
        <v>3.33</v>
      </c>
      <c r="I9" s="71">
        <v>3.81</v>
      </c>
      <c r="J9" s="362">
        <v>26.04</v>
      </c>
      <c r="K9" s="446">
        <v>151.12</v>
      </c>
      <c r="L9" s="427">
        <v>0.15</v>
      </c>
      <c r="M9" s="361">
        <v>0.1</v>
      </c>
      <c r="N9" s="71">
        <v>14.03</v>
      </c>
      <c r="O9" s="71">
        <v>20</v>
      </c>
      <c r="P9" s="362">
        <v>0.06</v>
      </c>
      <c r="Q9" s="361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2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38</v>
      </c>
      <c r="E10" s="206" t="s">
        <v>43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8">
        <v>119</v>
      </c>
      <c r="D11" s="147" t="s">
        <v>8</v>
      </c>
      <c r="E11" s="199" t="s">
        <v>46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9</v>
      </c>
      <c r="E12" s="199" t="s">
        <v>39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62</v>
      </c>
      <c r="C13" s="436"/>
      <c r="D13" s="477"/>
      <c r="E13" s="471" t="s">
        <v>14</v>
      </c>
      <c r="F13" s="375" t="e">
        <f>F6+F7+#REF!+#REF!+F10+F11+F12</f>
        <v>#REF!</v>
      </c>
      <c r="G13" s="461"/>
      <c r="H13" s="369" t="e">
        <f>H6+H7+#REF!+#REF!+H10+H11+H12</f>
        <v>#REF!</v>
      </c>
      <c r="I13" s="370" t="e">
        <f>I6+I7+#REF!+#REF!+I10+I11+I12</f>
        <v>#REF!</v>
      </c>
      <c r="J13" s="371" t="e">
        <f>J6+J7+#REF!+#REF!+J10+J11+J12</f>
        <v>#REF!</v>
      </c>
      <c r="K13" s="401" t="e">
        <f>K6+K7+#REF!+#REF!+K10+K11+K12</f>
        <v>#REF!</v>
      </c>
      <c r="L13" s="273" t="e">
        <f>L6+L7+#REF!+#REF!+L10+L11+L12</f>
        <v>#REF!</v>
      </c>
      <c r="M13" s="369" t="e">
        <f>M6+M7+#REF!+#REF!+M10+M11+M12</f>
        <v>#REF!</v>
      </c>
      <c r="N13" s="370" t="e">
        <f>N6+N7+#REF!+#REF!+N10+N11+N12</f>
        <v>#REF!</v>
      </c>
      <c r="O13" s="370" t="e">
        <f>O6+O7+#REF!+#REF!+O10+O11+O12</f>
        <v>#REF!</v>
      </c>
      <c r="P13" s="371" t="e">
        <f>P6+P7+#REF!+#REF!+P10+P11+P12</f>
        <v>#REF!</v>
      </c>
      <c r="Q13" s="369" t="e">
        <f>Q6+Q7+#REF!+#REF!+Q10+Q11+Q12</f>
        <v>#REF!</v>
      </c>
      <c r="R13" s="370" t="e">
        <f>R6+R7+#REF!+#REF!+R10+R11+R12</f>
        <v>#REF!</v>
      </c>
      <c r="S13" s="370" t="e">
        <f>S6+S7+#REF!+#REF!+S10+S11+S12</f>
        <v>#REF!</v>
      </c>
      <c r="T13" s="370" t="e">
        <f>T6+T7+#REF!+#REF!+T10+T11+T12</f>
        <v>#REF!</v>
      </c>
      <c r="U13" s="370" t="e">
        <f>U6+U7+#REF!+#REF!+U10+U11+U12</f>
        <v>#REF!</v>
      </c>
      <c r="V13" s="370" t="e">
        <f>V6+V7+#REF!+#REF!+V10+V11+V12</f>
        <v>#REF!</v>
      </c>
      <c r="W13" s="370" t="e">
        <f>W6+W7+#REF!+#REF!+W10+W11+W12</f>
        <v>#REF!</v>
      </c>
      <c r="X13" s="371" t="e">
        <f>X6+X7+#REF!+#REF!+X10+X11+X12</f>
        <v>#REF!</v>
      </c>
    </row>
    <row r="14" spans="1:24" s="35" customFormat="1" ht="26.5" customHeight="1" x14ac:dyDescent="0.35">
      <c r="A14" s="102"/>
      <c r="B14" s="225" t="s">
        <v>64</v>
      </c>
      <c r="C14" s="454"/>
      <c r="D14" s="478"/>
      <c r="E14" s="474" t="s">
        <v>14</v>
      </c>
      <c r="F14" s="272">
        <f>F6+F7+F8+F9+F10+F11+F12</f>
        <v>770</v>
      </c>
      <c r="G14" s="410"/>
      <c r="H14" s="772">
        <f>H6+H7+H8+H9+H10+H11+H12</f>
        <v>35.07</v>
      </c>
      <c r="I14" s="773">
        <f>I6+I7+I8+I9+I10+I11+I12</f>
        <v>33.769999999999996</v>
      </c>
      <c r="J14" s="771">
        <f>J6+J7+J8+J9+J10+J11+J12</f>
        <v>77.39</v>
      </c>
      <c r="K14" s="396">
        <f>K6+K7+K8+K9+K10+K11+K12</f>
        <v>750.79</v>
      </c>
      <c r="L14" s="271">
        <f>L6+L7+L8+L9+L10+L11+L12</f>
        <v>0.38999999999999996</v>
      </c>
      <c r="M14" s="772">
        <f>M6+M7+M8+M9+M10+M11+M12</f>
        <v>0.39</v>
      </c>
      <c r="N14" s="773">
        <f>N6+N7+N8+N9+N10+N11+N12</f>
        <v>28.04</v>
      </c>
      <c r="O14" s="773">
        <f>O6+O7+O8+O9+O10+O11+O12</f>
        <v>212.8</v>
      </c>
      <c r="P14" s="771">
        <f>P6+P7+P8+P9+P10+P11+P12</f>
        <v>0.16</v>
      </c>
      <c r="Q14" s="772">
        <f>Q6+Q7+Q8+Q9+Q10+Q11+Q12</f>
        <v>118.22</v>
      </c>
      <c r="R14" s="773">
        <f>R6+R7+R8+R9+R10+R11+R12</f>
        <v>432.17999999999995</v>
      </c>
      <c r="S14" s="773">
        <f>S6+S7+S8+S9+S10+S11+S12</f>
        <v>106.74</v>
      </c>
      <c r="T14" s="773">
        <f>T6+T7+T8+T9+T10+T11+T12</f>
        <v>6.129999999999999</v>
      </c>
      <c r="U14" s="773">
        <f>U6+U7+U8+U9+U10+U11+U12</f>
        <v>1610.9099999999999</v>
      </c>
      <c r="V14" s="773">
        <f>V6+V7+V8+V9+V10+V11+V12</f>
        <v>2.2000000000000002E-2</v>
      </c>
      <c r="W14" s="773">
        <f>W6+W7+W8+W9+W10+W11+W12</f>
        <v>5.0000000000000001E-3</v>
      </c>
      <c r="X14" s="771">
        <f>X6+X7+X8+X9+X10+X11+X12</f>
        <v>6.7460000000000004</v>
      </c>
    </row>
    <row r="15" spans="1:24" s="35" customFormat="1" ht="26.5" customHeight="1" x14ac:dyDescent="0.35">
      <c r="A15" s="102"/>
      <c r="B15" s="224" t="s">
        <v>62</v>
      </c>
      <c r="C15" s="436"/>
      <c r="D15" s="477"/>
      <c r="E15" s="472" t="s">
        <v>15</v>
      </c>
      <c r="F15" s="224"/>
      <c r="G15" s="431"/>
      <c r="H15" s="189"/>
      <c r="I15" s="22"/>
      <c r="J15" s="59"/>
      <c r="K15" s="434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457"/>
      <c r="D16" s="479"/>
      <c r="E16" s="475" t="s">
        <v>15</v>
      </c>
      <c r="F16" s="177"/>
      <c r="G16" s="159"/>
      <c r="H16" s="380"/>
      <c r="I16" s="381"/>
      <c r="J16" s="382"/>
      <c r="K16" s="480">
        <f>K14/23.5</f>
        <v>31.948510638297872</v>
      </c>
      <c r="L16" s="177"/>
      <c r="M16" s="380"/>
      <c r="N16" s="381"/>
      <c r="O16" s="381"/>
      <c r="P16" s="382"/>
      <c r="Q16" s="380"/>
      <c r="R16" s="381"/>
      <c r="S16" s="381"/>
      <c r="T16" s="381"/>
      <c r="U16" s="381"/>
      <c r="V16" s="381"/>
      <c r="W16" s="381"/>
      <c r="X16" s="382"/>
    </row>
    <row r="17" spans="1:19" ht="15.5" x14ac:dyDescent="0.35">
      <c r="A17" s="9"/>
      <c r="B17" s="707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27" t="s">
        <v>54</v>
      </c>
      <c r="B20" s="719"/>
      <c r="C20" s="528"/>
      <c r="D20" s="529"/>
    </row>
    <row r="21" spans="1:19" x14ac:dyDescent="0.35">
      <c r="A21" s="530" t="s">
        <v>55</v>
      </c>
      <c r="B21" s="715"/>
      <c r="C21" s="531"/>
      <c r="D21" s="53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33" t="s">
        <v>33</v>
      </c>
      <c r="D4" s="234"/>
      <c r="E4" s="579"/>
      <c r="F4" s="534"/>
      <c r="G4" s="533"/>
      <c r="H4" s="687" t="s">
        <v>16</v>
      </c>
      <c r="I4" s="688"/>
      <c r="J4" s="698"/>
      <c r="K4" s="598" t="s">
        <v>17</v>
      </c>
      <c r="L4" s="791" t="s">
        <v>18</v>
      </c>
      <c r="M4" s="792"/>
      <c r="N4" s="808"/>
      <c r="O4" s="808"/>
      <c r="P4" s="809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94" t="s">
        <v>32</v>
      </c>
      <c r="F5" s="419" t="s">
        <v>20</v>
      </c>
      <c r="G5" s="94" t="s">
        <v>31</v>
      </c>
      <c r="H5" s="123" t="s">
        <v>21</v>
      </c>
      <c r="I5" s="419" t="s">
        <v>22</v>
      </c>
      <c r="J5" s="94" t="s">
        <v>23</v>
      </c>
      <c r="K5" s="611" t="s">
        <v>24</v>
      </c>
      <c r="L5" s="64" t="s">
        <v>25</v>
      </c>
      <c r="M5" s="123" t="s">
        <v>94</v>
      </c>
      <c r="N5" s="419" t="s">
        <v>26</v>
      </c>
      <c r="O5" s="699" t="s">
        <v>95</v>
      </c>
      <c r="P5" s="419" t="s">
        <v>96</v>
      </c>
      <c r="Q5" s="94" t="s">
        <v>27</v>
      </c>
      <c r="R5" s="419" t="s">
        <v>28</v>
      </c>
      <c r="S5" s="94" t="s">
        <v>29</v>
      </c>
      <c r="T5" s="419" t="s">
        <v>30</v>
      </c>
      <c r="U5" s="677" t="s">
        <v>97</v>
      </c>
      <c r="V5" s="677" t="s">
        <v>98</v>
      </c>
      <c r="W5" s="677" t="s">
        <v>99</v>
      </c>
      <c r="X5" s="100" t="s">
        <v>100</v>
      </c>
    </row>
    <row r="6" spans="1:24" s="16" customFormat="1" ht="26.5" customHeight="1" x14ac:dyDescent="0.35">
      <c r="A6" s="140" t="s">
        <v>4</v>
      </c>
      <c r="B6" s="217"/>
      <c r="C6" s="149">
        <v>9</v>
      </c>
      <c r="D6" s="169" t="s">
        <v>13</v>
      </c>
      <c r="E6" s="333" t="s">
        <v>77</v>
      </c>
      <c r="F6" s="149">
        <v>60</v>
      </c>
      <c r="G6" s="560"/>
      <c r="H6" s="246">
        <v>1.29</v>
      </c>
      <c r="I6" s="38">
        <v>4.2699999999999996</v>
      </c>
      <c r="J6" s="39">
        <v>6.97</v>
      </c>
      <c r="K6" s="425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6</v>
      </c>
      <c r="E7" s="321" t="s">
        <v>87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85" t="s">
        <v>7</v>
      </c>
      <c r="E8" s="525" t="s">
        <v>123</v>
      </c>
      <c r="F8" s="52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52</v>
      </c>
      <c r="E9" s="206" t="s">
        <v>83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12</v>
      </c>
      <c r="E10" s="146" t="s">
        <v>51</v>
      </c>
      <c r="F10" s="129">
        <v>200</v>
      </c>
      <c r="G10" s="54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16"/>
      <c r="E13" s="151" t="s">
        <v>14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29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17"/>
      <c r="E14" s="152" t="s">
        <v>15</v>
      </c>
      <c r="F14" s="133"/>
      <c r="G14" s="196"/>
      <c r="H14" s="192"/>
      <c r="I14" s="49"/>
      <c r="J14" s="113"/>
      <c r="K14" s="353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86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84" t="s">
        <v>18</v>
      </c>
      <c r="M4" s="785"/>
      <c r="N4" s="786"/>
      <c r="O4" s="810"/>
      <c r="P4" s="811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94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540" t="s">
        <v>24</v>
      </c>
      <c r="L5" s="316" t="s">
        <v>25</v>
      </c>
      <c r="M5" s="316" t="s">
        <v>94</v>
      </c>
      <c r="N5" s="700" t="s">
        <v>26</v>
      </c>
      <c r="O5" s="695" t="s">
        <v>95</v>
      </c>
      <c r="P5" s="419" t="s">
        <v>96</v>
      </c>
      <c r="Q5" s="94" t="s">
        <v>27</v>
      </c>
      <c r="R5" s="419" t="s">
        <v>28</v>
      </c>
      <c r="S5" s="94" t="s">
        <v>29</v>
      </c>
      <c r="T5" s="419" t="s">
        <v>30</v>
      </c>
      <c r="U5" s="677" t="s">
        <v>97</v>
      </c>
      <c r="V5" s="677" t="s">
        <v>98</v>
      </c>
      <c r="W5" s="677" t="s">
        <v>99</v>
      </c>
      <c r="X5" s="100" t="s">
        <v>100</v>
      </c>
    </row>
    <row r="6" spans="1:24" s="16" customFormat="1" ht="26.5" customHeight="1" x14ac:dyDescent="0.35">
      <c r="A6" s="101" t="s">
        <v>4</v>
      </c>
      <c r="B6" s="254"/>
      <c r="C6" s="134">
        <v>25</v>
      </c>
      <c r="D6" s="541" t="s">
        <v>13</v>
      </c>
      <c r="E6" s="308" t="s">
        <v>42</v>
      </c>
      <c r="F6" s="319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8" t="s">
        <v>6</v>
      </c>
      <c r="E7" s="264" t="s">
        <v>44</v>
      </c>
      <c r="F7" s="52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7</v>
      </c>
      <c r="E8" s="166" t="s">
        <v>124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74</v>
      </c>
      <c r="E9" s="166" t="s">
        <v>37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12</v>
      </c>
      <c r="E10" s="166" t="s">
        <v>67</v>
      </c>
      <c r="F10" s="129">
        <v>200</v>
      </c>
      <c r="G10" s="612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9</v>
      </c>
      <c r="E12" s="171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45"/>
      <c r="E13" s="172" t="s">
        <v>14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1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04"/>
      <c r="E14" s="173" t="s">
        <v>15</v>
      </c>
      <c r="F14" s="133"/>
      <c r="G14" s="248"/>
      <c r="H14" s="192"/>
      <c r="I14" s="49"/>
      <c r="J14" s="113"/>
      <c r="K14" s="406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14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13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794"/>
      <c r="C4" s="339" t="s">
        <v>33</v>
      </c>
      <c r="D4" s="796" t="s">
        <v>35</v>
      </c>
      <c r="E4" s="165"/>
      <c r="F4" s="340"/>
      <c r="G4" s="339"/>
      <c r="H4" s="266" t="s">
        <v>16</v>
      </c>
      <c r="I4" s="292"/>
      <c r="J4" s="237"/>
      <c r="K4" s="17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7" s="16" customFormat="1" ht="47" thickBot="1" x14ac:dyDescent="0.4">
      <c r="A5" s="138" t="s">
        <v>0</v>
      </c>
      <c r="B5" s="795"/>
      <c r="C5" s="94" t="s">
        <v>34</v>
      </c>
      <c r="D5" s="797"/>
      <c r="E5" s="429" t="s">
        <v>32</v>
      </c>
      <c r="F5" s="100" t="s">
        <v>20</v>
      </c>
      <c r="G5" s="94" t="s">
        <v>31</v>
      </c>
      <c r="H5" s="496" t="s">
        <v>21</v>
      </c>
      <c r="I5" s="437" t="s">
        <v>22</v>
      </c>
      <c r="J5" s="439" t="s">
        <v>23</v>
      </c>
      <c r="K5" s="18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02" t="s">
        <v>100</v>
      </c>
    </row>
    <row r="6" spans="1:27" s="16" customFormat="1" ht="26.5" customHeight="1" x14ac:dyDescent="0.35">
      <c r="A6" s="140" t="s">
        <v>4</v>
      </c>
      <c r="B6" s="346"/>
      <c r="C6" s="349">
        <v>135</v>
      </c>
      <c r="D6" s="747" t="s">
        <v>13</v>
      </c>
      <c r="E6" s="748" t="s">
        <v>122</v>
      </c>
      <c r="F6" s="349">
        <v>60</v>
      </c>
      <c r="G6" s="560"/>
      <c r="H6" s="306">
        <v>1.2</v>
      </c>
      <c r="I6" s="47">
        <v>5.4</v>
      </c>
      <c r="J6" s="48">
        <v>5.16</v>
      </c>
      <c r="K6" s="252">
        <v>73.2</v>
      </c>
      <c r="L6" s="306">
        <v>0.01</v>
      </c>
      <c r="M6" s="47">
        <v>0.03</v>
      </c>
      <c r="N6" s="47">
        <v>4.2</v>
      </c>
      <c r="O6" s="47">
        <v>90</v>
      </c>
      <c r="P6" s="344">
        <v>0</v>
      </c>
      <c r="Q6" s="306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495" t="s">
        <v>6</v>
      </c>
      <c r="E7" s="321" t="s">
        <v>40</v>
      </c>
      <c r="F7" s="484">
        <v>200</v>
      </c>
      <c r="G7" s="199"/>
      <c r="H7" s="233">
        <v>4.9800000000000004</v>
      </c>
      <c r="I7" s="72">
        <v>6.07</v>
      </c>
      <c r="J7" s="197">
        <v>12.72</v>
      </c>
      <c r="K7" s="334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101</v>
      </c>
      <c r="C8" s="500">
        <v>82</v>
      </c>
      <c r="D8" s="444" t="s">
        <v>7</v>
      </c>
      <c r="E8" s="505" t="s">
        <v>126</v>
      </c>
      <c r="F8" s="562">
        <v>95</v>
      </c>
      <c r="G8" s="178"/>
      <c r="H8" s="229">
        <v>24.87</v>
      </c>
      <c r="I8" s="60">
        <v>21.09</v>
      </c>
      <c r="J8" s="106">
        <v>0.72</v>
      </c>
      <c r="K8" s="352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24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35"/>
      <c r="AA8" s="70"/>
    </row>
    <row r="9" spans="1:27" s="16" customFormat="1" ht="33" customHeight="1" x14ac:dyDescent="0.35">
      <c r="A9" s="102"/>
      <c r="B9" s="130"/>
      <c r="C9" s="143">
        <v>210</v>
      </c>
      <c r="D9" s="298" t="s">
        <v>52</v>
      </c>
      <c r="E9" s="298" t="s">
        <v>58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35"/>
      <c r="AA9" s="70"/>
    </row>
    <row r="10" spans="1:27" s="16" customFormat="1" ht="51" customHeight="1" x14ac:dyDescent="0.35">
      <c r="A10" s="102"/>
      <c r="B10" s="130"/>
      <c r="C10" s="497">
        <v>216</v>
      </c>
      <c r="D10" s="171" t="s">
        <v>12</v>
      </c>
      <c r="E10" s="206" t="s">
        <v>102</v>
      </c>
      <c r="F10" s="666">
        <v>200</v>
      </c>
      <c r="G10" s="54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35"/>
      <c r="AA10" s="70"/>
    </row>
    <row r="11" spans="1:27" s="16" customFormat="1" ht="26.5" customHeight="1" x14ac:dyDescent="0.35">
      <c r="A11" s="102"/>
      <c r="B11" s="130"/>
      <c r="C11" s="334">
        <v>119</v>
      </c>
      <c r="D11" s="495" t="s">
        <v>8</v>
      </c>
      <c r="E11" s="147" t="s">
        <v>46</v>
      </c>
      <c r="F11" s="484">
        <v>45</v>
      </c>
      <c r="G11" s="161"/>
      <c r="H11" s="253">
        <v>3.42</v>
      </c>
      <c r="I11" s="20">
        <v>0.36</v>
      </c>
      <c r="J11" s="44">
        <v>22.14</v>
      </c>
      <c r="K11" s="366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495" t="s">
        <v>9</v>
      </c>
      <c r="E12" s="147" t="s">
        <v>39</v>
      </c>
      <c r="F12" s="484">
        <v>25</v>
      </c>
      <c r="G12" s="161"/>
      <c r="H12" s="253">
        <v>1.65</v>
      </c>
      <c r="I12" s="20">
        <v>0.3</v>
      </c>
      <c r="J12" s="44">
        <v>10.050000000000001</v>
      </c>
      <c r="K12" s="366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62</v>
      </c>
      <c r="C13" s="356"/>
      <c r="D13" s="753"/>
      <c r="E13" s="282" t="s">
        <v>14</v>
      </c>
      <c r="F13" s="430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1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101</v>
      </c>
      <c r="C14" s="357"/>
      <c r="D14" s="754"/>
      <c r="E14" s="283" t="s">
        <v>14</v>
      </c>
      <c r="F14" s="501">
        <f>F6+F7+F8+F9+F10+F11+F12</f>
        <v>775</v>
      </c>
      <c r="G14" s="442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1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51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62</v>
      </c>
      <c r="C15" s="358"/>
      <c r="D15" s="755"/>
      <c r="E15" s="282" t="s">
        <v>15</v>
      </c>
      <c r="F15" s="674"/>
      <c r="G15" s="431"/>
      <c r="H15" s="189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101</v>
      </c>
      <c r="C16" s="443"/>
      <c r="D16" s="591"/>
      <c r="E16" s="482" t="s">
        <v>15</v>
      </c>
      <c r="F16" s="433"/>
      <c r="G16" s="559"/>
      <c r="H16" s="380"/>
      <c r="I16" s="381"/>
      <c r="J16" s="382"/>
      <c r="K16" s="383">
        <f>K14/23.5</f>
        <v>39.231914893617024</v>
      </c>
      <c r="L16" s="568"/>
      <c r="M16" s="569"/>
      <c r="N16" s="569"/>
      <c r="O16" s="569"/>
      <c r="P16" s="570"/>
      <c r="Q16" s="568"/>
      <c r="R16" s="569"/>
      <c r="S16" s="569"/>
      <c r="T16" s="569"/>
      <c r="U16" s="569"/>
      <c r="V16" s="569"/>
      <c r="W16" s="569"/>
      <c r="X16" s="571"/>
    </row>
    <row r="17" spans="1:19" s="122" customFormat="1" ht="26.5" customHeight="1" x14ac:dyDescent="0.35">
      <c r="A17" s="312"/>
      <c r="B17" s="707"/>
      <c r="C17" s="313"/>
      <c r="D17" s="312"/>
      <c r="E17" s="314"/>
      <c r="F17" s="312"/>
      <c r="G17" s="312"/>
      <c r="H17" s="312"/>
      <c r="I17" s="312"/>
      <c r="J17" s="312"/>
      <c r="K17" s="315"/>
      <c r="L17" s="312"/>
      <c r="M17" s="312"/>
      <c r="N17" s="312"/>
      <c r="O17" s="312"/>
      <c r="P17" s="312"/>
      <c r="Q17" s="312"/>
      <c r="R17" s="312"/>
      <c r="S17" s="312"/>
    </row>
    <row r="18" spans="1:19" s="122" customFormat="1" ht="26.5" customHeight="1" x14ac:dyDescent="0.35">
      <c r="A18" s="527" t="s">
        <v>107</v>
      </c>
      <c r="B18" s="708"/>
      <c r="C18" s="652"/>
      <c r="D18" s="312"/>
      <c r="E18" s="314"/>
      <c r="F18" s="312"/>
      <c r="G18" s="312"/>
      <c r="H18" s="312"/>
      <c r="I18" s="312"/>
      <c r="J18" s="312"/>
      <c r="K18" s="315"/>
      <c r="L18" s="312"/>
      <c r="M18" s="312"/>
      <c r="N18" s="312"/>
      <c r="O18" s="312"/>
      <c r="P18" s="312"/>
      <c r="Q18" s="312"/>
      <c r="R18" s="312"/>
      <c r="S18" s="312"/>
    </row>
    <row r="19" spans="1:19" x14ac:dyDescent="0.35">
      <c r="A19" s="530" t="s">
        <v>55</v>
      </c>
      <c r="B19" s="715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16"/>
      <c r="C20" s="3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16"/>
      <c r="C21" s="3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16"/>
      <c r="C22" s="3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16"/>
    </row>
    <row r="24" spans="1:19" x14ac:dyDescent="0.35">
      <c r="A24" s="11"/>
      <c r="B24" s="716"/>
    </row>
    <row r="25" spans="1:19" x14ac:dyDescent="0.35">
      <c r="A25" s="11"/>
      <c r="B25" s="716"/>
      <c r="C25" s="3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16"/>
      <c r="C26" s="3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16"/>
      <c r="C27" s="3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16"/>
      <c r="C28" s="3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0" customFormat="1" ht="13" x14ac:dyDescent="0.3">
      <c r="B29" s="709"/>
    </row>
    <row r="30" spans="1:19" s="420" customFormat="1" ht="13" x14ac:dyDescent="0.3">
      <c r="B30" s="709"/>
    </row>
    <row r="31" spans="1:19" s="420" customFormat="1" ht="13" x14ac:dyDescent="0.3">
      <c r="B31" s="709"/>
    </row>
    <row r="32" spans="1:19" s="420" customFormat="1" ht="13" x14ac:dyDescent="0.3">
      <c r="B32" s="709"/>
    </row>
    <row r="33" spans="2:2" s="420" customFormat="1" ht="13" x14ac:dyDescent="0.3">
      <c r="B33" s="709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2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31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3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3" t="s">
        <v>33</v>
      </c>
      <c r="D4" s="234"/>
      <c r="E4" s="579"/>
      <c r="F4" s="534"/>
      <c r="G4" s="534"/>
      <c r="H4" s="678" t="s">
        <v>16</v>
      </c>
      <c r="I4" s="679"/>
      <c r="J4" s="680"/>
      <c r="K4" s="630" t="s">
        <v>17</v>
      </c>
      <c r="L4" s="784" t="s">
        <v>18</v>
      </c>
      <c r="M4" s="785"/>
      <c r="N4" s="786"/>
      <c r="O4" s="810"/>
      <c r="P4" s="811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429" t="s">
        <v>32</v>
      </c>
      <c r="F5" s="100" t="s">
        <v>20</v>
      </c>
      <c r="G5" s="100" t="s">
        <v>31</v>
      </c>
      <c r="H5" s="429" t="s">
        <v>21</v>
      </c>
      <c r="I5" s="419" t="s">
        <v>22</v>
      </c>
      <c r="J5" s="429" t="s">
        <v>23</v>
      </c>
      <c r="K5" s="631" t="s">
        <v>24</v>
      </c>
      <c r="L5" s="438" t="s">
        <v>25</v>
      </c>
      <c r="M5" s="660" t="s">
        <v>94</v>
      </c>
      <c r="N5" s="419" t="s">
        <v>26</v>
      </c>
      <c r="O5" s="418" t="s">
        <v>95</v>
      </c>
      <c r="P5" s="645" t="s">
        <v>96</v>
      </c>
      <c r="Q5" s="659" t="s">
        <v>27</v>
      </c>
      <c r="R5" s="419" t="s">
        <v>28</v>
      </c>
      <c r="S5" s="659" t="s">
        <v>29</v>
      </c>
      <c r="T5" s="419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36.75" customHeight="1" x14ac:dyDescent="0.35">
      <c r="A6" s="140" t="s">
        <v>4</v>
      </c>
      <c r="B6" s="208"/>
      <c r="C6" s="499">
        <v>29</v>
      </c>
      <c r="D6" s="582" t="s">
        <v>13</v>
      </c>
      <c r="E6" s="583" t="s">
        <v>131</v>
      </c>
      <c r="F6" s="605">
        <v>60</v>
      </c>
      <c r="G6" s="263"/>
      <c r="H6" s="265">
        <v>0.66</v>
      </c>
      <c r="I6" s="81">
        <v>0.12</v>
      </c>
      <c r="J6" s="83">
        <v>2.2799999999999998</v>
      </c>
      <c r="K6" s="445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41" t="s">
        <v>6</v>
      </c>
      <c r="E7" s="742" t="s">
        <v>134</v>
      </c>
      <c r="F7" s="526">
        <v>222</v>
      </c>
      <c r="G7" s="160"/>
      <c r="H7" s="302">
        <v>6.01</v>
      </c>
      <c r="I7" s="28">
        <v>4.38</v>
      </c>
      <c r="J7" s="80">
        <v>7.73</v>
      </c>
      <c r="K7" s="756">
        <v>93.68</v>
      </c>
      <c r="L7" s="302">
        <v>0.03</v>
      </c>
      <c r="M7" s="301">
        <v>7.0000000000000007E-2</v>
      </c>
      <c r="N7" s="28">
        <v>0.27</v>
      </c>
      <c r="O7" s="28">
        <v>40</v>
      </c>
      <c r="P7" s="80">
        <v>0.26</v>
      </c>
      <c r="Q7" s="302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57" t="s">
        <v>101</v>
      </c>
      <c r="C8" s="500">
        <v>89</v>
      </c>
      <c r="D8" s="388" t="s">
        <v>7</v>
      </c>
      <c r="E8" s="572" t="s">
        <v>76</v>
      </c>
      <c r="F8" s="469">
        <v>90</v>
      </c>
      <c r="G8" s="158"/>
      <c r="H8" s="305">
        <v>18.13</v>
      </c>
      <c r="I8" s="53">
        <v>17.05</v>
      </c>
      <c r="J8" s="67">
        <v>3.69</v>
      </c>
      <c r="K8" s="303">
        <v>240.96</v>
      </c>
      <c r="L8" s="361">
        <v>0.06</v>
      </c>
      <c r="M8" s="421">
        <v>0.13</v>
      </c>
      <c r="N8" s="71">
        <v>1.06</v>
      </c>
      <c r="O8" s="71">
        <v>0</v>
      </c>
      <c r="P8" s="403">
        <v>0</v>
      </c>
      <c r="Q8" s="361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2">
        <v>0.06</v>
      </c>
    </row>
    <row r="9" spans="1:24" s="35" customFormat="1" ht="26.5" customHeight="1" x14ac:dyDescent="0.35">
      <c r="A9" s="102"/>
      <c r="B9" s="757" t="s">
        <v>101</v>
      </c>
      <c r="C9" s="500">
        <v>210</v>
      </c>
      <c r="D9" s="388" t="s">
        <v>52</v>
      </c>
      <c r="E9" s="388" t="s">
        <v>58</v>
      </c>
      <c r="F9" s="175">
        <v>150</v>
      </c>
      <c r="G9" s="158"/>
      <c r="H9" s="305">
        <v>15.82</v>
      </c>
      <c r="I9" s="53">
        <v>4.22</v>
      </c>
      <c r="J9" s="67">
        <v>32.01</v>
      </c>
      <c r="K9" s="303">
        <v>226.19</v>
      </c>
      <c r="L9" s="305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48">
        <v>216</v>
      </c>
      <c r="D10" s="146" t="s">
        <v>12</v>
      </c>
      <c r="E10" s="518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8</v>
      </c>
      <c r="E11" s="171" t="s">
        <v>46</v>
      </c>
      <c r="F11" s="161">
        <v>30</v>
      </c>
      <c r="G11" s="495"/>
      <c r="H11" s="253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9</v>
      </c>
      <c r="E12" s="171" t="s">
        <v>39</v>
      </c>
      <c r="F12" s="161">
        <v>30</v>
      </c>
      <c r="G12" s="743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62</v>
      </c>
      <c r="C13" s="431"/>
      <c r="D13" s="477"/>
      <c r="E13" s="758" t="s">
        <v>14</v>
      </c>
      <c r="F13" s="436" t="e">
        <f>F6+F7+#REF!+F10+F11+F12</f>
        <v>#REF!</v>
      </c>
      <c r="G13" s="759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60" t="e">
        <f>K6+K7+#REF!+K10+K11+K12</f>
        <v>#REF!</v>
      </c>
      <c r="L13" s="359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0" t="e">
        <f>P6+P7+#REF!+P10+P11+P12</f>
        <v>#REF!</v>
      </c>
      <c r="Q13" s="359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57" t="s">
        <v>101</v>
      </c>
      <c r="C14" s="442"/>
      <c r="D14" s="478"/>
      <c r="E14" s="761" t="s">
        <v>14</v>
      </c>
      <c r="F14" s="454">
        <f>F6+F7+F8+F9+F10+F11+F12</f>
        <v>782</v>
      </c>
      <c r="G14" s="762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63">
        <f>K6+K7+K8+K9+K10+K11+K12</f>
        <v>756.43</v>
      </c>
      <c r="L14" s="744">
        <f>L6+L7+L8+L9+L10+L11+L12</f>
        <v>0.68</v>
      </c>
      <c r="M14" s="745">
        <f>M6+M7+M8+M9+M10+M11+M12</f>
        <v>0.36000000000000004</v>
      </c>
      <c r="N14" s="745">
        <f>N6+N7+N8+N9+N10+N11+N12</f>
        <v>20.72</v>
      </c>
      <c r="O14" s="745">
        <f>O6+O7+O8+O9+O10+O11+O12</f>
        <v>140</v>
      </c>
      <c r="P14" s="746">
        <f>P6+P7+P8+P9+P10+P11+P12</f>
        <v>0.32</v>
      </c>
      <c r="Q14" s="744">
        <f>Q6+Q7+Q8+Q9+Q10+Q11+Q12</f>
        <v>114.76</v>
      </c>
      <c r="R14" s="745">
        <f>R6+R7+R8+R9+R10+R11+R12</f>
        <v>460.26</v>
      </c>
      <c r="S14" s="745">
        <f>S6+S7+S8+S9+S10+S11+S12</f>
        <v>116.86999999999999</v>
      </c>
      <c r="T14" s="745">
        <f>T6+T7+T8+T9+T10+T11+T12</f>
        <v>9.86</v>
      </c>
      <c r="U14" s="745">
        <f>U6+U7+U8+U9+U10+U11+U12</f>
        <v>1105.47</v>
      </c>
      <c r="V14" s="745">
        <f>V6+V7+V8+V9+V10+V11+V12</f>
        <v>1.4020000000000001E-2</v>
      </c>
      <c r="W14" s="745">
        <f>W6+W7+W8+W9+W10+W11+W12</f>
        <v>1.55E-2</v>
      </c>
      <c r="X14" s="764">
        <f>X6+X7+X8+X9+X10+X11+X12</f>
        <v>4.47</v>
      </c>
    </row>
    <row r="15" spans="1:24" s="35" customFormat="1" ht="26.5" customHeight="1" x14ac:dyDescent="0.35">
      <c r="A15" s="102"/>
      <c r="B15" s="174" t="s">
        <v>62</v>
      </c>
      <c r="C15" s="431"/>
      <c r="D15" s="477"/>
      <c r="E15" s="758" t="s">
        <v>15</v>
      </c>
      <c r="F15" s="375"/>
      <c r="G15" s="436"/>
      <c r="H15" s="189"/>
      <c r="I15" s="22"/>
      <c r="J15" s="59"/>
      <c r="K15" s="765" t="e">
        <f>K13/23.5</f>
        <v>#REF!</v>
      </c>
      <c r="L15" s="766"/>
      <c r="M15" s="767"/>
      <c r="N15" s="767"/>
      <c r="O15" s="767"/>
      <c r="P15" s="768"/>
      <c r="Q15" s="766"/>
      <c r="R15" s="767"/>
      <c r="S15" s="767"/>
      <c r="T15" s="767"/>
      <c r="U15" s="767"/>
      <c r="V15" s="767"/>
      <c r="W15" s="767"/>
      <c r="X15" s="768"/>
    </row>
    <row r="16" spans="1:24" s="35" customFormat="1" ht="26.5" customHeight="1" thickBot="1" x14ac:dyDescent="0.4">
      <c r="A16" s="141"/>
      <c r="B16" s="769" t="s">
        <v>101</v>
      </c>
      <c r="C16" s="443"/>
      <c r="D16" s="567"/>
      <c r="E16" s="770" t="s">
        <v>15</v>
      </c>
      <c r="F16" s="177"/>
      <c r="G16" s="457"/>
      <c r="H16" s="380"/>
      <c r="I16" s="381"/>
      <c r="J16" s="382"/>
      <c r="K16" s="383">
        <f>K14/23.5</f>
        <v>32.188510638297871</v>
      </c>
      <c r="L16" s="380"/>
      <c r="M16" s="423"/>
      <c r="N16" s="381"/>
      <c r="O16" s="381"/>
      <c r="P16" s="382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527" t="s">
        <v>54</v>
      </c>
      <c r="C18" s="110"/>
      <c r="D18" s="528"/>
      <c r="E18" s="50"/>
      <c r="F18" s="26"/>
      <c r="G18" s="11"/>
      <c r="H18" s="11"/>
      <c r="I18" s="11"/>
      <c r="J18" s="11"/>
    </row>
    <row r="19" spans="1:14" ht="18" x14ac:dyDescent="0.35">
      <c r="A19" s="530" t="s">
        <v>55</v>
      </c>
      <c r="B19" s="530" t="s">
        <v>55</v>
      </c>
      <c r="C19" s="111"/>
      <c r="D19" s="53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18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33</v>
      </c>
      <c r="D4" s="126"/>
      <c r="E4" s="154"/>
      <c r="F4" s="93"/>
      <c r="G4" s="340"/>
      <c r="H4" s="684" t="s">
        <v>16</v>
      </c>
      <c r="I4" s="685"/>
      <c r="J4" s="686"/>
      <c r="K4" s="292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488"/>
      <c r="C5" s="100" t="s">
        <v>34</v>
      </c>
      <c r="D5" s="75" t="s">
        <v>35</v>
      </c>
      <c r="E5" s="100" t="s">
        <v>32</v>
      </c>
      <c r="F5" s="94" t="s">
        <v>20</v>
      </c>
      <c r="G5" s="100" t="s">
        <v>31</v>
      </c>
      <c r="H5" s="123" t="s">
        <v>21</v>
      </c>
      <c r="I5" s="419" t="s">
        <v>22</v>
      </c>
      <c r="J5" s="649" t="s">
        <v>23</v>
      </c>
      <c r="K5" s="293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134"/>
      <c r="C6" s="349">
        <v>24</v>
      </c>
      <c r="D6" s="541" t="s">
        <v>13</v>
      </c>
      <c r="E6" s="346" t="s">
        <v>89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6</v>
      </c>
      <c r="E7" s="206" t="s">
        <v>91</v>
      </c>
      <c r="F7" s="511">
        <v>200</v>
      </c>
      <c r="G7" s="490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0"/>
      <c r="D8" s="440"/>
      <c r="E8" s="453"/>
      <c r="F8" s="174"/>
      <c r="G8" s="157"/>
      <c r="H8" s="285"/>
      <c r="I8" s="57"/>
      <c r="J8" s="58"/>
      <c r="K8" s="426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64</v>
      </c>
      <c r="C9" s="500">
        <v>150</v>
      </c>
      <c r="D9" s="619" t="s">
        <v>7</v>
      </c>
      <c r="E9" s="572" t="s">
        <v>114</v>
      </c>
      <c r="F9" s="476">
        <v>90</v>
      </c>
      <c r="G9" s="178"/>
      <c r="H9" s="229">
        <v>21.52</v>
      </c>
      <c r="I9" s="60">
        <v>19.57</v>
      </c>
      <c r="J9" s="106">
        <v>2.4500000000000002</v>
      </c>
      <c r="K9" s="352">
        <v>270.77</v>
      </c>
      <c r="L9" s="229">
        <v>0.09</v>
      </c>
      <c r="M9" s="60">
        <v>0.16</v>
      </c>
      <c r="N9" s="60">
        <v>7.66</v>
      </c>
      <c r="O9" s="60">
        <v>70</v>
      </c>
      <c r="P9" s="424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64</v>
      </c>
      <c r="C10" s="500">
        <v>51</v>
      </c>
      <c r="D10" s="156" t="s">
        <v>52</v>
      </c>
      <c r="E10" s="444" t="s">
        <v>108</v>
      </c>
      <c r="F10" s="175">
        <v>150</v>
      </c>
      <c r="G10" s="158"/>
      <c r="H10" s="393">
        <v>3.33</v>
      </c>
      <c r="I10" s="389">
        <v>3.81</v>
      </c>
      <c r="J10" s="394">
        <v>26.04</v>
      </c>
      <c r="K10" s="395">
        <v>151.12</v>
      </c>
      <c r="L10" s="393">
        <v>0.15</v>
      </c>
      <c r="M10" s="389">
        <v>0.1</v>
      </c>
      <c r="N10" s="389">
        <v>14.03</v>
      </c>
      <c r="O10" s="389">
        <v>20</v>
      </c>
      <c r="P10" s="390">
        <v>0.06</v>
      </c>
      <c r="Q10" s="393">
        <v>20.11</v>
      </c>
      <c r="R10" s="389">
        <v>90.58</v>
      </c>
      <c r="S10" s="389">
        <v>35.68</v>
      </c>
      <c r="T10" s="389">
        <v>1.45</v>
      </c>
      <c r="U10" s="389">
        <v>830.41</v>
      </c>
      <c r="V10" s="389">
        <v>8.0000000000000002E-3</v>
      </c>
      <c r="W10" s="389">
        <v>1E-3</v>
      </c>
      <c r="X10" s="394">
        <v>0.05</v>
      </c>
    </row>
    <row r="11" spans="1:24" s="16" customFormat="1" ht="37.5" customHeight="1" x14ac:dyDescent="0.35">
      <c r="A11" s="103"/>
      <c r="B11" s="130"/>
      <c r="C11" s="484">
        <v>107</v>
      </c>
      <c r="D11" s="199" t="s">
        <v>12</v>
      </c>
      <c r="E11" s="321" t="s">
        <v>85</v>
      </c>
      <c r="F11" s="365">
        <v>200</v>
      </c>
      <c r="G11" s="495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497">
        <v>119</v>
      </c>
      <c r="D12" s="199" t="s">
        <v>8</v>
      </c>
      <c r="E12" s="147" t="s">
        <v>46</v>
      </c>
      <c r="F12" s="161">
        <v>30</v>
      </c>
      <c r="G12" s="495"/>
      <c r="H12" s="253">
        <v>2.2799999999999998</v>
      </c>
      <c r="I12" s="20">
        <v>0.24</v>
      </c>
      <c r="J12" s="44">
        <v>14.76</v>
      </c>
      <c r="K12" s="366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84">
        <v>120</v>
      </c>
      <c r="D13" s="199" t="s">
        <v>9</v>
      </c>
      <c r="E13" s="147" t="s">
        <v>39</v>
      </c>
      <c r="F13" s="161">
        <v>20</v>
      </c>
      <c r="G13" s="495"/>
      <c r="H13" s="253">
        <v>1.32</v>
      </c>
      <c r="I13" s="20">
        <v>0.24</v>
      </c>
      <c r="J13" s="44">
        <v>8.0399999999999991</v>
      </c>
      <c r="K13" s="366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62</v>
      </c>
      <c r="C14" s="672"/>
      <c r="D14" s="615"/>
      <c r="E14" s="282" t="s">
        <v>14</v>
      </c>
      <c r="F14" s="409" t="e">
        <f>F6+F7+F8+#REF!+F11+F12+F13</f>
        <v>#REF!</v>
      </c>
      <c r="G14" s="409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1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64</v>
      </c>
      <c r="C15" s="701"/>
      <c r="D15" s="616"/>
      <c r="E15" s="452" t="s">
        <v>14</v>
      </c>
      <c r="F15" s="410">
        <f>F6+F7+F9+F10+F11+F12+F13</f>
        <v>840</v>
      </c>
      <c r="G15" s="410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396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51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62</v>
      </c>
      <c r="C16" s="672"/>
      <c r="D16" s="588"/>
      <c r="E16" s="481" t="s">
        <v>86</v>
      </c>
      <c r="F16" s="461"/>
      <c r="G16" s="461"/>
      <c r="H16" s="369"/>
      <c r="I16" s="370"/>
      <c r="J16" s="371"/>
      <c r="K16" s="434" t="e">
        <f>K14/23.5</f>
        <v>#REF!</v>
      </c>
      <c r="L16" s="369"/>
      <c r="M16" s="370"/>
      <c r="N16" s="370"/>
      <c r="O16" s="370"/>
      <c r="P16" s="412"/>
      <c r="Q16" s="369"/>
      <c r="R16" s="370"/>
      <c r="S16" s="370"/>
      <c r="T16" s="370"/>
      <c r="U16" s="370"/>
      <c r="V16" s="370"/>
      <c r="W16" s="370"/>
      <c r="X16" s="371"/>
    </row>
    <row r="17" spans="1:24" s="16" customFormat="1" ht="37.5" customHeight="1" thickBot="1" x14ac:dyDescent="0.4">
      <c r="A17" s="244"/>
      <c r="B17" s="177" t="s">
        <v>64</v>
      </c>
      <c r="C17" s="658"/>
      <c r="D17" s="589"/>
      <c r="E17" s="482" t="s">
        <v>86</v>
      </c>
      <c r="F17" s="483"/>
      <c r="G17" s="558"/>
      <c r="H17" s="380"/>
      <c r="I17" s="381"/>
      <c r="J17" s="382"/>
      <c r="K17" s="383">
        <f>K15/23.5</f>
        <v>34.039574468085107</v>
      </c>
      <c r="L17" s="568"/>
      <c r="M17" s="569"/>
      <c r="N17" s="569"/>
      <c r="O17" s="569"/>
      <c r="P17" s="570"/>
      <c r="Q17" s="568"/>
      <c r="R17" s="569"/>
      <c r="S17" s="569"/>
      <c r="T17" s="569"/>
      <c r="U17" s="569"/>
      <c r="V17" s="569"/>
      <c r="W17" s="569"/>
      <c r="X17" s="571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27" t="s">
        <v>54</v>
      </c>
      <c r="B23" s="719"/>
      <c r="C23" s="528"/>
      <c r="D23" s="529"/>
      <c r="E23" s="11"/>
      <c r="F23" s="11"/>
      <c r="G23" s="11"/>
      <c r="H23" s="11"/>
      <c r="I23" s="11"/>
      <c r="J23" s="11"/>
    </row>
    <row r="24" spans="1:24" x14ac:dyDescent="0.35">
      <c r="A24" s="530" t="s">
        <v>55</v>
      </c>
      <c r="B24" s="715"/>
      <c r="C24" s="531"/>
      <c r="D24" s="53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"/>
  <sheetViews>
    <sheetView topLeftCell="A5" zoomScale="39" zoomScaleNormal="39" workbookViewId="0">
      <selection activeCell="B7" sqref="B7:X7"/>
    </sheetView>
  </sheetViews>
  <sheetFormatPr defaultRowHeight="14.5" x14ac:dyDescent="0.35"/>
  <cols>
    <col min="1" max="1" width="19.7265625" customWidth="1"/>
    <col min="2" max="2" width="21.453125" style="718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3"/>
      <c r="F3" s="323"/>
      <c r="G3" s="323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33</v>
      </c>
      <c r="D4" s="126"/>
      <c r="E4" s="310"/>
      <c r="F4" s="386"/>
      <c r="G4" s="276"/>
      <c r="H4" s="684" t="s">
        <v>16</v>
      </c>
      <c r="I4" s="685"/>
      <c r="J4" s="686"/>
      <c r="K4" s="17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488"/>
      <c r="C5" s="236" t="s">
        <v>34</v>
      </c>
      <c r="D5" s="75" t="s">
        <v>35</v>
      </c>
      <c r="E5" s="123" t="s">
        <v>32</v>
      </c>
      <c r="F5" s="100" t="s">
        <v>20</v>
      </c>
      <c r="G5" s="100" t="s">
        <v>31</v>
      </c>
      <c r="H5" s="123" t="s">
        <v>21</v>
      </c>
      <c r="I5" s="419" t="s">
        <v>22</v>
      </c>
      <c r="J5" s="94" t="s">
        <v>23</v>
      </c>
      <c r="K5" s="18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610"/>
      <c r="C6" s="499">
        <v>9</v>
      </c>
      <c r="D6" s="582" t="s">
        <v>13</v>
      </c>
      <c r="E6" s="735" t="s">
        <v>77</v>
      </c>
      <c r="F6" s="607">
        <v>60</v>
      </c>
      <c r="G6" s="263"/>
      <c r="H6" s="265">
        <v>1.29</v>
      </c>
      <c r="I6" s="81">
        <v>4.2699999999999996</v>
      </c>
      <c r="J6" s="83">
        <v>6.97</v>
      </c>
      <c r="K6" s="445">
        <v>72.75</v>
      </c>
      <c r="L6" s="265">
        <v>0.02</v>
      </c>
      <c r="M6" s="81">
        <v>0.03</v>
      </c>
      <c r="N6" s="81">
        <v>4.4800000000000004</v>
      </c>
      <c r="O6" s="81">
        <v>30</v>
      </c>
      <c r="P6" s="82">
        <v>0</v>
      </c>
      <c r="Q6" s="265">
        <v>17.55</v>
      </c>
      <c r="R6" s="81">
        <v>27.09</v>
      </c>
      <c r="S6" s="81">
        <v>14.37</v>
      </c>
      <c r="T6" s="81">
        <v>0.8</v>
      </c>
      <c r="U6" s="81">
        <v>205.55</v>
      </c>
      <c r="V6" s="81">
        <v>4.0000000000000001E-3</v>
      </c>
      <c r="W6" s="81">
        <v>1E-3</v>
      </c>
      <c r="X6" s="83">
        <v>0.01</v>
      </c>
    </row>
    <row r="7" spans="1:24" s="35" customFormat="1" ht="37.5" customHeight="1" x14ac:dyDescent="0.35">
      <c r="A7" s="102"/>
      <c r="B7" s="127"/>
      <c r="C7" s="484">
        <v>88</v>
      </c>
      <c r="D7" s="199" t="s">
        <v>7</v>
      </c>
      <c r="E7" s="736" t="s">
        <v>90</v>
      </c>
      <c r="F7" s="214">
        <v>90</v>
      </c>
      <c r="G7" s="147"/>
      <c r="H7" s="228">
        <v>18</v>
      </c>
      <c r="I7" s="13">
        <v>16.5</v>
      </c>
      <c r="J7" s="42">
        <v>2.89</v>
      </c>
      <c r="K7" s="132">
        <v>232.8</v>
      </c>
      <c r="L7" s="228">
        <v>0.05</v>
      </c>
      <c r="M7" s="69">
        <v>0.13</v>
      </c>
      <c r="N7" s="13">
        <v>0.55000000000000004</v>
      </c>
      <c r="O7" s="13">
        <v>0</v>
      </c>
      <c r="P7" s="23">
        <v>0</v>
      </c>
      <c r="Q7" s="228">
        <v>11.7</v>
      </c>
      <c r="R7" s="13">
        <v>170.76</v>
      </c>
      <c r="S7" s="13">
        <v>22.04</v>
      </c>
      <c r="T7" s="13">
        <v>2.4700000000000002</v>
      </c>
      <c r="U7" s="13">
        <v>302.3</v>
      </c>
      <c r="V7" s="13">
        <v>7.0000000000000001E-3</v>
      </c>
      <c r="W7" s="13">
        <v>0</v>
      </c>
      <c r="X7" s="42">
        <v>5.8999999999999997E-2</v>
      </c>
    </row>
    <row r="8" spans="1:24" s="35" customFormat="1" ht="37.5" customHeight="1" x14ac:dyDescent="0.35">
      <c r="A8" s="102"/>
      <c r="B8" s="147"/>
      <c r="C8" s="484">
        <v>64</v>
      </c>
      <c r="D8" s="199" t="s">
        <v>41</v>
      </c>
      <c r="E8" s="736" t="s">
        <v>60</v>
      </c>
      <c r="F8" s="214">
        <v>150</v>
      </c>
      <c r="G8" s="147"/>
      <c r="H8" s="228">
        <v>6.76</v>
      </c>
      <c r="I8" s="13">
        <v>3.93</v>
      </c>
      <c r="J8" s="42">
        <v>41.29</v>
      </c>
      <c r="K8" s="132">
        <v>227.48</v>
      </c>
      <c r="L8" s="233">
        <v>0.08</v>
      </c>
      <c r="M8" s="198">
        <v>0.03</v>
      </c>
      <c r="N8" s="72">
        <v>0</v>
      </c>
      <c r="O8" s="72">
        <v>10</v>
      </c>
      <c r="P8" s="73">
        <v>0.06</v>
      </c>
      <c r="Q8" s="233">
        <v>13.22</v>
      </c>
      <c r="R8" s="72">
        <v>50.76</v>
      </c>
      <c r="S8" s="72">
        <v>9.1199999999999992</v>
      </c>
      <c r="T8" s="72">
        <v>0.92</v>
      </c>
      <c r="U8" s="72">
        <v>72.489999999999995</v>
      </c>
      <c r="V8" s="72">
        <v>1E-3</v>
      </c>
      <c r="W8" s="72">
        <v>0</v>
      </c>
      <c r="X8" s="197">
        <v>0.01</v>
      </c>
    </row>
    <row r="9" spans="1:24" s="35" customFormat="1" ht="37.5" customHeight="1" x14ac:dyDescent="0.35">
      <c r="A9" s="102"/>
      <c r="B9" s="147"/>
      <c r="C9" s="497">
        <v>98</v>
      </c>
      <c r="D9" s="127" t="s">
        <v>12</v>
      </c>
      <c r="E9" s="199" t="s">
        <v>70</v>
      </c>
      <c r="F9" s="130">
        <v>200</v>
      </c>
      <c r="G9" s="564"/>
      <c r="H9" s="19">
        <v>0.37</v>
      </c>
      <c r="I9" s="20">
        <v>0</v>
      </c>
      <c r="J9" s="21">
        <v>14.85</v>
      </c>
      <c r="K9" s="184">
        <v>59.48</v>
      </c>
      <c r="L9" s="227">
        <v>0</v>
      </c>
      <c r="M9" s="17">
        <v>0</v>
      </c>
      <c r="N9" s="15">
        <v>0</v>
      </c>
      <c r="O9" s="15">
        <v>0</v>
      </c>
      <c r="P9" s="40">
        <v>0</v>
      </c>
      <c r="Q9" s="227">
        <v>0.21</v>
      </c>
      <c r="R9" s="15">
        <v>0</v>
      </c>
      <c r="S9" s="15">
        <v>0</v>
      </c>
      <c r="T9" s="15">
        <v>0.02</v>
      </c>
      <c r="U9" s="15">
        <v>0.2</v>
      </c>
      <c r="V9" s="15">
        <v>0</v>
      </c>
      <c r="W9" s="15">
        <v>0</v>
      </c>
      <c r="X9" s="40">
        <v>0</v>
      </c>
    </row>
    <row r="10" spans="1:24" s="35" customFormat="1" ht="37.5" customHeight="1" x14ac:dyDescent="0.35">
      <c r="A10" s="102"/>
      <c r="B10" s="147"/>
      <c r="C10" s="497">
        <v>119</v>
      </c>
      <c r="D10" s="146" t="s">
        <v>8</v>
      </c>
      <c r="E10" s="171" t="s">
        <v>46</v>
      </c>
      <c r="F10" s="176">
        <v>20</v>
      </c>
      <c r="G10" s="125"/>
      <c r="H10" s="227">
        <v>1.52</v>
      </c>
      <c r="I10" s="15">
        <v>0.16</v>
      </c>
      <c r="J10" s="40">
        <v>9.84</v>
      </c>
      <c r="K10" s="238">
        <v>47</v>
      </c>
      <c r="L10" s="227">
        <v>0.02</v>
      </c>
      <c r="M10" s="17">
        <v>0.01</v>
      </c>
      <c r="N10" s="15">
        <v>0</v>
      </c>
      <c r="O10" s="15">
        <v>0</v>
      </c>
      <c r="P10" s="40">
        <v>0</v>
      </c>
      <c r="Q10" s="22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0">
        <v>2.9</v>
      </c>
    </row>
    <row r="11" spans="1:24" s="35" customFormat="1" ht="37.5" customHeight="1" x14ac:dyDescent="0.35">
      <c r="A11" s="102"/>
      <c r="B11" s="147"/>
      <c r="C11" s="484">
        <v>120</v>
      </c>
      <c r="D11" s="146" t="s">
        <v>9</v>
      </c>
      <c r="E11" s="171" t="s">
        <v>39</v>
      </c>
      <c r="F11" s="129">
        <v>20</v>
      </c>
      <c r="G11" s="635"/>
      <c r="H11" s="227">
        <v>1.32</v>
      </c>
      <c r="I11" s="15">
        <v>0.24</v>
      </c>
      <c r="J11" s="40">
        <v>8.0399999999999991</v>
      </c>
      <c r="K11" s="239">
        <v>39.6</v>
      </c>
      <c r="L11" s="253">
        <v>0.03</v>
      </c>
      <c r="M11" s="20">
        <v>0.02</v>
      </c>
      <c r="N11" s="20">
        <v>0</v>
      </c>
      <c r="O11" s="20">
        <v>0</v>
      </c>
      <c r="P11" s="21">
        <v>0</v>
      </c>
      <c r="Q11" s="253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35" customFormat="1" ht="37.5" customHeight="1" x14ac:dyDescent="0.35">
      <c r="A12" s="102"/>
      <c r="B12" s="147"/>
      <c r="C12" s="702"/>
      <c r="D12" s="625"/>
      <c r="E12" s="737" t="s">
        <v>14</v>
      </c>
      <c r="F12" s="249">
        <f>SUM(F6:F11)</f>
        <v>540</v>
      </c>
      <c r="G12" s="249"/>
      <c r="H12" s="190">
        <f>SUM(H6:H11)</f>
        <v>29.259999999999998</v>
      </c>
      <c r="I12" s="33">
        <f>SUM(I6:I11)</f>
        <v>25.099999999999998</v>
      </c>
      <c r="J12" s="61">
        <f>SUM(J6:J11)</f>
        <v>83.88</v>
      </c>
      <c r="K12" s="249">
        <f>SUM(K6:K11)</f>
        <v>679.11</v>
      </c>
      <c r="L12" s="190">
        <f t="shared" ref="L12:X12" si="0">SUM(L6:L11)</f>
        <v>0.2</v>
      </c>
      <c r="M12" s="33">
        <f t="shared" si="0"/>
        <v>0.22</v>
      </c>
      <c r="N12" s="33">
        <f t="shared" si="0"/>
        <v>5.03</v>
      </c>
      <c r="O12" s="33">
        <f t="shared" si="0"/>
        <v>40</v>
      </c>
      <c r="P12" s="61">
        <f t="shared" si="0"/>
        <v>0.06</v>
      </c>
      <c r="Q12" s="190">
        <f t="shared" si="0"/>
        <v>52.48</v>
      </c>
      <c r="R12" s="33">
        <f t="shared" si="0"/>
        <v>291.61</v>
      </c>
      <c r="S12" s="33">
        <f t="shared" si="0"/>
        <v>57.72999999999999</v>
      </c>
      <c r="T12" s="33">
        <f t="shared" si="0"/>
        <v>5.21</v>
      </c>
      <c r="U12" s="33">
        <f t="shared" si="0"/>
        <v>646.1400000000001</v>
      </c>
      <c r="V12" s="33">
        <f t="shared" si="0"/>
        <v>1.4000000000000002E-2</v>
      </c>
      <c r="W12" s="33">
        <f t="shared" si="0"/>
        <v>3.0000000000000001E-3</v>
      </c>
      <c r="X12" s="61">
        <f t="shared" si="0"/>
        <v>2.9790000000000001</v>
      </c>
    </row>
    <row r="13" spans="1:24" s="35" customFormat="1" ht="37.5" customHeight="1" thickBot="1" x14ac:dyDescent="0.4">
      <c r="A13" s="141"/>
      <c r="B13" s="235"/>
      <c r="C13" s="703"/>
      <c r="D13" s="417"/>
      <c r="E13" s="738" t="s">
        <v>15</v>
      </c>
      <c r="F13" s="324"/>
      <c r="G13" s="324"/>
      <c r="H13" s="326"/>
      <c r="I13" s="327"/>
      <c r="J13" s="328"/>
      <c r="K13" s="325">
        <f>K12/23.5</f>
        <v>28.898297872340425</v>
      </c>
      <c r="L13" s="326"/>
      <c r="M13" s="415"/>
      <c r="N13" s="327"/>
      <c r="O13" s="327"/>
      <c r="P13" s="328"/>
      <c r="Q13" s="326"/>
      <c r="R13" s="327"/>
      <c r="S13" s="327"/>
      <c r="T13" s="327"/>
      <c r="U13" s="327"/>
      <c r="V13" s="327"/>
      <c r="W13" s="327"/>
      <c r="X13" s="328"/>
    </row>
    <row r="14" spans="1:24" x14ac:dyDescent="0.35">
      <c r="A14" s="2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7"/>
      <c r="F15" s="26"/>
      <c r="G15" s="11"/>
      <c r="H15" s="11"/>
      <c r="I15" s="11"/>
      <c r="J15" s="11"/>
    </row>
    <row r="16" spans="1:24" ht="18" x14ac:dyDescent="0.35">
      <c r="A16" s="527" t="s">
        <v>54</v>
      </c>
      <c r="B16" s="719"/>
      <c r="C16" s="528"/>
      <c r="D16" s="529"/>
      <c r="E16" s="25"/>
      <c r="F16" s="26"/>
      <c r="G16" s="11"/>
      <c r="H16" s="11"/>
      <c r="I16" s="11"/>
      <c r="J16" s="11"/>
    </row>
    <row r="17" spans="1:10" ht="18" x14ac:dyDescent="0.35">
      <c r="A17" s="530" t="s">
        <v>55</v>
      </c>
      <c r="B17" s="715"/>
      <c r="C17" s="531"/>
      <c r="D17" s="531"/>
      <c r="E17" s="25"/>
      <c r="F17" s="26"/>
      <c r="G17" s="11"/>
      <c r="H17" s="11"/>
      <c r="I17" s="11"/>
      <c r="J17" s="11"/>
    </row>
    <row r="18" spans="1:10" ht="18" x14ac:dyDescent="0.35">
      <c r="A18" s="11"/>
      <c r="B18" s="733"/>
      <c r="C18" s="311"/>
      <c r="D18" s="11"/>
      <c r="E18" s="25"/>
      <c r="F18" s="26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18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29"/>
      <c r="C4" s="532" t="s">
        <v>33</v>
      </c>
      <c r="D4" s="234"/>
      <c r="E4" s="597"/>
      <c r="F4" s="532"/>
      <c r="G4" s="534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694"/>
      <c r="C5" s="123" t="s">
        <v>34</v>
      </c>
      <c r="D5" s="580" t="s">
        <v>35</v>
      </c>
      <c r="E5" s="100" t="s">
        <v>32</v>
      </c>
      <c r="F5" s="123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9" customHeight="1" x14ac:dyDescent="0.35">
      <c r="A6" s="140" t="s">
        <v>4</v>
      </c>
      <c r="B6" s="364"/>
      <c r="C6" s="397">
        <v>23</v>
      </c>
      <c r="D6" s="610" t="s">
        <v>13</v>
      </c>
      <c r="E6" s="636" t="s">
        <v>115</v>
      </c>
      <c r="F6" s="637">
        <v>60</v>
      </c>
      <c r="G6" s="149"/>
      <c r="H6" s="307">
        <v>0.56999999999999995</v>
      </c>
      <c r="I6" s="47">
        <v>0.36</v>
      </c>
      <c r="J6" s="48">
        <v>1.92</v>
      </c>
      <c r="K6" s="304">
        <v>11.4</v>
      </c>
      <c r="L6" s="306">
        <v>0.03</v>
      </c>
      <c r="M6" s="47">
        <v>0.02</v>
      </c>
      <c r="N6" s="47">
        <v>10.5</v>
      </c>
      <c r="O6" s="47">
        <v>40</v>
      </c>
      <c r="P6" s="344">
        <v>0</v>
      </c>
      <c r="Q6" s="306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6</v>
      </c>
      <c r="E7" s="638" t="s">
        <v>66</v>
      </c>
      <c r="F7" s="639">
        <v>200</v>
      </c>
      <c r="G7" s="130"/>
      <c r="H7" s="198">
        <v>5.74</v>
      </c>
      <c r="I7" s="72">
        <v>8.7799999999999994</v>
      </c>
      <c r="J7" s="197">
        <v>8.74</v>
      </c>
      <c r="K7" s="334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34" t="s">
        <v>64</v>
      </c>
      <c r="C8" s="178">
        <v>126</v>
      </c>
      <c r="D8" s="388" t="s">
        <v>7</v>
      </c>
      <c r="E8" s="572" t="s">
        <v>117</v>
      </c>
      <c r="F8" s="469">
        <v>90</v>
      </c>
      <c r="G8" s="175"/>
      <c r="H8" s="230">
        <v>16.98</v>
      </c>
      <c r="I8" s="53">
        <v>28.92</v>
      </c>
      <c r="J8" s="67">
        <v>3.59</v>
      </c>
      <c r="K8" s="303">
        <v>346</v>
      </c>
      <c r="L8" s="305">
        <v>0.45</v>
      </c>
      <c r="M8" s="53">
        <v>0.15</v>
      </c>
      <c r="N8" s="53">
        <v>1.08</v>
      </c>
      <c r="O8" s="53">
        <v>10</v>
      </c>
      <c r="P8" s="54">
        <v>0.44</v>
      </c>
      <c r="Q8" s="305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64</v>
      </c>
      <c r="C9" s="158">
        <v>22</v>
      </c>
      <c r="D9" s="388" t="s">
        <v>52</v>
      </c>
      <c r="E9" s="517" t="s">
        <v>121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5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38</v>
      </c>
      <c r="E10" s="518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34">
        <v>119</v>
      </c>
      <c r="D11" s="147" t="s">
        <v>8</v>
      </c>
      <c r="E11" s="519" t="s">
        <v>46</v>
      </c>
      <c r="F11" s="484">
        <v>30</v>
      </c>
      <c r="G11" s="130"/>
      <c r="H11" s="19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9</v>
      </c>
      <c r="E12" s="519" t="s">
        <v>39</v>
      </c>
      <c r="F12" s="484">
        <v>20</v>
      </c>
      <c r="G12" s="130"/>
      <c r="H12" s="19">
        <v>1.32</v>
      </c>
      <c r="I12" s="20">
        <v>0.24</v>
      </c>
      <c r="J12" s="44">
        <v>8.0399999999999991</v>
      </c>
      <c r="K12" s="366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56"/>
      <c r="D13" s="563"/>
      <c r="E13" s="520" t="s">
        <v>14</v>
      </c>
      <c r="F13" s="485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1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57"/>
      <c r="D14" s="565"/>
      <c r="E14" s="521" t="s">
        <v>14</v>
      </c>
      <c r="F14" s="486" t="e">
        <f>F6+F7+F8+#REF!+F10+F11+F12</f>
        <v>#REF!</v>
      </c>
      <c r="G14" s="272"/>
      <c r="H14" s="493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1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51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58"/>
      <c r="D15" s="566"/>
      <c r="E15" s="522" t="s">
        <v>15</v>
      </c>
      <c r="F15" s="432"/>
      <c r="G15" s="375"/>
      <c r="H15" s="422"/>
      <c r="I15" s="370"/>
      <c r="J15" s="371"/>
      <c r="K15" s="467" t="e">
        <f>K13/23.5</f>
        <v>#REF!</v>
      </c>
      <c r="L15" s="369"/>
      <c r="M15" s="370"/>
      <c r="N15" s="370"/>
      <c r="O15" s="370"/>
      <c r="P15" s="412"/>
      <c r="Q15" s="369"/>
      <c r="R15" s="370"/>
      <c r="S15" s="370"/>
      <c r="T15" s="370"/>
      <c r="U15" s="370"/>
      <c r="V15" s="370"/>
      <c r="W15" s="370"/>
      <c r="X15" s="371"/>
    </row>
    <row r="16" spans="1:24" s="16" customFormat="1" ht="39" customHeight="1" thickBot="1" x14ac:dyDescent="0.4">
      <c r="A16" s="244"/>
      <c r="B16" s="177"/>
      <c r="C16" s="443"/>
      <c r="D16" s="567"/>
      <c r="E16" s="523" t="s">
        <v>15</v>
      </c>
      <c r="F16" s="487"/>
      <c r="G16" s="177"/>
      <c r="H16" s="423"/>
      <c r="I16" s="381"/>
      <c r="J16" s="382"/>
      <c r="K16" s="383">
        <f>K14/23.5</f>
        <v>32.555744680851063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27" t="s">
        <v>54</v>
      </c>
      <c r="B19" s="719"/>
      <c r="C19" s="528"/>
      <c r="D19" s="529"/>
      <c r="E19" s="25"/>
      <c r="F19" s="26"/>
      <c r="G19" s="11"/>
      <c r="H19" s="11"/>
      <c r="I19" s="11"/>
      <c r="J19" s="11"/>
    </row>
    <row r="20" spans="1:14" ht="18" x14ac:dyDescent="0.35">
      <c r="A20" s="530" t="s">
        <v>55</v>
      </c>
      <c r="B20" s="715"/>
      <c r="C20" s="531"/>
      <c r="D20" s="53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D33" sqref="D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38" t="s">
        <v>33</v>
      </c>
      <c r="C4" s="126"/>
      <c r="D4" s="154"/>
      <c r="E4" s="338"/>
      <c r="F4" s="385"/>
      <c r="G4" s="704" t="s">
        <v>16</v>
      </c>
      <c r="H4" s="705"/>
      <c r="I4" s="706"/>
      <c r="J4" s="292" t="s">
        <v>17</v>
      </c>
      <c r="K4" s="784" t="s">
        <v>18</v>
      </c>
      <c r="L4" s="785"/>
      <c r="M4" s="786"/>
      <c r="N4" s="786"/>
      <c r="O4" s="790"/>
      <c r="P4" s="798" t="s">
        <v>19</v>
      </c>
      <c r="Q4" s="799"/>
      <c r="R4" s="799"/>
      <c r="S4" s="799"/>
      <c r="T4" s="799"/>
      <c r="U4" s="799"/>
      <c r="V4" s="799"/>
      <c r="W4" s="800"/>
    </row>
    <row r="5" spans="1:23" s="16" customFormat="1" ht="47" thickBot="1" x14ac:dyDescent="0.4">
      <c r="A5" s="138" t="s">
        <v>0</v>
      </c>
      <c r="B5" s="123" t="s">
        <v>34</v>
      </c>
      <c r="C5" s="75" t="s">
        <v>35</v>
      </c>
      <c r="D5" s="100" t="s">
        <v>32</v>
      </c>
      <c r="E5" s="123" t="s">
        <v>20</v>
      </c>
      <c r="F5" s="123" t="s">
        <v>31</v>
      </c>
      <c r="G5" s="123" t="s">
        <v>21</v>
      </c>
      <c r="H5" s="419" t="s">
        <v>22</v>
      </c>
      <c r="I5" s="649" t="s">
        <v>23</v>
      </c>
      <c r="J5" s="293" t="s">
        <v>24</v>
      </c>
      <c r="K5" s="316" t="s">
        <v>25</v>
      </c>
      <c r="L5" s="316" t="s">
        <v>94</v>
      </c>
      <c r="M5" s="316" t="s">
        <v>26</v>
      </c>
      <c r="N5" s="418" t="s">
        <v>95</v>
      </c>
      <c r="O5" s="316" t="s">
        <v>96</v>
      </c>
      <c r="P5" s="316" t="s">
        <v>27</v>
      </c>
      <c r="Q5" s="316" t="s">
        <v>28</v>
      </c>
      <c r="R5" s="316" t="s">
        <v>29</v>
      </c>
      <c r="S5" s="316" t="s">
        <v>30</v>
      </c>
      <c r="T5" s="316" t="s">
        <v>97</v>
      </c>
      <c r="U5" s="316" t="s">
        <v>98</v>
      </c>
      <c r="V5" s="316" t="s">
        <v>99</v>
      </c>
      <c r="W5" s="419" t="s">
        <v>100</v>
      </c>
    </row>
    <row r="6" spans="1:23" s="16" customFormat="1" ht="39" customHeight="1" x14ac:dyDescent="0.35">
      <c r="A6" s="140" t="s">
        <v>4</v>
      </c>
      <c r="B6" s="134">
        <v>13</v>
      </c>
      <c r="C6" s="346" t="s">
        <v>5</v>
      </c>
      <c r="D6" s="541" t="s">
        <v>48</v>
      </c>
      <c r="E6" s="458">
        <v>60</v>
      </c>
      <c r="F6" s="346"/>
      <c r="G6" s="240">
        <v>1.1200000000000001</v>
      </c>
      <c r="H6" s="36">
        <v>4.2699999999999996</v>
      </c>
      <c r="I6" s="209">
        <v>6.02</v>
      </c>
      <c r="J6" s="294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8" t="s">
        <v>6</v>
      </c>
      <c r="D7" s="525" t="s">
        <v>127</v>
      </c>
      <c r="E7" s="586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7</v>
      </c>
      <c r="D8" s="321" t="s">
        <v>88</v>
      </c>
      <c r="E8" s="55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52</v>
      </c>
      <c r="D9" s="321" t="s">
        <v>93</v>
      </c>
      <c r="E9" s="554">
        <v>150</v>
      </c>
      <c r="F9" s="130"/>
      <c r="G9" s="233">
        <v>4.3</v>
      </c>
      <c r="H9" s="72">
        <v>4.24</v>
      </c>
      <c r="I9" s="197">
        <v>18.77</v>
      </c>
      <c r="J9" s="334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75</v>
      </c>
      <c r="D10" s="147" t="s">
        <v>73</v>
      </c>
      <c r="E10" s="130">
        <v>200</v>
      </c>
      <c r="F10" s="336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8</v>
      </c>
      <c r="D11" s="171" t="s">
        <v>46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9</v>
      </c>
      <c r="D12" s="171" t="s">
        <v>39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2"/>
      <c r="C13" s="212"/>
      <c r="D13" s="284" t="s">
        <v>14</v>
      </c>
      <c r="E13" s="329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09" t="s">
        <v>15</v>
      </c>
      <c r="E14" s="417"/>
      <c r="F14" s="404"/>
      <c r="G14" s="640"/>
      <c r="H14" s="641"/>
      <c r="I14" s="642"/>
      <c r="J14" s="353">
        <f>J13/23.5</f>
        <v>30.870212765957447</v>
      </c>
      <c r="K14" s="640"/>
      <c r="L14" s="643"/>
      <c r="M14" s="641"/>
      <c r="N14" s="641"/>
      <c r="O14" s="642"/>
      <c r="P14" s="640"/>
      <c r="Q14" s="641"/>
      <c r="R14" s="641"/>
      <c r="S14" s="641"/>
      <c r="T14" s="641"/>
      <c r="U14" s="641"/>
      <c r="V14" s="641"/>
      <c r="W14" s="642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18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33</v>
      </c>
      <c r="D4" s="98"/>
      <c r="E4" s="154"/>
      <c r="F4" s="93"/>
      <c r="G4" s="99"/>
      <c r="H4" s="684" t="s">
        <v>16</v>
      </c>
      <c r="I4" s="685"/>
      <c r="J4" s="686"/>
      <c r="K4" s="17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75"/>
      <c r="C5" s="100" t="s">
        <v>34</v>
      </c>
      <c r="D5" s="299" t="s">
        <v>35</v>
      </c>
      <c r="E5" s="100" t="s">
        <v>32</v>
      </c>
      <c r="F5" s="94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18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346"/>
      <c r="C6" s="665">
        <v>28</v>
      </c>
      <c r="D6" s="573" t="s">
        <v>13</v>
      </c>
      <c r="E6" s="574" t="s">
        <v>109</v>
      </c>
      <c r="F6" s="575">
        <v>60</v>
      </c>
      <c r="G6" s="491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6</v>
      </c>
      <c r="E7" s="206" t="s">
        <v>49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7</v>
      </c>
      <c r="E8" s="206" t="s">
        <v>129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41</v>
      </c>
      <c r="E9" s="206" t="s">
        <v>45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38</v>
      </c>
      <c r="E10" s="206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9</v>
      </c>
      <c r="E12" s="146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66"/>
      <c r="D13" s="543"/>
      <c r="E13" s="284" t="s">
        <v>14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5">
        <f>SUM(K6:K12)</f>
        <v>795.25</v>
      </c>
      <c r="L13" s="576">
        <f t="shared" ref="L13:X13" si="0">SUM(L6:L12)</f>
        <v>0.29000000000000004</v>
      </c>
      <c r="M13" s="653">
        <f t="shared" si="0"/>
        <v>0.37</v>
      </c>
      <c r="N13" s="577">
        <f t="shared" si="0"/>
        <v>12.33</v>
      </c>
      <c r="O13" s="577">
        <f t="shared" si="0"/>
        <v>220</v>
      </c>
      <c r="P13" s="578">
        <f t="shared" si="0"/>
        <v>0.37</v>
      </c>
      <c r="Q13" s="576">
        <f t="shared" si="0"/>
        <v>263.95</v>
      </c>
      <c r="R13" s="577">
        <f t="shared" si="0"/>
        <v>488.85999999999996</v>
      </c>
      <c r="S13" s="577">
        <f t="shared" si="0"/>
        <v>77.86</v>
      </c>
      <c r="T13" s="577">
        <f t="shared" si="0"/>
        <v>4.75</v>
      </c>
      <c r="U13" s="577">
        <f t="shared" si="0"/>
        <v>863.17</v>
      </c>
      <c r="V13" s="577">
        <f t="shared" si="0"/>
        <v>1.3600000000000001E-2</v>
      </c>
      <c r="W13" s="577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81"/>
      <c r="C14" s="667"/>
      <c r="D14" s="546"/>
      <c r="E14" s="309" t="s">
        <v>15</v>
      </c>
      <c r="F14" s="546"/>
      <c r="G14" s="544"/>
      <c r="H14" s="550"/>
      <c r="I14" s="552"/>
      <c r="J14" s="553"/>
      <c r="K14" s="296">
        <f>K13/23.5</f>
        <v>33.840425531914896</v>
      </c>
      <c r="L14" s="550"/>
      <c r="M14" s="551"/>
      <c r="N14" s="552"/>
      <c r="O14" s="552"/>
      <c r="P14" s="553"/>
      <c r="Q14" s="550"/>
      <c r="R14" s="552"/>
      <c r="S14" s="552"/>
      <c r="T14" s="552"/>
      <c r="U14" s="552"/>
      <c r="V14" s="552"/>
      <c r="W14" s="55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27" t="s">
        <v>54</v>
      </c>
      <c r="B17" s="719"/>
      <c r="C17" s="528"/>
      <c r="D17" s="529"/>
      <c r="E17" s="25"/>
      <c r="F17" s="26"/>
      <c r="G17" s="11"/>
      <c r="H17" s="11"/>
      <c r="I17" s="11"/>
      <c r="J17" s="11"/>
    </row>
    <row r="18" spans="1:10" ht="18" x14ac:dyDescent="0.35">
      <c r="A18" s="530" t="s">
        <v>55</v>
      </c>
      <c r="B18" s="715"/>
      <c r="C18" s="531"/>
      <c r="D18" s="53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14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20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721"/>
      <c r="C5" s="94" t="s">
        <v>34</v>
      </c>
      <c r="D5" s="580" t="s">
        <v>35</v>
      </c>
      <c r="E5" s="94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8.25" customHeight="1" x14ac:dyDescent="0.35">
      <c r="A6" s="140" t="s">
        <v>4</v>
      </c>
      <c r="B6" s="149"/>
      <c r="C6" s="262">
        <v>133</v>
      </c>
      <c r="D6" s="582" t="s">
        <v>13</v>
      </c>
      <c r="E6" s="583" t="s">
        <v>111</v>
      </c>
      <c r="F6" s="584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85" t="s">
        <v>6</v>
      </c>
      <c r="E7" s="525" t="s">
        <v>44</v>
      </c>
      <c r="F7" s="586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63</v>
      </c>
      <c r="C8" s="158">
        <v>88</v>
      </c>
      <c r="D8" s="388" t="s">
        <v>7</v>
      </c>
      <c r="E8" s="572" t="s">
        <v>128</v>
      </c>
      <c r="F8" s="469">
        <v>90</v>
      </c>
      <c r="G8" s="158"/>
      <c r="H8" s="305">
        <v>18</v>
      </c>
      <c r="I8" s="53">
        <v>16.5</v>
      </c>
      <c r="J8" s="67">
        <v>2.89</v>
      </c>
      <c r="K8" s="303">
        <v>232.8</v>
      </c>
      <c r="L8" s="361">
        <v>0.05</v>
      </c>
      <c r="M8" s="71">
        <v>0.13</v>
      </c>
      <c r="N8" s="71">
        <v>0.55000000000000004</v>
      </c>
      <c r="O8" s="71">
        <v>0</v>
      </c>
      <c r="P8" s="403">
        <v>0</v>
      </c>
      <c r="Q8" s="361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2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41</v>
      </c>
      <c r="E9" s="171" t="s">
        <v>37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12</v>
      </c>
      <c r="E10" s="321" t="s">
        <v>103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9</v>
      </c>
      <c r="E12" s="171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10"/>
      <c r="C13" s="174"/>
      <c r="D13" s="561"/>
      <c r="E13" s="282" t="s">
        <v>14</v>
      </c>
      <c r="F13" s="430" t="e">
        <f>F6+F7+#REF!+F9+F10+F11+F12</f>
        <v>#REF!</v>
      </c>
      <c r="G13" s="459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11"/>
      <c r="C14" s="355"/>
      <c r="D14" s="587"/>
      <c r="E14" s="283" t="s">
        <v>14</v>
      </c>
      <c r="F14" s="428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396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51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10"/>
      <c r="C15" s="320"/>
      <c r="D15" s="588"/>
      <c r="E15" s="282" t="s">
        <v>15</v>
      </c>
      <c r="F15" s="432"/>
      <c r="G15" s="436"/>
      <c r="H15" s="189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12"/>
      <c r="C16" s="466"/>
      <c r="D16" s="589"/>
      <c r="E16" s="482" t="s">
        <v>15</v>
      </c>
      <c r="F16" s="590"/>
      <c r="G16" s="591"/>
      <c r="H16" s="592"/>
      <c r="I16" s="593"/>
      <c r="J16" s="594"/>
      <c r="K16" s="383">
        <f>K14/23.5</f>
        <v>33.351489361702129</v>
      </c>
      <c r="L16" s="592"/>
      <c r="M16" s="593"/>
      <c r="N16" s="593"/>
      <c r="O16" s="593"/>
      <c r="P16" s="595"/>
      <c r="Q16" s="592"/>
      <c r="R16" s="593"/>
      <c r="S16" s="593"/>
      <c r="T16" s="593"/>
      <c r="U16" s="593"/>
      <c r="V16" s="593"/>
      <c r="W16" s="593"/>
      <c r="X16" s="594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27" t="s">
        <v>107</v>
      </c>
      <c r="B18" s="719"/>
      <c r="C18" s="528"/>
      <c r="D18" s="52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30" t="s">
        <v>55</v>
      </c>
      <c r="B19" s="715"/>
      <c r="C19" s="531"/>
      <c r="D19" s="53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34" t="s">
        <v>33</v>
      </c>
      <c r="D4" s="596"/>
      <c r="E4" s="597"/>
      <c r="F4" s="533"/>
      <c r="G4" s="534"/>
      <c r="H4" s="801" t="s">
        <v>16</v>
      </c>
      <c r="I4" s="802"/>
      <c r="J4" s="803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488"/>
      <c r="C5" s="236" t="s">
        <v>34</v>
      </c>
      <c r="D5" s="599" t="s">
        <v>35</v>
      </c>
      <c r="E5" s="236" t="s">
        <v>32</v>
      </c>
      <c r="F5" s="429" t="s">
        <v>20</v>
      </c>
      <c r="G5" s="236" t="s">
        <v>31</v>
      </c>
      <c r="H5" s="429" t="s">
        <v>21</v>
      </c>
      <c r="I5" s="419" t="s">
        <v>22</v>
      </c>
      <c r="J5" s="429" t="s">
        <v>23</v>
      </c>
      <c r="K5" s="60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39" customHeight="1" x14ac:dyDescent="0.35">
      <c r="A6" s="117" t="s">
        <v>4</v>
      </c>
      <c r="B6" s="117"/>
      <c r="C6" s="349">
        <v>25</v>
      </c>
      <c r="D6" s="250" t="s">
        <v>13</v>
      </c>
      <c r="E6" s="308" t="s">
        <v>42</v>
      </c>
      <c r="F6" s="319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2">
        <v>0.01</v>
      </c>
    </row>
    <row r="7" spans="1:24" s="16" customFormat="1" ht="39" customHeight="1" x14ac:dyDescent="0.35">
      <c r="A7" s="740"/>
      <c r="B7" s="145"/>
      <c r="C7" s="143">
        <v>37</v>
      </c>
      <c r="D7" s="146" t="s">
        <v>6</v>
      </c>
      <c r="E7" s="166" t="s">
        <v>47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39"/>
      <c r="C8" s="143">
        <v>75</v>
      </c>
      <c r="D8" s="585" t="s">
        <v>7</v>
      </c>
      <c r="E8" s="525" t="s">
        <v>53</v>
      </c>
      <c r="F8" s="586">
        <v>90</v>
      </c>
      <c r="G8" s="131"/>
      <c r="H8" s="301">
        <v>12.86</v>
      </c>
      <c r="I8" s="28">
        <v>1.65</v>
      </c>
      <c r="J8" s="29">
        <v>4.9400000000000004</v>
      </c>
      <c r="K8" s="300">
        <v>84.8</v>
      </c>
      <c r="L8" s="301">
        <v>0.08</v>
      </c>
      <c r="M8" s="301">
        <v>0.09</v>
      </c>
      <c r="N8" s="28">
        <v>1.36</v>
      </c>
      <c r="O8" s="28">
        <v>170</v>
      </c>
      <c r="P8" s="29">
        <v>0.16</v>
      </c>
      <c r="Q8" s="302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39"/>
      <c r="C9" s="143">
        <v>53</v>
      </c>
      <c r="D9" s="585" t="s">
        <v>52</v>
      </c>
      <c r="E9" s="298" t="s">
        <v>50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39"/>
      <c r="C10" s="484">
        <v>104</v>
      </c>
      <c r="D10" s="298" t="s">
        <v>12</v>
      </c>
      <c r="E10" s="602" t="s">
        <v>118</v>
      </c>
      <c r="F10" s="52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39"/>
      <c r="C11" s="144">
        <v>119</v>
      </c>
      <c r="D11" s="171" t="s">
        <v>8</v>
      </c>
      <c r="E11" s="146" t="s">
        <v>46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39"/>
      <c r="C12" s="142">
        <v>120</v>
      </c>
      <c r="D12" s="171" t="s">
        <v>9</v>
      </c>
      <c r="E12" s="146" t="s">
        <v>39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39"/>
      <c r="C13" s="666"/>
      <c r="D13" s="543"/>
      <c r="E13" s="284" t="s">
        <v>14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18"/>
      <c r="C14" s="667"/>
      <c r="D14" s="546"/>
      <c r="E14" s="309" t="s">
        <v>15</v>
      </c>
      <c r="F14" s="546"/>
      <c r="G14" s="544"/>
      <c r="H14" s="551"/>
      <c r="I14" s="552"/>
      <c r="J14" s="603"/>
      <c r="K14" s="498">
        <f>K13/23.5</f>
        <v>29.911489361702131</v>
      </c>
      <c r="L14" s="551"/>
      <c r="M14" s="551"/>
      <c r="N14" s="552"/>
      <c r="O14" s="552"/>
      <c r="P14" s="603"/>
      <c r="Q14" s="550"/>
      <c r="R14" s="552"/>
      <c r="S14" s="552"/>
      <c r="T14" s="552"/>
      <c r="U14" s="552"/>
      <c r="V14" s="552"/>
      <c r="W14" s="552"/>
      <c r="X14" s="55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62" t="s">
        <v>33</v>
      </c>
      <c r="D4" s="604"/>
      <c r="E4" s="597"/>
      <c r="F4" s="534"/>
      <c r="G4" s="533"/>
      <c r="H4" s="630" t="s">
        <v>16</v>
      </c>
      <c r="I4" s="539"/>
      <c r="J4" s="670"/>
      <c r="K4" s="53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47" s="16" customFormat="1" ht="28.5" customHeight="1" thickBot="1" x14ac:dyDescent="0.4">
      <c r="A5" s="138" t="s">
        <v>0</v>
      </c>
      <c r="B5" s="115"/>
      <c r="C5" s="649" t="s">
        <v>34</v>
      </c>
      <c r="D5" s="580" t="s">
        <v>35</v>
      </c>
      <c r="E5" s="100" t="s">
        <v>32</v>
      </c>
      <c r="F5" s="100" t="s">
        <v>20</v>
      </c>
      <c r="G5" s="94" t="s">
        <v>31</v>
      </c>
      <c r="H5" s="419" t="s">
        <v>21</v>
      </c>
      <c r="I5" s="419" t="s">
        <v>22</v>
      </c>
      <c r="J5" s="419" t="s">
        <v>23</v>
      </c>
      <c r="K5" s="54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47" s="16" customFormat="1" ht="26.5" customHeight="1" x14ac:dyDescent="0.35">
      <c r="A6" s="140" t="s">
        <v>4</v>
      </c>
      <c r="B6" s="669"/>
      <c r="C6" s="149">
        <v>132</v>
      </c>
      <c r="D6" s="606" t="s">
        <v>13</v>
      </c>
      <c r="E6" s="583" t="s">
        <v>104</v>
      </c>
      <c r="F6" s="607">
        <v>60</v>
      </c>
      <c r="G6" s="263"/>
      <c r="H6" s="246">
        <v>0.75</v>
      </c>
      <c r="I6" s="38">
        <v>5.08</v>
      </c>
      <c r="J6" s="39">
        <v>4.9800000000000004</v>
      </c>
      <c r="K6" s="294">
        <v>68.55</v>
      </c>
      <c r="L6" s="306">
        <v>0.01</v>
      </c>
      <c r="M6" s="307">
        <v>0.02</v>
      </c>
      <c r="N6" s="47">
        <v>3</v>
      </c>
      <c r="O6" s="47">
        <v>0</v>
      </c>
      <c r="P6" s="48">
        <v>0</v>
      </c>
      <c r="Q6" s="307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8" t="s">
        <v>6</v>
      </c>
      <c r="E7" s="525" t="s">
        <v>56</v>
      </c>
      <c r="F7" s="52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8" t="s">
        <v>7</v>
      </c>
      <c r="E8" s="525" t="s">
        <v>123</v>
      </c>
      <c r="F8" s="52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84">
        <v>51</v>
      </c>
      <c r="D9" s="194" t="s">
        <v>52</v>
      </c>
      <c r="E9" s="147" t="s">
        <v>108</v>
      </c>
      <c r="F9" s="484">
        <v>150</v>
      </c>
      <c r="G9" s="161"/>
      <c r="H9" s="749">
        <v>3.33</v>
      </c>
      <c r="I9" s="750">
        <v>3.81</v>
      </c>
      <c r="J9" s="751">
        <v>26.04</v>
      </c>
      <c r="K9" s="752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8" t="s">
        <v>12</v>
      </c>
      <c r="E10" s="525" t="s">
        <v>57</v>
      </c>
      <c r="F10" s="52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9</v>
      </c>
      <c r="E12" s="146" t="s">
        <v>39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14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5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77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7"/>
      <c r="D14" s="581"/>
      <c r="E14" s="309" t="s">
        <v>15</v>
      </c>
      <c r="F14" s="544"/>
      <c r="G14" s="546"/>
      <c r="H14" s="550"/>
      <c r="I14" s="552"/>
      <c r="J14" s="553"/>
      <c r="K14" s="296">
        <f>K13/23.5</f>
        <v>32.705957446808512</v>
      </c>
      <c r="L14" s="550"/>
      <c r="M14" s="551"/>
      <c r="N14" s="552"/>
      <c r="O14" s="552"/>
      <c r="P14" s="553"/>
      <c r="Q14" s="551"/>
      <c r="R14" s="552"/>
      <c r="S14" s="608"/>
      <c r="T14" s="552"/>
      <c r="U14" s="552"/>
      <c r="V14" s="552"/>
      <c r="W14" s="608"/>
      <c r="X14" s="609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33" t="s">
        <v>33</v>
      </c>
      <c r="D4" s="289"/>
      <c r="E4" s="579"/>
      <c r="F4" s="534"/>
      <c r="G4" s="533"/>
      <c r="H4" s="630" t="s">
        <v>16</v>
      </c>
      <c r="I4" s="539"/>
      <c r="J4" s="670"/>
      <c r="K4" s="53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115"/>
      <c r="C5" s="94" t="s">
        <v>34</v>
      </c>
      <c r="D5" s="671" t="s">
        <v>35</v>
      </c>
      <c r="E5" s="94" t="s">
        <v>32</v>
      </c>
      <c r="F5" s="100" t="s">
        <v>20</v>
      </c>
      <c r="G5" s="94" t="s">
        <v>31</v>
      </c>
      <c r="H5" s="419" t="s">
        <v>21</v>
      </c>
      <c r="I5" s="419" t="s">
        <v>22</v>
      </c>
      <c r="J5" s="419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419" t="s">
        <v>100</v>
      </c>
    </row>
    <row r="6" spans="1:24" s="16" customFormat="1" ht="33.75" customHeight="1" x14ac:dyDescent="0.35">
      <c r="A6" s="140" t="s">
        <v>4</v>
      </c>
      <c r="B6" s="117"/>
      <c r="C6" s="149">
        <v>25</v>
      </c>
      <c r="D6" s="250" t="s">
        <v>13</v>
      </c>
      <c r="E6" s="308" t="s">
        <v>42</v>
      </c>
      <c r="F6" s="319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2">
        <v>0.01</v>
      </c>
    </row>
    <row r="7" spans="1:24" s="16" customFormat="1" ht="33.75" customHeight="1" x14ac:dyDescent="0.35">
      <c r="A7" s="101"/>
      <c r="B7" s="120"/>
      <c r="C7" s="95">
        <v>35</v>
      </c>
      <c r="D7" s="298" t="s">
        <v>6</v>
      </c>
      <c r="E7" s="602" t="s">
        <v>59</v>
      </c>
      <c r="F7" s="52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8" t="s">
        <v>7</v>
      </c>
      <c r="E8" s="602" t="s">
        <v>76</v>
      </c>
      <c r="F8" s="52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35">
        <v>0.06</v>
      </c>
      <c r="M8" s="86">
        <v>0.13</v>
      </c>
      <c r="N8" s="87">
        <v>1.06</v>
      </c>
      <c r="O8" s="87">
        <v>0</v>
      </c>
      <c r="P8" s="88">
        <v>0</v>
      </c>
      <c r="Q8" s="335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85" t="s">
        <v>52</v>
      </c>
      <c r="E9" s="298" t="s">
        <v>50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12</v>
      </c>
      <c r="E10" s="206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9</v>
      </c>
      <c r="E12" s="171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42"/>
      <c r="E13" s="275" t="s">
        <v>14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5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44"/>
      <c r="E14" s="545" t="s">
        <v>15</v>
      </c>
      <c r="F14" s="544"/>
      <c r="G14" s="546"/>
      <c r="H14" s="550"/>
      <c r="I14" s="552"/>
      <c r="J14" s="553"/>
      <c r="K14" s="296">
        <f>K13/23.5</f>
        <v>33.500425531914892</v>
      </c>
      <c r="L14" s="550"/>
      <c r="M14" s="551"/>
      <c r="N14" s="552"/>
      <c r="O14" s="552"/>
      <c r="P14" s="603"/>
      <c r="Q14" s="550"/>
      <c r="R14" s="552"/>
      <c r="S14" s="552"/>
      <c r="T14" s="552"/>
      <c r="U14" s="552"/>
      <c r="V14" s="552"/>
      <c r="W14" s="552"/>
      <c r="X14" s="55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14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25"/>
      <c r="C4" s="534" t="s">
        <v>33</v>
      </c>
      <c r="D4" s="596"/>
      <c r="E4" s="597"/>
      <c r="F4" s="533"/>
      <c r="G4" s="534"/>
      <c r="H4" s="539" t="s">
        <v>16</v>
      </c>
      <c r="I4" s="539"/>
      <c r="J4" s="539"/>
      <c r="K4" s="598" t="s">
        <v>17</v>
      </c>
      <c r="L4" s="784" t="s">
        <v>18</v>
      </c>
      <c r="M4" s="785"/>
      <c r="N4" s="786"/>
      <c r="O4" s="786"/>
      <c r="P4" s="786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726"/>
      <c r="C5" s="100" t="s">
        <v>34</v>
      </c>
      <c r="D5" s="350" t="s">
        <v>35</v>
      </c>
      <c r="E5" s="100" t="s">
        <v>32</v>
      </c>
      <c r="F5" s="94" t="s">
        <v>20</v>
      </c>
      <c r="G5" s="100" t="s">
        <v>31</v>
      </c>
      <c r="H5" s="419" t="s">
        <v>21</v>
      </c>
      <c r="I5" s="419" t="s">
        <v>22</v>
      </c>
      <c r="J5" s="419" t="s">
        <v>23</v>
      </c>
      <c r="K5" s="611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532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134"/>
      <c r="C6" s="499">
        <v>172</v>
      </c>
      <c r="D6" s="582" t="s">
        <v>13</v>
      </c>
      <c r="E6" s="583" t="s">
        <v>110</v>
      </c>
      <c r="F6" s="605">
        <v>60</v>
      </c>
      <c r="G6" s="263"/>
      <c r="H6" s="265">
        <v>1.75</v>
      </c>
      <c r="I6" s="81">
        <v>0.11</v>
      </c>
      <c r="J6" s="83">
        <v>3.55</v>
      </c>
      <c r="K6" s="445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64</v>
      </c>
      <c r="C7" s="500">
        <v>37</v>
      </c>
      <c r="D7" s="444" t="s">
        <v>6</v>
      </c>
      <c r="E7" s="281" t="s">
        <v>47</v>
      </c>
      <c r="F7" s="506">
        <v>200</v>
      </c>
      <c r="G7" s="158"/>
      <c r="H7" s="305">
        <v>5.78</v>
      </c>
      <c r="I7" s="53">
        <v>5.5</v>
      </c>
      <c r="J7" s="67">
        <v>10.8</v>
      </c>
      <c r="K7" s="303">
        <v>115.7</v>
      </c>
      <c r="L7" s="305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5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64</v>
      </c>
      <c r="C8" s="500">
        <v>85</v>
      </c>
      <c r="D8" s="444" t="s">
        <v>7</v>
      </c>
      <c r="E8" s="281" t="s">
        <v>132</v>
      </c>
      <c r="F8" s="469">
        <v>90</v>
      </c>
      <c r="G8" s="158"/>
      <c r="H8" s="305">
        <v>13.81</v>
      </c>
      <c r="I8" s="53">
        <v>7.8</v>
      </c>
      <c r="J8" s="67">
        <v>7.21</v>
      </c>
      <c r="K8" s="303">
        <v>154.13</v>
      </c>
      <c r="L8" s="305">
        <v>0.18</v>
      </c>
      <c r="M8" s="53">
        <v>1.37</v>
      </c>
      <c r="N8" s="53">
        <v>10.33</v>
      </c>
      <c r="O8" s="53">
        <v>3920</v>
      </c>
      <c r="P8" s="54">
        <v>0.96</v>
      </c>
      <c r="Q8" s="305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84">
        <v>64</v>
      </c>
      <c r="D9" s="199" t="s">
        <v>41</v>
      </c>
      <c r="E9" s="321" t="s">
        <v>60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34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85" t="s">
        <v>12</v>
      </c>
      <c r="E10" s="525" t="s">
        <v>119</v>
      </c>
      <c r="F10" s="586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497">
        <v>119</v>
      </c>
      <c r="D11" s="199" t="s">
        <v>8</v>
      </c>
      <c r="E11" s="147" t="s">
        <v>46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84">
        <v>120</v>
      </c>
      <c r="D12" s="199" t="s">
        <v>9</v>
      </c>
      <c r="E12" s="147" t="s">
        <v>39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66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62</v>
      </c>
      <c r="C13" s="430"/>
      <c r="D13" s="167"/>
      <c r="E13" s="368" t="s">
        <v>14</v>
      </c>
      <c r="F13" s="273" t="e">
        <f>F6+#REF!+#REF!+F9+F10+F11+F12</f>
        <v>#REF!</v>
      </c>
      <c r="G13" s="409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1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64</v>
      </c>
      <c r="C14" s="501"/>
      <c r="D14" s="372"/>
      <c r="E14" s="373" t="s">
        <v>14</v>
      </c>
      <c r="F14" s="272">
        <f>F6+F7+F8+F9+F10+F11+F12</f>
        <v>750</v>
      </c>
      <c r="G14" s="410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1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51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62</v>
      </c>
      <c r="C15" s="441"/>
      <c r="D15" s="374"/>
      <c r="E15" s="368" t="s">
        <v>15</v>
      </c>
      <c r="F15" s="375"/>
      <c r="G15" s="376"/>
      <c r="H15" s="369"/>
      <c r="I15" s="370"/>
      <c r="J15" s="371"/>
      <c r="K15" s="384" t="e">
        <f>K13/23.5</f>
        <v>#REF!</v>
      </c>
      <c r="L15" s="369"/>
      <c r="M15" s="370"/>
      <c r="N15" s="370"/>
      <c r="O15" s="370"/>
      <c r="P15" s="412"/>
      <c r="Q15" s="369"/>
      <c r="R15" s="370"/>
      <c r="S15" s="370"/>
      <c r="T15" s="370"/>
      <c r="U15" s="370"/>
      <c r="V15" s="370"/>
      <c r="W15" s="370"/>
      <c r="X15" s="371"/>
    </row>
    <row r="16" spans="1:24" s="16" customFormat="1" ht="33.75" customHeight="1" thickBot="1" x14ac:dyDescent="0.4">
      <c r="A16" s="318"/>
      <c r="B16" s="177" t="s">
        <v>64</v>
      </c>
      <c r="C16" s="433"/>
      <c r="D16" s="377"/>
      <c r="E16" s="524" t="s">
        <v>15</v>
      </c>
      <c r="F16" s="379"/>
      <c r="G16" s="159"/>
      <c r="H16" s="380"/>
      <c r="I16" s="381"/>
      <c r="J16" s="382"/>
      <c r="K16" s="383">
        <f>K14/23.5</f>
        <v>30.196170212765956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719"/>
      <c r="C18" s="528"/>
      <c r="D18" s="529"/>
      <c r="E18" s="25"/>
      <c r="F18" s="26"/>
      <c r="G18" s="11"/>
      <c r="H18" s="9"/>
      <c r="I18" s="11"/>
      <c r="J18" s="11"/>
    </row>
    <row r="19" spans="1:14" ht="18" x14ac:dyDescent="0.35">
      <c r="A19" s="530" t="s">
        <v>55</v>
      </c>
      <c r="B19" s="715"/>
      <c r="C19" s="531"/>
      <c r="D19" s="53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27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10"/>
      <c r="B4" s="682"/>
      <c r="C4" s="533" t="s">
        <v>33</v>
      </c>
      <c r="D4" s="234"/>
      <c r="E4" s="579"/>
      <c r="F4" s="804" t="s">
        <v>20</v>
      </c>
      <c r="G4" s="534"/>
      <c r="H4" s="539" t="s">
        <v>16</v>
      </c>
      <c r="I4" s="539"/>
      <c r="J4" s="539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299" t="s">
        <v>0</v>
      </c>
      <c r="B5" s="676"/>
      <c r="C5" s="94" t="s">
        <v>34</v>
      </c>
      <c r="D5" s="580" t="s">
        <v>35</v>
      </c>
      <c r="E5" s="94" t="s">
        <v>32</v>
      </c>
      <c r="F5" s="805"/>
      <c r="G5" s="100" t="s">
        <v>31</v>
      </c>
      <c r="H5" s="419" t="s">
        <v>21</v>
      </c>
      <c r="I5" s="419" t="s">
        <v>22</v>
      </c>
      <c r="J5" s="419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354" t="s">
        <v>4</v>
      </c>
      <c r="B6" s="610"/>
      <c r="C6" s="489">
        <v>13</v>
      </c>
      <c r="D6" s="346" t="s">
        <v>5</v>
      </c>
      <c r="E6" s="613" t="s">
        <v>48</v>
      </c>
      <c r="F6" s="614">
        <v>60</v>
      </c>
      <c r="G6" s="134"/>
      <c r="H6" s="306">
        <v>1.1200000000000001</v>
      </c>
      <c r="I6" s="47">
        <v>4.2699999999999996</v>
      </c>
      <c r="J6" s="48">
        <v>6.02</v>
      </c>
      <c r="K6" s="513">
        <v>68.62</v>
      </c>
      <c r="L6" s="306">
        <v>0.03</v>
      </c>
      <c r="M6" s="47">
        <v>0.04</v>
      </c>
      <c r="N6" s="47">
        <v>3.29</v>
      </c>
      <c r="O6" s="47">
        <v>450</v>
      </c>
      <c r="P6" s="344">
        <v>0</v>
      </c>
      <c r="Q6" s="306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85" t="s">
        <v>6</v>
      </c>
      <c r="E7" s="525" t="s">
        <v>65</v>
      </c>
      <c r="F7" s="586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12"/>
      <c r="B8" s="175" t="s">
        <v>64</v>
      </c>
      <c r="C8" s="500">
        <v>126</v>
      </c>
      <c r="D8" s="444" t="s">
        <v>7</v>
      </c>
      <c r="E8" s="505" t="s">
        <v>123</v>
      </c>
      <c r="F8" s="562">
        <v>90</v>
      </c>
      <c r="G8" s="175"/>
      <c r="H8" s="229">
        <v>18.489999999999998</v>
      </c>
      <c r="I8" s="60">
        <v>18.54</v>
      </c>
      <c r="J8" s="106">
        <v>3.59</v>
      </c>
      <c r="K8" s="494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24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64"/>
      <c r="C9" s="142">
        <v>54</v>
      </c>
      <c r="D9" s="171" t="s">
        <v>52</v>
      </c>
      <c r="E9" s="146" t="s">
        <v>37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64"/>
      <c r="C10" s="143">
        <v>107</v>
      </c>
      <c r="D10" s="585" t="s">
        <v>12</v>
      </c>
      <c r="E10" s="525" t="s">
        <v>105</v>
      </c>
      <c r="F10" s="586">
        <v>200</v>
      </c>
      <c r="G10" s="131"/>
      <c r="H10" s="227">
        <v>0.2</v>
      </c>
      <c r="I10" s="15">
        <v>0</v>
      </c>
      <c r="J10" s="40">
        <v>24</v>
      </c>
      <c r="K10" s="51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42"/>
      <c r="C11" s="144">
        <v>119</v>
      </c>
      <c r="D11" s="171" t="s">
        <v>8</v>
      </c>
      <c r="E11" s="146" t="s">
        <v>46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1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42"/>
      <c r="C12" s="142">
        <v>120</v>
      </c>
      <c r="D12" s="171" t="s">
        <v>9</v>
      </c>
      <c r="E12" s="146" t="s">
        <v>39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1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62</v>
      </c>
      <c r="C13" s="672"/>
      <c r="D13" s="615"/>
      <c r="E13" s="282" t="s">
        <v>14</v>
      </c>
      <c r="F13" s="401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9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64</v>
      </c>
      <c r="C14" s="673"/>
      <c r="D14" s="616"/>
      <c r="E14" s="283" t="s">
        <v>14</v>
      </c>
      <c r="F14" s="411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0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51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62</v>
      </c>
      <c r="C15" s="674"/>
      <c r="D15" s="588"/>
      <c r="E15" s="481" t="s">
        <v>15</v>
      </c>
      <c r="F15" s="376"/>
      <c r="G15" s="224"/>
      <c r="H15" s="189"/>
      <c r="I15" s="22"/>
      <c r="J15" s="59"/>
      <c r="K15" s="449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18"/>
      <c r="B16" s="177" t="s">
        <v>64</v>
      </c>
      <c r="C16" s="675"/>
      <c r="D16" s="589"/>
      <c r="E16" s="482" t="s">
        <v>15</v>
      </c>
      <c r="F16" s="589"/>
      <c r="G16" s="567"/>
      <c r="H16" s="592"/>
      <c r="I16" s="593"/>
      <c r="J16" s="594"/>
      <c r="K16" s="450">
        <f>K14/23.5</f>
        <v>36.222978723404253</v>
      </c>
      <c r="L16" s="592"/>
      <c r="M16" s="593"/>
      <c r="N16" s="593"/>
      <c r="O16" s="593"/>
      <c r="P16" s="595"/>
      <c r="Q16" s="592"/>
      <c r="R16" s="593"/>
      <c r="S16" s="593"/>
      <c r="T16" s="593"/>
      <c r="U16" s="593"/>
      <c r="V16" s="593"/>
      <c r="W16" s="593"/>
      <c r="X16" s="594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37"/>
      <c r="B18" s="337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27" t="s">
        <v>54</v>
      </c>
      <c r="B19" s="723"/>
      <c r="C19" s="528"/>
      <c r="D19" s="529"/>
      <c r="E19" s="25"/>
      <c r="F19" s="26"/>
      <c r="G19" s="11"/>
      <c r="H19" s="11"/>
      <c r="I19" s="11"/>
      <c r="J19" s="11"/>
    </row>
    <row r="20" spans="1:14" ht="18" x14ac:dyDescent="0.35">
      <c r="A20" s="530" t="s">
        <v>55</v>
      </c>
      <c r="B20" s="724"/>
      <c r="C20" s="531"/>
      <c r="D20" s="53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2023-05-10T02:58:48Z</dcterms:modified>
</cp:coreProperties>
</file>