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980" yWindow="-240" windowWidth="19420" windowHeight="9510" tabRatio="884" activeTab="16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definedNames>
    <definedName name="_xlnm.Print_Area" localSheetId="9">'10 день'!$A$1:$U$19</definedName>
    <definedName name="_xlnm.Print_Area" localSheetId="20">'21 день'!$A$2:$S$19</definedName>
    <definedName name="_xlnm.Print_Area" localSheetId="7">'8 день'!$A$1:$T$19</definedName>
    <definedName name="_xlnm.Print_Area" localSheetId="8">'9 день'!$A$1:$V$19</definedName>
  </definedNames>
  <calcPr calcId="145621" refMode="R1C1"/>
</workbook>
</file>

<file path=xl/calcChain.xml><?xml version="1.0" encoding="utf-8"?>
<calcChain xmlns="http://schemas.openxmlformats.org/spreadsheetml/2006/main">
  <c r="H14" i="31" l="1"/>
  <c r="I14" i="31"/>
  <c r="J14" i="31"/>
  <c r="K14" i="31"/>
  <c r="K16" i="31" s="1"/>
  <c r="L14" i="31"/>
  <c r="M14" i="31"/>
  <c r="N14" i="31"/>
  <c r="O14" i="31"/>
  <c r="P14" i="31"/>
  <c r="Q14" i="31"/>
  <c r="R14" i="31"/>
  <c r="S14" i="31"/>
  <c r="T14" i="31"/>
  <c r="U14" i="31"/>
  <c r="V14" i="31"/>
  <c r="W14" i="31"/>
  <c r="X14" i="31"/>
  <c r="H13" i="31"/>
  <c r="I13" i="31"/>
  <c r="J13" i="31"/>
  <c r="K13" i="31"/>
  <c r="K15" i="31" s="1"/>
  <c r="L13" i="31"/>
  <c r="M13" i="31"/>
  <c r="N13" i="31"/>
  <c r="O13" i="31"/>
  <c r="P13" i="31"/>
  <c r="Q13" i="31"/>
  <c r="R13" i="31"/>
  <c r="S13" i="31"/>
  <c r="T13" i="31"/>
  <c r="U13" i="31"/>
  <c r="V13" i="31"/>
  <c r="W13" i="31"/>
  <c r="X13" i="31"/>
  <c r="F14" i="31"/>
  <c r="F13" i="31"/>
  <c r="H14" i="26"/>
  <c r="I14" i="26"/>
  <c r="J14" i="26"/>
  <c r="K14" i="26"/>
  <c r="L14" i="26"/>
  <c r="M14" i="26"/>
  <c r="N14" i="26"/>
  <c r="O14" i="26"/>
  <c r="P14" i="26"/>
  <c r="Q14" i="26"/>
  <c r="R14" i="26"/>
  <c r="S14" i="26"/>
  <c r="T14" i="26"/>
  <c r="U14" i="26"/>
  <c r="V14" i="26"/>
  <c r="W14" i="26"/>
  <c r="X14" i="26"/>
  <c r="H13" i="26"/>
  <c r="I13" i="26"/>
  <c r="J13" i="26"/>
  <c r="K13" i="26"/>
  <c r="L13" i="26"/>
  <c r="M13" i="26"/>
  <c r="N13" i="26"/>
  <c r="O13" i="26"/>
  <c r="P13" i="26"/>
  <c r="Q13" i="26"/>
  <c r="R13" i="26"/>
  <c r="S13" i="26"/>
  <c r="T13" i="26"/>
  <c r="U13" i="26"/>
  <c r="V13" i="26"/>
  <c r="W13" i="26"/>
  <c r="X13" i="26"/>
  <c r="F14" i="26"/>
  <c r="F13" i="26"/>
  <c r="X14" i="29" l="1"/>
  <c r="W14" i="29"/>
  <c r="V14" i="29"/>
  <c r="U14" i="29"/>
  <c r="T14" i="29"/>
  <c r="S14" i="29"/>
  <c r="R14" i="29"/>
  <c r="Q14" i="29"/>
  <c r="P14" i="29"/>
  <c r="O14" i="29"/>
  <c r="N14" i="29"/>
  <c r="M14" i="29"/>
  <c r="L14" i="29"/>
  <c r="K14" i="29"/>
  <c r="K16" i="29" s="1"/>
  <c r="J14" i="29"/>
  <c r="I14" i="29"/>
  <c r="H14" i="29"/>
  <c r="F14" i="29"/>
  <c r="X13" i="29"/>
  <c r="W13" i="29"/>
  <c r="V13" i="29"/>
  <c r="U13" i="29"/>
  <c r="T13" i="29"/>
  <c r="S13" i="29"/>
  <c r="R13" i="29"/>
  <c r="Q13" i="29"/>
  <c r="P13" i="29"/>
  <c r="O13" i="29"/>
  <c r="N13" i="29"/>
  <c r="M13" i="29"/>
  <c r="L13" i="29"/>
  <c r="K13" i="29"/>
  <c r="K15" i="29" s="1"/>
  <c r="J13" i="29"/>
  <c r="I13" i="29"/>
  <c r="H13" i="29"/>
  <c r="F13" i="29"/>
  <c r="X14" i="25"/>
  <c r="W14" i="25"/>
  <c r="V14" i="25"/>
  <c r="U14" i="25"/>
  <c r="T14" i="25"/>
  <c r="S14" i="25"/>
  <c r="R14" i="25"/>
  <c r="Q14" i="25"/>
  <c r="P14" i="25"/>
  <c r="O14" i="25"/>
  <c r="N14" i="25"/>
  <c r="M14" i="25"/>
  <c r="L14" i="25"/>
  <c r="K14" i="25"/>
  <c r="K16" i="25" s="1"/>
  <c r="J14" i="25"/>
  <c r="I14" i="25"/>
  <c r="H14" i="25"/>
  <c r="X13" i="25"/>
  <c r="W13" i="25"/>
  <c r="V13" i="25"/>
  <c r="U13" i="25"/>
  <c r="T13" i="25"/>
  <c r="S13" i="25"/>
  <c r="R13" i="25"/>
  <c r="Q13" i="25"/>
  <c r="P13" i="25"/>
  <c r="O13" i="25"/>
  <c r="N13" i="25"/>
  <c r="M13" i="25"/>
  <c r="L13" i="25"/>
  <c r="K13" i="25"/>
  <c r="K15" i="25" s="1"/>
  <c r="J13" i="25"/>
  <c r="I13" i="25"/>
  <c r="H13" i="25"/>
  <c r="F14" i="25"/>
  <c r="F13" i="25"/>
  <c r="X14" i="24"/>
  <c r="W14" i="24"/>
  <c r="V14" i="24"/>
  <c r="U14" i="24"/>
  <c r="T14" i="24"/>
  <c r="S14" i="24"/>
  <c r="R14" i="24"/>
  <c r="Q14" i="24"/>
  <c r="P14" i="24"/>
  <c r="O14" i="24"/>
  <c r="N14" i="24"/>
  <c r="M14" i="24"/>
  <c r="L14" i="24"/>
  <c r="K14" i="24"/>
  <c r="J14" i="24"/>
  <c r="I14" i="24"/>
  <c r="H14" i="24"/>
  <c r="F14" i="24"/>
  <c r="X13" i="24"/>
  <c r="W13" i="24"/>
  <c r="V13" i="24"/>
  <c r="U13" i="24"/>
  <c r="T13" i="24"/>
  <c r="S13" i="24"/>
  <c r="R13" i="24"/>
  <c r="Q13" i="24"/>
  <c r="P13" i="24"/>
  <c r="O13" i="24"/>
  <c r="N13" i="24"/>
  <c r="M13" i="24"/>
  <c r="L13" i="24"/>
  <c r="K13" i="24"/>
  <c r="J13" i="24"/>
  <c r="I13" i="24"/>
  <c r="H13" i="24"/>
  <c r="F13" i="24"/>
  <c r="X14" i="10"/>
  <c r="W14" i="10"/>
  <c r="V14" i="10"/>
  <c r="U14" i="10"/>
  <c r="T14" i="10"/>
  <c r="S14" i="10"/>
  <c r="R14" i="10"/>
  <c r="Q14" i="10"/>
  <c r="P14" i="10"/>
  <c r="O14" i="10"/>
  <c r="N14" i="10"/>
  <c r="M14" i="10"/>
  <c r="L14" i="10"/>
  <c r="K14" i="10"/>
  <c r="K16" i="10" s="1"/>
  <c r="J14" i="10"/>
  <c r="I14" i="10"/>
  <c r="H14" i="10"/>
  <c r="F14" i="10"/>
  <c r="X13" i="10"/>
  <c r="W13" i="10"/>
  <c r="V13" i="10"/>
  <c r="U13" i="10"/>
  <c r="T13" i="10"/>
  <c r="S13" i="10"/>
  <c r="R13" i="10"/>
  <c r="Q13" i="10"/>
  <c r="P13" i="10"/>
  <c r="O13" i="10"/>
  <c r="N13" i="10"/>
  <c r="M13" i="10"/>
  <c r="L13" i="10"/>
  <c r="K13" i="10"/>
  <c r="K15" i="10" s="1"/>
  <c r="J13" i="10"/>
  <c r="I13" i="10"/>
  <c r="H13" i="10"/>
  <c r="F13" i="10"/>
  <c r="W12" i="6" l="1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E12" i="6"/>
  <c r="H12" i="20" l="1"/>
  <c r="H14" i="18" l="1"/>
  <c r="I14" i="18"/>
  <c r="J14" i="18"/>
  <c r="K14" i="18"/>
  <c r="L14" i="18"/>
  <c r="M14" i="18"/>
  <c r="N14" i="18"/>
  <c r="O14" i="18"/>
  <c r="P14" i="18"/>
  <c r="Q14" i="18"/>
  <c r="R14" i="18"/>
  <c r="S14" i="18"/>
  <c r="T14" i="18"/>
  <c r="U14" i="18"/>
  <c r="V14" i="18"/>
  <c r="W14" i="18"/>
  <c r="X14" i="18"/>
  <c r="H13" i="18"/>
  <c r="I13" i="18"/>
  <c r="J13" i="18"/>
  <c r="K13" i="18"/>
  <c r="L13" i="18"/>
  <c r="M13" i="18"/>
  <c r="N13" i="18"/>
  <c r="O13" i="18"/>
  <c r="P13" i="18"/>
  <c r="Q13" i="18"/>
  <c r="R13" i="18"/>
  <c r="S13" i="18"/>
  <c r="T13" i="18"/>
  <c r="U13" i="18"/>
  <c r="V13" i="18"/>
  <c r="W13" i="18"/>
  <c r="X13" i="18"/>
  <c r="F14" i="18"/>
  <c r="F13" i="18"/>
  <c r="K16" i="18" l="1"/>
  <c r="K15" i="18"/>
  <c r="X14" i="13" l="1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K16" i="13" s="1"/>
  <c r="J14" i="13"/>
  <c r="I14" i="13"/>
  <c r="H14" i="13"/>
  <c r="F14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K15" i="13" s="1"/>
  <c r="J13" i="13"/>
  <c r="I13" i="13"/>
  <c r="H13" i="13"/>
  <c r="F13" i="13"/>
  <c r="X14" i="32" l="1"/>
  <c r="W14" i="32"/>
  <c r="V14" i="32"/>
  <c r="U14" i="32"/>
  <c r="T14" i="32"/>
  <c r="S14" i="32"/>
  <c r="R14" i="32"/>
  <c r="Q14" i="32"/>
  <c r="P14" i="32"/>
  <c r="O14" i="32"/>
  <c r="N14" i="32"/>
  <c r="M14" i="32"/>
  <c r="L14" i="32"/>
  <c r="K14" i="32"/>
  <c r="K16" i="32" s="1"/>
  <c r="J14" i="32"/>
  <c r="I14" i="32"/>
  <c r="X13" i="32"/>
  <c r="W13" i="32"/>
  <c r="V13" i="32"/>
  <c r="U13" i="32"/>
  <c r="T13" i="32"/>
  <c r="S13" i="32"/>
  <c r="R13" i="32"/>
  <c r="Q13" i="32"/>
  <c r="P13" i="32"/>
  <c r="O13" i="32"/>
  <c r="N13" i="32"/>
  <c r="M13" i="32"/>
  <c r="L13" i="32"/>
  <c r="K13" i="32"/>
  <c r="K15" i="32" s="1"/>
  <c r="J13" i="32"/>
  <c r="I13" i="32"/>
  <c r="H14" i="32"/>
  <c r="H13" i="32"/>
  <c r="X14" i="19"/>
  <c r="W14" i="19"/>
  <c r="V14" i="19"/>
  <c r="U14" i="19"/>
  <c r="T14" i="19"/>
  <c r="S14" i="19"/>
  <c r="R14" i="19"/>
  <c r="Q14" i="19"/>
  <c r="P14" i="19"/>
  <c r="O14" i="19"/>
  <c r="N14" i="19"/>
  <c r="M14" i="19"/>
  <c r="L14" i="19"/>
  <c r="K14" i="19"/>
  <c r="J14" i="19"/>
  <c r="I14" i="19"/>
  <c r="H14" i="19"/>
  <c r="X13" i="19"/>
  <c r="W13" i="19"/>
  <c r="V13" i="19"/>
  <c r="U13" i="19"/>
  <c r="T13" i="19"/>
  <c r="S13" i="19"/>
  <c r="R13" i="19"/>
  <c r="Q13" i="19"/>
  <c r="P13" i="19"/>
  <c r="O13" i="19"/>
  <c r="N13" i="19"/>
  <c r="M13" i="19"/>
  <c r="L13" i="19"/>
  <c r="K13" i="19"/>
  <c r="J13" i="19"/>
  <c r="I13" i="19"/>
  <c r="H13" i="19"/>
  <c r="F14" i="32" l="1"/>
  <c r="F13" i="32"/>
  <c r="I15" i="30" l="1"/>
  <c r="J15" i="30"/>
  <c r="K15" i="30"/>
  <c r="K17" i="30" s="1"/>
  <c r="L15" i="30"/>
  <c r="M15" i="30"/>
  <c r="N15" i="30"/>
  <c r="O15" i="30"/>
  <c r="P15" i="30"/>
  <c r="Q15" i="30"/>
  <c r="R15" i="30"/>
  <c r="S15" i="30"/>
  <c r="T15" i="30"/>
  <c r="U15" i="30"/>
  <c r="V15" i="30"/>
  <c r="W15" i="30"/>
  <c r="X15" i="30"/>
  <c r="I14" i="30"/>
  <c r="J14" i="30"/>
  <c r="K14" i="30"/>
  <c r="K16" i="30" s="1"/>
  <c r="L14" i="30"/>
  <c r="M14" i="30"/>
  <c r="N14" i="30"/>
  <c r="O14" i="30"/>
  <c r="P14" i="30"/>
  <c r="Q14" i="30"/>
  <c r="R14" i="30"/>
  <c r="S14" i="30"/>
  <c r="T14" i="30"/>
  <c r="U14" i="30"/>
  <c r="V14" i="30"/>
  <c r="W14" i="30"/>
  <c r="X14" i="30"/>
  <c r="H15" i="30"/>
  <c r="H14" i="30"/>
  <c r="F15" i="30"/>
  <c r="F14" i="30"/>
  <c r="K16" i="26" l="1"/>
  <c r="K15" i="26"/>
  <c r="K16" i="24"/>
  <c r="K15" i="24"/>
  <c r="H14" i="23"/>
  <c r="I14" i="23"/>
  <c r="J14" i="23"/>
  <c r="K14" i="23"/>
  <c r="K16" i="23" s="1"/>
  <c r="L14" i="23"/>
  <c r="M14" i="23"/>
  <c r="N14" i="23"/>
  <c r="O14" i="23"/>
  <c r="P14" i="23"/>
  <c r="Q14" i="23"/>
  <c r="R14" i="23"/>
  <c r="S14" i="23"/>
  <c r="T14" i="23"/>
  <c r="U14" i="23"/>
  <c r="V14" i="23"/>
  <c r="W14" i="23"/>
  <c r="X14" i="23"/>
  <c r="H13" i="23"/>
  <c r="I13" i="23"/>
  <c r="J13" i="23"/>
  <c r="K13" i="23"/>
  <c r="K15" i="23" s="1"/>
  <c r="L13" i="23"/>
  <c r="M13" i="23"/>
  <c r="N13" i="23"/>
  <c r="O13" i="23"/>
  <c r="P13" i="23"/>
  <c r="Q13" i="23"/>
  <c r="R13" i="23"/>
  <c r="S13" i="23"/>
  <c r="T13" i="23"/>
  <c r="U13" i="23"/>
  <c r="V13" i="23"/>
  <c r="W13" i="23"/>
  <c r="X13" i="23"/>
  <c r="F14" i="23"/>
  <c r="F13" i="23"/>
  <c r="H13" i="21"/>
  <c r="I13" i="21"/>
  <c r="J13" i="21"/>
  <c r="K13" i="21"/>
  <c r="K14" i="21" s="1"/>
  <c r="L13" i="21"/>
  <c r="M13" i="21"/>
  <c r="N13" i="21"/>
  <c r="O13" i="21"/>
  <c r="P13" i="21"/>
  <c r="Q13" i="21"/>
  <c r="R13" i="21"/>
  <c r="S13" i="21"/>
  <c r="T13" i="21"/>
  <c r="U13" i="21"/>
  <c r="V13" i="21"/>
  <c r="W13" i="21"/>
  <c r="X13" i="21"/>
  <c r="F13" i="21"/>
  <c r="K16" i="19"/>
  <c r="K15" i="19"/>
  <c r="F14" i="19"/>
  <c r="F13" i="19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F14" i="17"/>
  <c r="F13" i="17"/>
  <c r="E13" i="33" l="1"/>
  <c r="F24" i="31"/>
  <c r="F13" i="28"/>
  <c r="F13" i="27"/>
  <c r="F13" i="22"/>
  <c r="F12" i="20"/>
  <c r="F13" i="16"/>
  <c r="F13" i="15"/>
  <c r="F13" i="14"/>
  <c r="F13" i="11"/>
  <c r="W13" i="33" l="1"/>
  <c r="V13" i="33"/>
  <c r="U13" i="33"/>
  <c r="T13" i="33"/>
  <c r="S13" i="33"/>
  <c r="R13" i="33"/>
  <c r="Q13" i="33"/>
  <c r="P13" i="33"/>
  <c r="O13" i="33"/>
  <c r="N13" i="33"/>
  <c r="M13" i="33"/>
  <c r="L13" i="33"/>
  <c r="K13" i="33"/>
  <c r="X24" i="31"/>
  <c r="W24" i="31"/>
  <c r="V24" i="31"/>
  <c r="U24" i="31"/>
  <c r="T24" i="31"/>
  <c r="S24" i="31"/>
  <c r="R24" i="31"/>
  <c r="Q24" i="31"/>
  <c r="P24" i="31"/>
  <c r="O24" i="31"/>
  <c r="N24" i="31"/>
  <c r="M24" i="31"/>
  <c r="L24" i="31"/>
  <c r="X13" i="28"/>
  <c r="W13" i="28"/>
  <c r="V13" i="28"/>
  <c r="U13" i="28"/>
  <c r="T13" i="28"/>
  <c r="S13" i="28"/>
  <c r="R13" i="28"/>
  <c r="Q13" i="28"/>
  <c r="P13" i="28"/>
  <c r="O13" i="28"/>
  <c r="N13" i="28"/>
  <c r="M13" i="28"/>
  <c r="L13" i="28"/>
  <c r="X13" i="27"/>
  <c r="W13" i="27"/>
  <c r="V13" i="27"/>
  <c r="U13" i="27"/>
  <c r="T13" i="27"/>
  <c r="S13" i="27"/>
  <c r="R13" i="27"/>
  <c r="Q13" i="27"/>
  <c r="P13" i="27"/>
  <c r="O13" i="27"/>
  <c r="N13" i="27"/>
  <c r="M13" i="27"/>
  <c r="L13" i="27"/>
  <c r="X13" i="22"/>
  <c r="W13" i="22"/>
  <c r="V13" i="22"/>
  <c r="U13" i="22"/>
  <c r="T13" i="22"/>
  <c r="S13" i="22"/>
  <c r="R13" i="22"/>
  <c r="Q13" i="22"/>
  <c r="P13" i="22"/>
  <c r="O13" i="22"/>
  <c r="N13" i="22"/>
  <c r="M13" i="22"/>
  <c r="L13" i="22"/>
  <c r="X12" i="20"/>
  <c r="W12" i="20"/>
  <c r="V12" i="20"/>
  <c r="U12" i="20"/>
  <c r="T12" i="20"/>
  <c r="S12" i="20"/>
  <c r="R12" i="20"/>
  <c r="Q12" i="20"/>
  <c r="P12" i="20"/>
  <c r="O12" i="20"/>
  <c r="N12" i="20"/>
  <c r="M12" i="20"/>
  <c r="L12" i="20"/>
  <c r="X13" i="16"/>
  <c r="W13" i="16"/>
  <c r="V13" i="16"/>
  <c r="U13" i="16"/>
  <c r="T13" i="16"/>
  <c r="S13" i="16"/>
  <c r="R13" i="16"/>
  <c r="Q13" i="16"/>
  <c r="P13" i="16"/>
  <c r="O13" i="16"/>
  <c r="N13" i="16"/>
  <c r="M13" i="16"/>
  <c r="L13" i="16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X13" i="14" l="1"/>
  <c r="W13" i="14"/>
  <c r="V13" i="14"/>
  <c r="U13" i="14"/>
  <c r="T13" i="14"/>
  <c r="S13" i="14"/>
  <c r="R13" i="14"/>
  <c r="Q13" i="14"/>
  <c r="P13" i="14"/>
  <c r="O13" i="14"/>
  <c r="N13" i="14"/>
  <c r="M13" i="14"/>
  <c r="L13" i="14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12" i="20" l="1"/>
  <c r="K16" i="17" l="1"/>
  <c r="K15" i="17"/>
  <c r="K13" i="20" l="1"/>
  <c r="K24" i="31" l="1"/>
  <c r="K13" i="27"/>
  <c r="K13" i="22"/>
  <c r="K13" i="16" l="1"/>
  <c r="I13" i="16"/>
  <c r="H13" i="16"/>
  <c r="K13" i="15"/>
  <c r="H13" i="15"/>
  <c r="K13" i="14"/>
  <c r="K13" i="11" l="1"/>
  <c r="K14" i="11" s="1"/>
  <c r="H13" i="11"/>
  <c r="K14" i="15" l="1"/>
  <c r="G13" i="33" l="1"/>
  <c r="H13" i="33"/>
  <c r="I13" i="33"/>
  <c r="J13" i="33"/>
  <c r="J14" i="33" s="1"/>
  <c r="H24" i="31" l="1"/>
  <c r="I24" i="31"/>
  <c r="J24" i="31"/>
  <c r="K25" i="31"/>
  <c r="K13" i="28" l="1"/>
  <c r="K14" i="28" s="1"/>
  <c r="J13" i="28"/>
  <c r="I13" i="28"/>
  <c r="H13" i="28"/>
  <c r="H13" i="27"/>
  <c r="I13" i="27"/>
  <c r="J13" i="27"/>
  <c r="K14" i="27"/>
  <c r="H13" i="22" l="1"/>
  <c r="I13" i="22"/>
  <c r="J13" i="22"/>
  <c r="K14" i="22"/>
  <c r="I12" i="20"/>
  <c r="J12" i="20"/>
  <c r="J13" i="16" l="1"/>
  <c r="K14" i="16"/>
  <c r="J13" i="15"/>
  <c r="I13" i="15"/>
  <c r="K14" i="14" l="1"/>
  <c r="J13" i="14"/>
  <c r="I13" i="14"/>
  <c r="H13" i="14"/>
  <c r="I13" i="11" l="1"/>
  <c r="J13" i="11"/>
  <c r="J13" i="6" l="1"/>
</calcChain>
</file>

<file path=xl/sharedStrings.xml><?xml version="1.0" encoding="utf-8"?>
<sst xmlns="http://schemas.openxmlformats.org/spreadsheetml/2006/main" count="1282" uniqueCount="138">
  <si>
    <t xml:space="preserve"> Прием пищи</t>
  </si>
  <si>
    <t xml:space="preserve"> Школа</t>
  </si>
  <si>
    <t>день</t>
  </si>
  <si>
    <t xml:space="preserve"> отд/корп.</t>
  </si>
  <si>
    <t>Завтрак</t>
  </si>
  <si>
    <t>Обед</t>
  </si>
  <si>
    <t xml:space="preserve"> закуска</t>
  </si>
  <si>
    <t>1 блюдо</t>
  </si>
  <si>
    <t>2 блюдо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</si>
  <si>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</si>
  <si>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</si>
  <si>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</si>
  <si>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</si>
  <si>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</si>
  <si>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</si>
  <si>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</si>
  <si>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</si>
  <si>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</si>
  <si>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</si>
  <si>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</si>
  <si>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</si>
  <si>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</si>
  <si>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</si>
  <si>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</si>
  <si>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</si>
  <si>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ценность, ккал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</si>
  <si>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</si>
  <si>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</si>
  <si>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</si>
  <si>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</si>
  <si>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</si>
  <si>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</si>
  <si>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</si>
  <si>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</si>
  <si>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>№</t>
  </si>
  <si>
    <t>рецептуры</t>
  </si>
  <si>
    <t xml:space="preserve"> Раздел</t>
  </si>
  <si>
    <t>Хлеб  пшеничный</t>
  </si>
  <si>
    <t>Каша гречневая рассыпчатая с маслом</t>
  </si>
  <si>
    <t>гор. Напиток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</si>
  <si>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</si>
  <si>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</si>
  <si>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</si>
  <si>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</si>
  <si>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 xml:space="preserve">Чай с сахаром </t>
  </si>
  <si>
    <t>Свекольник с мясом и сметаной</t>
  </si>
  <si>
    <t>Спагетти отварные с маслом</t>
  </si>
  <si>
    <t>Хлеб пшеничный</t>
  </si>
  <si>
    <t>Суп картофельный с мясом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</si>
  <si>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</si>
  <si>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</si>
  <si>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</si>
  <si>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</si>
  <si>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гарнир</t>
  </si>
  <si>
    <t>Рыба  тушенная   с овощами (минтай)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</si>
  <si>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</si>
  <si>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</si>
  <si>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</si>
  <si>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</si>
  <si>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</si>
  <si>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 xml:space="preserve"> Суп куриный с вермишелью</t>
  </si>
  <si>
    <t>Макароны отварные с маслом</t>
  </si>
  <si>
    <t>Курица запеченная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</si>
  <si>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</si>
  <si>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</si>
  <si>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</si>
  <si>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</si>
  <si>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</si>
  <si>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>Напиток витаминизированный плодово – ягодный (черносмородиновый)</t>
  </si>
  <si>
    <t>Жаркое с мясом (говядина)</t>
  </si>
  <si>
    <t>Компот из кураги</t>
  </si>
  <si>
    <t xml:space="preserve"> Компот из  сухофруктов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</si>
  <si>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</si>
  <si>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</si>
  <si>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</si>
  <si>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</si>
  <si>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</si>
  <si>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>Гуляш (говядина)</t>
  </si>
  <si>
    <t>Икра свекольная</t>
  </si>
  <si>
    <t>Суп куриный с вермишелью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</si>
  <si>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</si>
  <si>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</si>
  <si>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</si>
  <si>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</si>
  <si>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 xml:space="preserve">Каша  пшенная вязкая с маслом </t>
  </si>
  <si>
    <t>Суп куриный с рисом и томатом</t>
  </si>
  <si>
    <t>Сок фруктовый (персиковый)</t>
  </si>
  <si>
    <t>Доля суточной потребности в энерги, %</t>
  </si>
  <si>
    <t xml:space="preserve">Суп картофельный с мясом </t>
  </si>
  <si>
    <t>Рыба запеченная под сырно - овощной шапкой</t>
  </si>
  <si>
    <t>Фрукты в асортименте (яблоко)</t>
  </si>
  <si>
    <t xml:space="preserve"> Мясо тушеное (говядина)</t>
  </si>
  <si>
    <t>Щи вегетарианские со сметаной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</si>
  <si>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</si>
  <si>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</si>
  <si>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</si>
  <si>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</si>
  <si>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</si>
  <si>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</si>
  <si>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</si>
  <si>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</si>
  <si>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</si>
  <si>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о/о*</t>
  </si>
  <si>
    <t>Рыба запеченная с сыром</t>
  </si>
  <si>
    <t>Компот из смеси фруктов и ягод (из смеси фруктов: яблоко, клубника, вишня, слива)</t>
  </si>
  <si>
    <t>Сок фруктовый (яблоко)</t>
  </si>
  <si>
    <t>Свекла тушеная с яблоками</t>
  </si>
  <si>
    <t>Сок фруктовый (мультифрукт)</t>
  </si>
  <si>
    <t>Рыба запеченная под сырно-овощной шапкой</t>
  </si>
  <si>
    <t xml:space="preserve"> п/к*- полный комплект оборудования (УКМ, мясорубка)</t>
  </si>
  <si>
    <t>Картофель отварной с маслом и зеленью</t>
  </si>
  <si>
    <t>Огурцы порционнаые</t>
  </si>
  <si>
    <t>Горошек консервированный</t>
  </si>
  <si>
    <t xml:space="preserve">Кукуруза консервированная </t>
  </si>
  <si>
    <t xml:space="preserve">Курица запеченная с сыром </t>
  </si>
  <si>
    <t>Филе птицы запеченное с помидорами</t>
  </si>
  <si>
    <t>Чахохбили</t>
  </si>
  <si>
    <t>Ассорти из свежих овощей</t>
  </si>
  <si>
    <t>Огурцы порционные</t>
  </si>
  <si>
    <t xml:space="preserve"> Бефстроганов (свинина)</t>
  </si>
  <si>
    <t>Напиток плодово – ягодный  витаминизированный (черносмородиновый)</t>
  </si>
  <si>
    <t>Кисель витаминизированный плодово – ягодный  (яблочно-облепиховый)</t>
  </si>
  <si>
    <t xml:space="preserve">Картофель отварной с маслом и зеленью </t>
  </si>
  <si>
    <t>Рагу овощное с маслом</t>
  </si>
  <si>
    <t>Икра овощная</t>
  </si>
  <si>
    <t>Бефстроганов (говядина)</t>
  </si>
  <si>
    <t>Филе птицы тушеное с овощами (филе птицы, лук, морковь, томатная паста, сметана)</t>
  </si>
  <si>
    <t>Плов с мясом (говядина)</t>
  </si>
  <si>
    <t>Курица запеченная с сыром</t>
  </si>
  <si>
    <t>Суп овощной с мясом</t>
  </si>
  <si>
    <t>Мясо тушеное (говядина)</t>
  </si>
  <si>
    <t>Филе птицы тушенное в сливочно-сырном соусе</t>
  </si>
  <si>
    <t>Рассольник с мясом и сметаной и перловой крупой</t>
  </si>
  <si>
    <t>Помидоры порционные</t>
  </si>
  <si>
    <t>Печень говяжья тушеная в сметанном соусе</t>
  </si>
  <si>
    <t>33 СД</t>
  </si>
  <si>
    <t>Бульон куриный с яйцом и гренками</t>
  </si>
  <si>
    <t>Биточек из рыбы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</si>
</sst>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825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0" fillId="2" borderId="0" xfId="0" applyFont="1" applyFill="1"/>
    <xf numFmtId="0" fontId="5" fillId="0" borderId="1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0" fillId="3" borderId="0" xfId="0" applyFont="1" applyFill="1"/>
    <xf numFmtId="0" fontId="10" fillId="3" borderId="6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0" fillId="4" borderId="0" xfId="0" applyFill="1"/>
    <xf numFmtId="0" fontId="5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6" fillId="0" borderId="24" xfId="0" applyFont="1" applyBorder="1"/>
    <xf numFmtId="0" fontId="6" fillId="0" borderId="25" xfId="0" applyFont="1" applyBorder="1"/>
    <xf numFmtId="0" fontId="7" fillId="0" borderId="25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6" fillId="0" borderId="47" xfId="0" applyFont="1" applyBorder="1"/>
    <xf numFmtId="0" fontId="6" fillId="0" borderId="48" xfId="0" applyFont="1" applyBorder="1"/>
    <xf numFmtId="0" fontId="10" fillId="0" borderId="49" xfId="0" applyFont="1" applyBorder="1"/>
    <xf numFmtId="0" fontId="10" fillId="2" borderId="49" xfId="0" applyFont="1" applyFill="1" applyBorder="1"/>
    <xf numFmtId="0" fontId="10" fillId="0" borderId="47" xfId="0" applyFont="1" applyBorder="1"/>
    <xf numFmtId="0" fontId="9" fillId="0" borderId="49" xfId="0" applyFont="1" applyBorder="1"/>
    <xf numFmtId="0" fontId="5" fillId="0" borderId="17" xfId="1" applyFont="1" applyFill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12" fillId="2" borderId="38" xfId="0" applyFont="1" applyFill="1" applyBorder="1"/>
    <xf numFmtId="0" fontId="9" fillId="2" borderId="49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wrapText="1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8" fillId="0" borderId="41" xfId="0" applyFont="1" applyBorder="1"/>
    <xf numFmtId="0" fontId="7" fillId="0" borderId="47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10" fillId="0" borderId="34" xfId="0" applyFont="1" applyBorder="1"/>
    <xf numFmtId="0" fontId="9" fillId="2" borderId="34" xfId="0" applyFont="1" applyFill="1" applyBorder="1"/>
    <xf numFmtId="0" fontId="9" fillId="0" borderId="34" xfId="0" applyFont="1" applyBorder="1"/>
    <xf numFmtId="0" fontId="5" fillId="3" borderId="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9" fillId="2" borderId="48" xfId="0" applyFont="1" applyFill="1" applyBorder="1"/>
    <xf numFmtId="0" fontId="10" fillId="2" borderId="20" xfId="0" applyFont="1" applyFill="1" applyBorder="1" applyAlignment="1">
      <alignment horizontal="center"/>
    </xf>
    <xf numFmtId="0" fontId="12" fillId="0" borderId="47" xfId="0" applyFont="1" applyBorder="1" applyAlignment="1">
      <alignment horizontal="center"/>
    </xf>
    <xf numFmtId="0" fontId="12" fillId="0" borderId="4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2" fillId="0" borderId="37" xfId="0" applyFont="1" applyBorder="1" applyAlignment="1">
      <alignment horizontal="center"/>
    </xf>
    <xf numFmtId="0" fontId="12" fillId="2" borderId="38" xfId="0" applyFont="1" applyFill="1" applyBorder="1" applyAlignment="1">
      <alignment horizontal="center"/>
    </xf>
    <xf numFmtId="0" fontId="12" fillId="2" borderId="39" xfId="0" applyFont="1" applyFill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5" xfId="0" applyFont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47" xfId="0" applyFont="1" applyBorder="1"/>
    <xf numFmtId="0" fontId="10" fillId="2" borderId="38" xfId="0" applyFont="1" applyFill="1" applyBorder="1" applyAlignment="1">
      <alignment horizontal="left"/>
    </xf>
    <xf numFmtId="0" fontId="9" fillId="2" borderId="39" xfId="0" applyFont="1" applyFill="1" applyBorder="1"/>
    <xf numFmtId="0" fontId="10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0" fontId="10" fillId="0" borderId="38" xfId="0" applyFont="1" applyFill="1" applyBorder="1" applyAlignment="1">
      <alignment horizontal="center"/>
    </xf>
    <xf numFmtId="0" fontId="5" fillId="0" borderId="38" xfId="1" applyFont="1" applyBorder="1" applyAlignment="1">
      <alignment horizontal="center"/>
    </xf>
    <xf numFmtId="0" fontId="10" fillId="2" borderId="39" xfId="0" applyFont="1" applyFill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2" borderId="40" xfId="0" applyFont="1" applyFill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0" fontId="6" fillId="0" borderId="32" xfId="0" applyFont="1" applyBorder="1"/>
    <xf numFmtId="0" fontId="6" fillId="0" borderId="35" xfId="0" applyFont="1" applyBorder="1"/>
    <xf numFmtId="0" fontId="10" fillId="2" borderId="34" xfId="0" applyFont="1" applyFill="1" applyBorder="1"/>
    <xf numFmtId="0" fontId="10" fillId="0" borderId="32" xfId="0" applyFont="1" applyBorder="1"/>
    <xf numFmtId="0" fontId="9" fillId="2" borderId="35" xfId="0" applyFont="1" applyFill="1" applyBorder="1"/>
    <xf numFmtId="0" fontId="10" fillId="0" borderId="44" xfId="0" applyFont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5" fillId="0" borderId="44" xfId="1" applyFont="1" applyBorder="1" applyAlignment="1">
      <alignment horizontal="center"/>
    </xf>
    <xf numFmtId="0" fontId="10" fillId="0" borderId="38" xfId="0" applyFont="1" applyBorder="1"/>
    <xf numFmtId="0" fontId="10" fillId="0" borderId="38" xfId="0" applyFont="1" applyBorder="1" applyAlignment="1"/>
    <xf numFmtId="0" fontId="10" fillId="2" borderId="38" xfId="0" applyFont="1" applyFill="1" applyBorder="1" applyAlignment="1"/>
    <xf numFmtId="0" fontId="5" fillId="2" borderId="20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left"/>
    </xf>
    <xf numFmtId="0" fontId="7" fillId="2" borderId="39" xfId="0" applyFont="1" applyFill="1" applyBorder="1" applyAlignment="1">
      <alignment horizontal="left"/>
    </xf>
    <xf numFmtId="0" fontId="10" fillId="2" borderId="38" xfId="0" applyFont="1" applyFill="1" applyBorder="1" applyAlignment="1">
      <alignment horizontal="left" wrapText="1"/>
    </xf>
    <xf numFmtId="0" fontId="9" fillId="0" borderId="47" xfId="0" applyFont="1" applyBorder="1"/>
    <xf numFmtId="0" fontId="13" fillId="2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center"/>
    </xf>
    <xf numFmtId="0" fontId="10" fillId="0" borderId="52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2" borderId="55" xfId="0" applyFont="1" applyFill="1" applyBorder="1" applyAlignment="1">
      <alignment horizontal="center"/>
    </xf>
    <xf numFmtId="0" fontId="9" fillId="2" borderId="53" xfId="0" applyFont="1" applyFill="1" applyBorder="1" applyAlignment="1">
      <alignment horizontal="center"/>
    </xf>
    <xf numFmtId="0" fontId="9" fillId="0" borderId="41" xfId="0" applyFont="1" applyBorder="1"/>
    <xf numFmtId="0" fontId="10" fillId="0" borderId="5" xfId="0" applyFont="1" applyBorder="1" applyAlignment="1">
      <alignment wrapText="1"/>
    </xf>
    <xf numFmtId="0" fontId="10" fillId="3" borderId="5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10" fillId="2" borderId="26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51" xfId="0" applyFont="1" applyFill="1" applyBorder="1" applyAlignment="1">
      <alignment horizontal="left"/>
    </xf>
    <xf numFmtId="0" fontId="10" fillId="3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center"/>
    </xf>
    <xf numFmtId="0" fontId="10" fillId="0" borderId="38" xfId="0" applyFont="1" applyBorder="1" applyAlignment="1">
      <alignment horizontal="center" wrapText="1"/>
    </xf>
    <xf numFmtId="0" fontId="10" fillId="4" borderId="39" xfId="0" applyFont="1" applyFill="1" applyBorder="1" applyAlignment="1">
      <alignment horizontal="center"/>
    </xf>
    <xf numFmtId="0" fontId="10" fillId="4" borderId="52" xfId="0" applyFont="1" applyFill="1" applyBorder="1" applyAlignment="1">
      <alignment horizontal="center"/>
    </xf>
    <xf numFmtId="0" fontId="7" fillId="0" borderId="47" xfId="0" applyFont="1" applyBorder="1"/>
    <xf numFmtId="0" fontId="7" fillId="0" borderId="48" xfId="0" applyFont="1" applyBorder="1"/>
    <xf numFmtId="0" fontId="5" fillId="0" borderId="38" xfId="0" applyFont="1" applyBorder="1" applyAlignment="1">
      <alignment horizontal="center"/>
    </xf>
    <xf numFmtId="164" fontId="5" fillId="0" borderId="38" xfId="0" applyNumberFormat="1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2" borderId="38" xfId="0" applyFont="1" applyFill="1" applyBorder="1" applyAlignment="1">
      <alignment horizontal="center"/>
    </xf>
    <xf numFmtId="0" fontId="6" fillId="2" borderId="40" xfId="0" applyFont="1" applyFill="1" applyBorder="1" applyAlignment="1">
      <alignment horizontal="center"/>
    </xf>
    <xf numFmtId="164" fontId="6" fillId="2" borderId="39" xfId="0" applyNumberFormat="1" applyFont="1" applyFill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3" borderId="30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0" fillId="2" borderId="57" xfId="0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10" fillId="2" borderId="38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51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38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38" xfId="0" applyFont="1" applyBorder="1" applyAlignment="1">
      <alignment wrapText="1"/>
    </xf>
    <xf numFmtId="0" fontId="10" fillId="0" borderId="56" xfId="0" applyFont="1" applyBorder="1" applyAlignment="1">
      <alignment horizontal="center"/>
    </xf>
    <xf numFmtId="0" fontId="10" fillId="2" borderId="56" xfId="0" applyFont="1" applyFill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164" fontId="7" fillId="2" borderId="38" xfId="0" applyNumberFormat="1" applyFont="1" applyFill="1" applyBorder="1" applyAlignment="1">
      <alignment horizontal="center"/>
    </xf>
    <xf numFmtId="0" fontId="9" fillId="2" borderId="38" xfId="0" applyFont="1" applyFill="1" applyBorder="1"/>
    <xf numFmtId="0" fontId="9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40" xfId="0" applyFont="1" applyFill="1" applyBorder="1" applyAlignment="1">
      <alignment horizontal="center"/>
    </xf>
    <xf numFmtId="0" fontId="10" fillId="4" borderId="40" xfId="0" applyFont="1" applyFill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5" fillId="4" borderId="38" xfId="1" applyFont="1" applyFill="1" applyBorder="1" applyAlignment="1">
      <alignment horizontal="center"/>
    </xf>
    <xf numFmtId="0" fontId="13" fillId="2" borderId="39" xfId="0" applyFont="1" applyFill="1" applyBorder="1" applyAlignment="1">
      <alignment horizontal="center"/>
    </xf>
    <xf numFmtId="0" fontId="5" fillId="2" borderId="30" xfId="1" applyFont="1" applyFill="1" applyBorder="1" applyAlignment="1">
      <alignment horizontal="center"/>
    </xf>
    <xf numFmtId="0" fontId="8" fillId="0" borderId="47" xfId="0" applyFont="1" applyBorder="1" applyAlignment="1"/>
    <xf numFmtId="0" fontId="10" fillId="2" borderId="39" xfId="0" applyFont="1" applyFill="1" applyBorder="1" applyAlignment="1"/>
    <xf numFmtId="0" fontId="7" fillId="0" borderId="49" xfId="0" applyFont="1" applyBorder="1" applyAlignment="1">
      <alignment horizontal="center"/>
    </xf>
    <xf numFmtId="0" fontId="7" fillId="0" borderId="33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10" fillId="2" borderId="45" xfId="0" applyFont="1" applyFill="1" applyBorder="1" applyAlignment="1">
      <alignment horizontal="center"/>
    </xf>
    <xf numFmtId="0" fontId="9" fillId="2" borderId="51" xfId="0" applyFont="1" applyFill="1" applyBorder="1" applyAlignment="1">
      <alignment horizontal="center"/>
    </xf>
    <xf numFmtId="0" fontId="9" fillId="0" borderId="35" xfId="0" applyFont="1" applyBorder="1"/>
    <xf numFmtId="0" fontId="9" fillId="0" borderId="5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46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0" fontId="10" fillId="0" borderId="43" xfId="0" applyFont="1" applyBorder="1" applyAlignment="1"/>
    <xf numFmtId="164" fontId="5" fillId="2" borderId="38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13" fillId="2" borderId="56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5" fillId="0" borderId="13" xfId="1" applyFont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29" xfId="1" applyFont="1" applyBorder="1" applyAlignment="1">
      <alignment horizontal="center"/>
    </xf>
    <xf numFmtId="0" fontId="7" fillId="0" borderId="32" xfId="0" applyFont="1" applyBorder="1"/>
    <xf numFmtId="0" fontId="5" fillId="2" borderId="52" xfId="0" applyFont="1" applyFill="1" applyBorder="1" applyAlignment="1">
      <alignment horizontal="center"/>
    </xf>
    <xf numFmtId="0" fontId="5" fillId="0" borderId="52" xfId="1" applyFont="1" applyBorder="1" applyAlignment="1">
      <alignment horizontal="center"/>
    </xf>
    <xf numFmtId="0" fontId="6" fillId="2" borderId="55" xfId="0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4" borderId="40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6" fillId="4" borderId="52" xfId="0" applyFont="1" applyFill="1" applyBorder="1" applyAlignment="1">
      <alignment horizontal="center"/>
    </xf>
    <xf numFmtId="0" fontId="7" fillId="2" borderId="5" xfId="0" applyFont="1" applyFill="1" applyBorder="1" applyAlignment="1"/>
    <xf numFmtId="0" fontId="7" fillId="0" borderId="47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10" fillId="4" borderId="38" xfId="0" applyFont="1" applyFill="1" applyBorder="1" applyAlignment="1">
      <alignment wrapText="1"/>
    </xf>
    <xf numFmtId="0" fontId="7" fillId="3" borderId="38" xfId="0" applyFont="1" applyFill="1" applyBorder="1" applyAlignment="1"/>
    <xf numFmtId="0" fontId="7" fillId="4" borderId="38" xfId="0" applyFont="1" applyFill="1" applyBorder="1" applyAlignment="1"/>
    <xf numFmtId="0" fontId="7" fillId="2" borderId="38" xfId="0" applyFont="1" applyFill="1" applyBorder="1" applyAlignment="1"/>
    <xf numFmtId="0" fontId="5" fillId="3" borderId="30" xfId="0" applyFont="1" applyFill="1" applyBorder="1" applyAlignment="1">
      <alignment horizontal="center"/>
    </xf>
    <xf numFmtId="0" fontId="10" fillId="4" borderId="30" xfId="0" applyFont="1" applyFill="1" applyBorder="1" applyAlignment="1">
      <alignment horizontal="center"/>
    </xf>
    <xf numFmtId="164" fontId="6" fillId="0" borderId="38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10" fillId="0" borderId="26" xfId="0" applyFont="1" applyBorder="1" applyAlignment="1">
      <alignment horizontal="right"/>
    </xf>
    <xf numFmtId="0" fontId="7" fillId="0" borderId="41" xfId="0" applyFont="1" applyBorder="1"/>
    <xf numFmtId="0" fontId="7" fillId="0" borderId="42" xfId="0" applyFont="1" applyBorder="1"/>
    <xf numFmtId="164" fontId="5" fillId="0" borderId="26" xfId="0" applyNumberFormat="1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164" fontId="6" fillId="0" borderId="51" xfId="0" applyNumberFormat="1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10" fillId="0" borderId="38" xfId="0" applyFont="1" applyFill="1" applyBorder="1" applyAlignment="1"/>
    <xf numFmtId="0" fontId="10" fillId="0" borderId="35" xfId="0" applyFont="1" applyBorder="1"/>
    <xf numFmtId="0" fontId="6" fillId="0" borderId="42" xfId="0" applyFont="1" applyBorder="1"/>
    <xf numFmtId="0" fontId="5" fillId="0" borderId="38" xfId="1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0" fontId="5" fillId="0" borderId="30" xfId="1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/>
    </xf>
    <xf numFmtId="0" fontId="11" fillId="4" borderId="31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2" fontId="7" fillId="4" borderId="51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37" xfId="0" applyFont="1" applyBorder="1" applyAlignment="1">
      <alignment wrapText="1"/>
    </xf>
    <xf numFmtId="0" fontId="7" fillId="2" borderId="39" xfId="0" applyFont="1" applyFill="1" applyBorder="1" applyAlignment="1"/>
    <xf numFmtId="0" fontId="9" fillId="0" borderId="32" xfId="0" applyFont="1" applyBorder="1"/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7" fillId="0" borderId="60" xfId="0" applyFont="1" applyBorder="1" applyAlignment="1">
      <alignment horizontal="center"/>
    </xf>
    <xf numFmtId="0" fontId="9" fillId="3" borderId="38" xfId="0" applyFont="1" applyFill="1" applyBorder="1" applyAlignment="1">
      <alignment horizontal="center"/>
    </xf>
    <xf numFmtId="0" fontId="9" fillId="0" borderId="48" xfId="0" applyFont="1" applyBorder="1"/>
    <xf numFmtId="0" fontId="10" fillId="0" borderId="26" xfId="0" applyFont="1" applyBorder="1" applyAlignment="1">
      <alignment horizontal="center" wrapText="1"/>
    </xf>
    <xf numFmtId="0" fontId="9" fillId="3" borderId="40" xfId="0" applyFont="1" applyFill="1" applyBorder="1" applyAlignment="1">
      <alignment horizontal="center"/>
    </xf>
    <xf numFmtId="0" fontId="10" fillId="2" borderId="38" xfId="0" applyFont="1" applyFill="1" applyBorder="1" applyAlignment="1">
      <alignment wrapText="1"/>
    </xf>
    <xf numFmtId="0" fontId="9" fillId="2" borderId="38" xfId="0" applyFont="1" applyFill="1" applyBorder="1" applyAlignment="1">
      <alignment horizontal="center"/>
    </xf>
    <xf numFmtId="0" fontId="1" fillId="0" borderId="0" xfId="0" applyFont="1" applyBorder="1"/>
    <xf numFmtId="0" fontId="6" fillId="2" borderId="39" xfId="0" applyFont="1" applyFill="1" applyBorder="1" applyAlignment="1">
      <alignment horizontal="center"/>
    </xf>
    <xf numFmtId="2" fontId="6" fillId="2" borderId="39" xfId="0" applyNumberFormat="1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164" fontId="7" fillId="3" borderId="5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6" fillId="2" borderId="0" xfId="0" applyFont="1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0" borderId="52" xfId="0" applyFont="1" applyFill="1" applyBorder="1" applyAlignment="1">
      <alignment horizontal="left"/>
    </xf>
    <xf numFmtId="0" fontId="10" fillId="0" borderId="52" xfId="0" applyFont="1" applyBorder="1" applyAlignment="1">
      <alignment horizontal="left"/>
    </xf>
    <xf numFmtId="0" fontId="10" fillId="0" borderId="38" xfId="0" applyFont="1" applyFill="1" applyBorder="1" applyAlignment="1">
      <alignment horizontal="left" wrapText="1"/>
    </xf>
    <xf numFmtId="0" fontId="5" fillId="2" borderId="14" xfId="0" applyFont="1" applyFill="1" applyBorder="1" applyAlignment="1">
      <alignment horizontal="center"/>
    </xf>
    <xf numFmtId="0" fontId="10" fillId="2" borderId="40" xfId="0" applyFont="1" applyFill="1" applyBorder="1" applyAlignment="1"/>
    <xf numFmtId="0" fontId="10" fillId="0" borderId="37" xfId="0" applyFont="1" applyBorder="1" applyAlignment="1"/>
    <xf numFmtId="0" fontId="10" fillId="2" borderId="51" xfId="0" applyFont="1" applyFill="1" applyBorder="1" applyAlignment="1"/>
    <xf numFmtId="0" fontId="5" fillId="2" borderId="52" xfId="1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2" borderId="4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6" fillId="2" borderId="51" xfId="0" applyNumberFormat="1" applyFont="1" applyFill="1" applyBorder="1" applyAlignment="1">
      <alignment horizontal="center"/>
    </xf>
    <xf numFmtId="0" fontId="10" fillId="2" borderId="47" xfId="0" applyFont="1" applyFill="1" applyBorder="1"/>
    <xf numFmtId="0" fontId="9" fillId="4" borderId="38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4" borderId="50" xfId="0" applyFont="1" applyFill="1" applyBorder="1" applyAlignment="1">
      <alignment horizontal="center"/>
    </xf>
    <xf numFmtId="0" fontId="9" fillId="3" borderId="50" xfId="0" applyFont="1" applyFill="1" applyBorder="1" applyAlignment="1">
      <alignment horizontal="center"/>
    </xf>
    <xf numFmtId="0" fontId="5" fillId="3" borderId="5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10" fillId="2" borderId="43" xfId="0" applyFont="1" applyFill="1" applyBorder="1" applyAlignment="1">
      <alignment horizontal="center"/>
    </xf>
    <xf numFmtId="0" fontId="10" fillId="2" borderId="56" xfId="0" applyFont="1" applyFill="1" applyBorder="1" applyAlignment="1"/>
    <xf numFmtId="0" fontId="10" fillId="2" borderId="52" xfId="0" applyFont="1" applyFill="1" applyBorder="1" applyAlignment="1">
      <alignment horizontal="center" wrapText="1"/>
    </xf>
    <xf numFmtId="164" fontId="5" fillId="2" borderId="5" xfId="0" applyNumberFormat="1" applyFont="1" applyFill="1" applyBorder="1" applyAlignment="1">
      <alignment horizontal="center"/>
    </xf>
    <xf numFmtId="0" fontId="10" fillId="0" borderId="26" xfId="0" applyFont="1" applyBorder="1" applyAlignment="1">
      <alignment horizontal="left"/>
    </xf>
    <xf numFmtId="0" fontId="7" fillId="3" borderId="38" xfId="0" applyFont="1" applyFill="1" applyBorder="1" applyAlignment="1">
      <alignment horizontal="left"/>
    </xf>
    <xf numFmtId="0" fontId="6" fillId="3" borderId="3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left"/>
    </xf>
    <xf numFmtId="0" fontId="7" fillId="4" borderId="38" xfId="0" applyFont="1" applyFill="1" applyBorder="1" applyAlignment="1">
      <alignment horizontal="left"/>
    </xf>
    <xf numFmtId="0" fontId="10" fillId="3" borderId="50" xfId="0" applyFont="1" applyFill="1" applyBorder="1" applyAlignment="1">
      <alignment horizontal="left"/>
    </xf>
    <xf numFmtId="0" fontId="6" fillId="3" borderId="40" xfId="0" applyFont="1" applyFill="1" applyBorder="1" applyAlignment="1">
      <alignment horizontal="center"/>
    </xf>
    <xf numFmtId="0" fontId="6" fillId="3" borderId="50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left"/>
    </xf>
    <xf numFmtId="0" fontId="7" fillId="4" borderId="39" xfId="0" applyFont="1" applyFill="1" applyBorder="1" applyAlignment="1">
      <alignment horizontal="left"/>
    </xf>
    <xf numFmtId="0" fontId="6" fillId="4" borderId="39" xfId="0" applyFont="1" applyFill="1" applyBorder="1" applyAlignment="1">
      <alignment horizontal="center"/>
    </xf>
    <xf numFmtId="0" fontId="10" fillId="4" borderId="31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164" fontId="6" fillId="4" borderId="51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164" fontId="5" fillId="2" borderId="52" xfId="0" applyNumberFormat="1" applyFont="1" applyFill="1" applyBorder="1" applyAlignment="1">
      <alignment horizontal="center"/>
    </xf>
    <xf numFmtId="0" fontId="10" fillId="4" borderId="38" xfId="0" applyFont="1" applyFill="1" applyBorder="1" applyAlignment="1"/>
    <xf numFmtId="0" fontId="5" fillId="4" borderId="1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5" fillId="2" borderId="28" xfId="0" applyFont="1" applyFill="1" applyBorder="1" applyAlignment="1">
      <alignment horizontal="center"/>
    </xf>
    <xf numFmtId="0" fontId="5" fillId="2" borderId="58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10" fillId="0" borderId="44" xfId="0" applyFont="1" applyBorder="1" applyAlignment="1">
      <alignment horizontal="left"/>
    </xf>
    <xf numFmtId="0" fontId="10" fillId="2" borderId="44" xfId="0" applyFont="1" applyFill="1" applyBorder="1" applyAlignment="1">
      <alignment horizontal="left"/>
    </xf>
    <xf numFmtId="0" fontId="10" fillId="0" borderId="44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center"/>
    </xf>
    <xf numFmtId="0" fontId="7" fillId="3" borderId="40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center" wrapText="1"/>
    </xf>
    <xf numFmtId="0" fontId="9" fillId="2" borderId="39" xfId="0" applyFont="1" applyFill="1" applyBorder="1" applyAlignment="1"/>
    <xf numFmtId="2" fontId="6" fillId="2" borderId="51" xfId="0" applyNumberFormat="1" applyFont="1" applyFill="1" applyBorder="1" applyAlignment="1">
      <alignment horizontal="center"/>
    </xf>
    <xf numFmtId="164" fontId="6" fillId="2" borderId="46" xfId="0" applyNumberFormat="1" applyFont="1" applyFill="1" applyBorder="1" applyAlignment="1">
      <alignment horizontal="center"/>
    </xf>
    <xf numFmtId="0" fontId="10" fillId="2" borderId="59" xfId="0" applyFont="1" applyFill="1" applyBorder="1" applyAlignment="1">
      <alignment horizontal="right"/>
    </xf>
    <xf numFmtId="0" fontId="5" fillId="2" borderId="43" xfId="0" applyFont="1" applyFill="1" applyBorder="1" applyAlignment="1">
      <alignment horizontal="center"/>
    </xf>
    <xf numFmtId="0" fontId="6" fillId="3" borderId="52" xfId="0" applyFont="1" applyFill="1" applyBorder="1" applyAlignment="1">
      <alignment horizontal="center"/>
    </xf>
    <xf numFmtId="0" fontId="6" fillId="4" borderId="55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10" fillId="2" borderId="50" xfId="0" applyFont="1" applyFill="1" applyBorder="1" applyAlignment="1"/>
    <xf numFmtId="0" fontId="9" fillId="2" borderId="51" xfId="0" applyFont="1" applyFill="1" applyBorder="1" applyAlignment="1"/>
    <xf numFmtId="0" fontId="7" fillId="0" borderId="60" xfId="0" applyFont="1" applyBorder="1" applyAlignment="1">
      <alignment horizontal="center" wrapText="1"/>
    </xf>
    <xf numFmtId="0" fontId="7" fillId="0" borderId="62" xfId="0" applyFont="1" applyBorder="1" applyAlignment="1">
      <alignment horizontal="center"/>
    </xf>
    <xf numFmtId="0" fontId="2" fillId="0" borderId="0" xfId="1"/>
    <xf numFmtId="0" fontId="5" fillId="4" borderId="6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3" borderId="38" xfId="0" applyFont="1" applyFill="1" applyBorder="1" applyAlignment="1">
      <alignment horizontal="center"/>
    </xf>
    <xf numFmtId="0" fontId="5" fillId="4" borderId="38" xfId="0" applyFont="1" applyFill="1" applyBorder="1" applyAlignment="1">
      <alignment horizontal="center" wrapText="1"/>
    </xf>
    <xf numFmtId="0" fontId="6" fillId="4" borderId="44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3" borderId="44" xfId="0" applyFont="1" applyFill="1" applyBorder="1" applyAlignment="1">
      <alignment horizontal="center"/>
    </xf>
    <xf numFmtId="0" fontId="10" fillId="3" borderId="50" xfId="0" applyFont="1" applyFill="1" applyBorder="1" applyAlignment="1">
      <alignment horizontal="center"/>
    </xf>
    <xf numFmtId="0" fontId="6" fillId="3" borderId="45" xfId="0" applyFont="1" applyFill="1" applyBorder="1" applyAlignment="1">
      <alignment horizontal="center"/>
    </xf>
    <xf numFmtId="0" fontId="10" fillId="4" borderId="46" xfId="0" applyFont="1" applyFill="1" applyBorder="1" applyAlignment="1">
      <alignment horizontal="center"/>
    </xf>
    <xf numFmtId="164" fontId="6" fillId="3" borderId="50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10" fillId="3" borderId="55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10" fillId="3" borderId="38" xfId="0" applyFont="1" applyFill="1" applyBorder="1" applyAlignment="1"/>
    <xf numFmtId="0" fontId="10" fillId="3" borderId="45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/>
    </xf>
    <xf numFmtId="0" fontId="9" fillId="4" borderId="51" xfId="0" applyFont="1" applyFill="1" applyBorder="1" applyAlignment="1">
      <alignment horizontal="center"/>
    </xf>
    <xf numFmtId="0" fontId="10" fillId="4" borderId="5" xfId="0" applyFont="1" applyFill="1" applyBorder="1" applyAlignment="1"/>
    <xf numFmtId="0" fontId="5" fillId="0" borderId="26" xfId="1" applyFont="1" applyBorder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164" fontId="5" fillId="0" borderId="54" xfId="0" applyNumberFormat="1" applyFont="1" applyBorder="1" applyAlignment="1">
      <alignment horizontal="center"/>
    </xf>
    <xf numFmtId="0" fontId="5" fillId="4" borderId="52" xfId="0" applyFont="1" applyFill="1" applyBorder="1" applyAlignment="1">
      <alignment horizontal="center" wrapText="1"/>
    </xf>
    <xf numFmtId="164" fontId="6" fillId="3" borderId="55" xfId="0" applyNumberFormat="1" applyFont="1" applyFill="1" applyBorder="1" applyAlignment="1">
      <alignment horizontal="center"/>
    </xf>
    <xf numFmtId="164" fontId="6" fillId="4" borderId="53" xfId="0" applyNumberFormat="1" applyFont="1" applyFill="1" applyBorder="1" applyAlignment="1">
      <alignment horizontal="center"/>
    </xf>
    <xf numFmtId="0" fontId="10" fillId="0" borderId="54" xfId="0" applyFont="1" applyFill="1" applyBorder="1" applyAlignment="1">
      <alignment horizontal="center"/>
    </xf>
    <xf numFmtId="0" fontId="7" fillId="4" borderId="40" xfId="0" applyFont="1" applyFill="1" applyBorder="1" applyAlignment="1"/>
    <xf numFmtId="0" fontId="10" fillId="3" borderId="5" xfId="0" applyFont="1" applyFill="1" applyBorder="1" applyAlignment="1">
      <alignment wrapText="1"/>
    </xf>
    <xf numFmtId="0" fontId="10" fillId="4" borderId="55" xfId="0" applyFont="1" applyFill="1" applyBorder="1" applyAlignment="1">
      <alignment horizontal="center"/>
    </xf>
    <xf numFmtId="0" fontId="7" fillId="4" borderId="40" xfId="0" applyFont="1" applyFill="1" applyBorder="1" applyAlignment="1">
      <alignment horizontal="left"/>
    </xf>
    <xf numFmtId="0" fontId="9" fillId="4" borderId="53" xfId="0" applyFont="1" applyFill="1" applyBorder="1" applyAlignment="1">
      <alignment horizontal="center"/>
    </xf>
    <xf numFmtId="0" fontId="10" fillId="4" borderId="53" xfId="0" applyFont="1" applyFill="1" applyBorder="1" applyAlignment="1">
      <alignment horizontal="center"/>
    </xf>
    <xf numFmtId="0" fontId="10" fillId="0" borderId="54" xfId="0" applyFont="1" applyBorder="1" applyAlignment="1">
      <alignment horizontal="center"/>
    </xf>
    <xf numFmtId="0" fontId="10" fillId="3" borderId="52" xfId="0" applyFont="1" applyFill="1" applyBorder="1" applyAlignment="1">
      <alignment horizontal="center"/>
    </xf>
    <xf numFmtId="0" fontId="10" fillId="0" borderId="54" xfId="0" applyFont="1" applyBorder="1" applyAlignment="1">
      <alignment horizontal="right"/>
    </xf>
    <xf numFmtId="0" fontId="6" fillId="3" borderId="55" xfId="0" applyFont="1" applyFill="1" applyBorder="1" applyAlignment="1">
      <alignment horizontal="center"/>
    </xf>
    <xf numFmtId="0" fontId="5" fillId="3" borderId="52" xfId="0" applyFont="1" applyFill="1" applyBorder="1" applyAlignment="1">
      <alignment horizontal="center"/>
    </xf>
    <xf numFmtId="0" fontId="5" fillId="4" borderId="52" xfId="1" applyFont="1" applyFill="1" applyBorder="1" applyAlignment="1">
      <alignment horizontal="center"/>
    </xf>
    <xf numFmtId="0" fontId="5" fillId="2" borderId="52" xfId="0" applyFont="1" applyFill="1" applyBorder="1" applyAlignment="1">
      <alignment horizontal="center" wrapText="1"/>
    </xf>
    <xf numFmtId="2" fontId="6" fillId="3" borderId="52" xfId="0" applyNumberFormat="1" applyFont="1" applyFill="1" applyBorder="1" applyAlignment="1">
      <alignment horizontal="center"/>
    </xf>
    <xf numFmtId="2" fontId="6" fillId="4" borderId="53" xfId="0" applyNumberFormat="1" applyFont="1" applyFill="1" applyBorder="1" applyAlignment="1">
      <alignment horizontal="center"/>
    </xf>
    <xf numFmtId="0" fontId="9" fillId="4" borderId="39" xfId="0" applyFont="1" applyFill="1" applyBorder="1" applyAlignment="1">
      <alignment horizontal="center"/>
    </xf>
    <xf numFmtId="2" fontId="6" fillId="3" borderId="50" xfId="0" applyNumberFormat="1" applyFont="1" applyFill="1" applyBorder="1" applyAlignment="1">
      <alignment horizontal="center"/>
    </xf>
    <xf numFmtId="0" fontId="10" fillId="4" borderId="5" xfId="0" applyFont="1" applyFill="1" applyBorder="1" applyAlignment="1">
      <alignment horizontal="left" wrapText="1"/>
    </xf>
    <xf numFmtId="0" fontId="10" fillId="4" borderId="38" xfId="0" applyFont="1" applyFill="1" applyBorder="1" applyAlignment="1">
      <alignment horizontal="center" wrapText="1"/>
    </xf>
    <xf numFmtId="0" fontId="10" fillId="3" borderId="40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7" fillId="3" borderId="50" xfId="0" applyFont="1" applyFill="1" applyBorder="1" applyAlignment="1">
      <alignment horizontal="left"/>
    </xf>
    <xf numFmtId="0" fontId="10" fillId="4" borderId="40" xfId="0" applyFont="1" applyFill="1" applyBorder="1" applyAlignment="1">
      <alignment horizontal="left"/>
    </xf>
    <xf numFmtId="0" fontId="7" fillId="4" borderId="50" xfId="0" applyFont="1" applyFill="1" applyBorder="1" applyAlignment="1">
      <alignment horizontal="left"/>
    </xf>
    <xf numFmtId="0" fontId="7" fillId="4" borderId="51" xfId="0" applyFont="1" applyFill="1" applyBorder="1" applyAlignment="1">
      <alignment horizontal="left"/>
    </xf>
    <xf numFmtId="0" fontId="10" fillId="4" borderId="52" xfId="0" applyFont="1" applyFill="1" applyBorder="1" applyAlignment="1">
      <alignment horizontal="center" wrapText="1"/>
    </xf>
    <xf numFmtId="0" fontId="10" fillId="3" borderId="40" xfId="0" applyFont="1" applyFill="1" applyBorder="1" applyAlignment="1"/>
    <xf numFmtId="0" fontId="10" fillId="4" borderId="40" xfId="0" applyFont="1" applyFill="1" applyBorder="1" applyAlignment="1"/>
    <xf numFmtId="0" fontId="10" fillId="4" borderId="39" xfId="0" applyFont="1" applyFill="1" applyBorder="1" applyAlignment="1"/>
    <xf numFmtId="2" fontId="6" fillId="4" borderId="51" xfId="0" applyNumberFormat="1" applyFont="1" applyFill="1" applyBorder="1" applyAlignment="1">
      <alignment horizontal="center"/>
    </xf>
    <xf numFmtId="0" fontId="7" fillId="3" borderId="40" xfId="0" applyFont="1" applyFill="1" applyBorder="1" applyAlignment="1"/>
    <xf numFmtId="0" fontId="7" fillId="4" borderId="39" xfId="0" applyFont="1" applyFill="1" applyBorder="1" applyAlignment="1"/>
    <xf numFmtId="0" fontId="6" fillId="4" borderId="53" xfId="0" applyFont="1" applyFill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6" fillId="3" borderId="44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46" xfId="0" applyFont="1" applyFill="1" applyBorder="1" applyAlignment="1">
      <alignment horizontal="center"/>
    </xf>
    <xf numFmtId="0" fontId="6" fillId="0" borderId="34" xfId="0" applyFont="1" applyBorder="1"/>
    <xf numFmtId="0" fontId="10" fillId="0" borderId="27" xfId="0" applyFont="1" applyBorder="1" applyAlignment="1">
      <alignment horizontal="center"/>
    </xf>
    <xf numFmtId="0" fontId="10" fillId="0" borderId="52" xfId="0" applyFont="1" applyBorder="1" applyAlignment="1"/>
    <xf numFmtId="0" fontId="10" fillId="0" borderId="56" xfId="0" applyFont="1" applyFill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0" fontId="10" fillId="4" borderId="6" xfId="0" applyFont="1" applyFill="1" applyBorder="1" applyAlignment="1">
      <alignment horizontal="center"/>
    </xf>
    <xf numFmtId="0" fontId="5" fillId="4" borderId="52" xfId="0" applyFont="1" applyFill="1" applyBorder="1" applyAlignment="1">
      <alignment horizontal="center"/>
    </xf>
    <xf numFmtId="0" fontId="10" fillId="2" borderId="52" xfId="0" applyFont="1" applyFill="1" applyBorder="1" applyAlignment="1"/>
    <xf numFmtId="0" fontId="7" fillId="0" borderId="57" xfId="0" applyFont="1" applyBorder="1" applyAlignment="1">
      <alignment horizontal="center"/>
    </xf>
    <xf numFmtId="0" fontId="5" fillId="2" borderId="44" xfId="1" applyFont="1" applyFill="1" applyBorder="1" applyAlignment="1">
      <alignment horizontal="center"/>
    </xf>
    <xf numFmtId="164" fontId="7" fillId="0" borderId="39" xfId="0" applyNumberFormat="1" applyFont="1" applyBorder="1" applyAlignment="1">
      <alignment horizontal="center"/>
    </xf>
    <xf numFmtId="0" fontId="10" fillId="0" borderId="27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0" fontId="10" fillId="4" borderId="45" xfId="0" applyFont="1" applyFill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0" borderId="56" xfId="0" applyFont="1" applyBorder="1" applyAlignment="1">
      <alignment wrapText="1"/>
    </xf>
    <xf numFmtId="0" fontId="12" fillId="2" borderId="5" xfId="0" applyFont="1" applyFill="1" applyBorder="1" applyAlignment="1">
      <alignment horizontal="center"/>
    </xf>
    <xf numFmtId="0" fontId="10" fillId="3" borderId="66" xfId="0" applyFont="1" applyFill="1" applyBorder="1" applyAlignment="1">
      <alignment horizontal="center"/>
    </xf>
    <xf numFmtId="164" fontId="5" fillId="3" borderId="43" xfId="0" applyNumberFormat="1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 wrapText="1"/>
    </xf>
    <xf numFmtId="0" fontId="10" fillId="4" borderId="44" xfId="0" applyFont="1" applyFill="1" applyBorder="1" applyAlignment="1">
      <alignment horizontal="center" wrapText="1"/>
    </xf>
    <xf numFmtId="0" fontId="10" fillId="0" borderId="44" xfId="0" applyFont="1" applyFill="1" applyBorder="1" applyAlignment="1">
      <alignment horizontal="center" wrapText="1"/>
    </xf>
    <xf numFmtId="0" fontId="6" fillId="2" borderId="50" xfId="0" applyFont="1" applyFill="1" applyBorder="1" applyAlignment="1">
      <alignment horizontal="center"/>
    </xf>
    <xf numFmtId="0" fontId="12" fillId="2" borderId="51" xfId="0" applyFont="1" applyFill="1" applyBorder="1" applyAlignment="1">
      <alignment horizontal="center"/>
    </xf>
    <xf numFmtId="0" fontId="6" fillId="0" borderId="41" xfId="0" applyFont="1" applyBorder="1"/>
    <xf numFmtId="0" fontId="10" fillId="0" borderId="52" xfId="0" applyFont="1" applyBorder="1" applyAlignment="1">
      <alignment horizontal="center" wrapText="1"/>
    </xf>
    <xf numFmtId="0" fontId="12" fillId="2" borderId="49" xfId="0" applyFont="1" applyFill="1" applyBorder="1" applyAlignment="1">
      <alignment horizontal="center"/>
    </xf>
    <xf numFmtId="0" fontId="5" fillId="2" borderId="54" xfId="0" applyFont="1" applyFill="1" applyBorder="1" applyAlignment="1">
      <alignment horizontal="center"/>
    </xf>
    <xf numFmtId="0" fontId="5" fillId="0" borderId="52" xfId="0" applyFont="1" applyBorder="1" applyAlignment="1">
      <alignment horizontal="center"/>
    </xf>
    <xf numFmtId="164" fontId="5" fillId="0" borderId="52" xfId="0" applyNumberFormat="1" applyFont="1" applyBorder="1" applyAlignment="1">
      <alignment horizontal="center"/>
    </xf>
    <xf numFmtId="0" fontId="9" fillId="4" borderId="40" xfId="0" applyFont="1" applyFill="1" applyBorder="1" applyAlignment="1">
      <alignment horizontal="center"/>
    </xf>
    <xf numFmtId="0" fontId="10" fillId="4" borderId="44" xfId="0" applyFont="1" applyFill="1" applyBorder="1" applyAlignment="1">
      <alignment wrapText="1"/>
    </xf>
    <xf numFmtId="0" fontId="10" fillId="0" borderId="44" xfId="0" applyFont="1" applyBorder="1" applyAlignment="1">
      <alignment wrapText="1"/>
    </xf>
    <xf numFmtId="0" fontId="10" fillId="2" borderId="44" xfId="0" applyFont="1" applyFill="1" applyBorder="1" applyAlignment="1"/>
    <xf numFmtId="0" fontId="7" fillId="3" borderId="44" xfId="0" applyFont="1" applyFill="1" applyBorder="1" applyAlignment="1"/>
    <xf numFmtId="0" fontId="7" fillId="4" borderId="45" xfId="0" applyFont="1" applyFill="1" applyBorder="1" applyAlignment="1"/>
    <xf numFmtId="0" fontId="7" fillId="3" borderId="45" xfId="0" applyFont="1" applyFill="1" applyBorder="1" applyAlignment="1"/>
    <xf numFmtId="0" fontId="7" fillId="4" borderId="46" xfId="0" applyFont="1" applyFill="1" applyBorder="1" applyAlignment="1"/>
    <xf numFmtId="0" fontId="7" fillId="4" borderId="48" xfId="0" applyFont="1" applyFill="1" applyBorder="1" applyAlignment="1">
      <alignment horizontal="left"/>
    </xf>
    <xf numFmtId="0" fontId="10" fillId="0" borderId="38" xfId="0" applyFont="1" applyFill="1" applyBorder="1" applyAlignment="1">
      <alignment wrapText="1"/>
    </xf>
    <xf numFmtId="0" fontId="10" fillId="0" borderId="38" xfId="0" applyFont="1" applyFill="1" applyBorder="1" applyAlignment="1">
      <alignment horizontal="center" wrapText="1"/>
    </xf>
    <xf numFmtId="0" fontId="16" fillId="3" borderId="0" xfId="0" applyFont="1" applyFill="1" applyBorder="1"/>
    <xf numFmtId="0" fontId="0" fillId="3" borderId="0" xfId="0" applyFill="1" applyBorder="1"/>
    <xf numFmtId="0" fontId="0" fillId="3" borderId="0" xfId="0" applyFont="1" applyFill="1" applyBorder="1"/>
    <xf numFmtId="0" fontId="16" fillId="4" borderId="0" xfId="0" applyFont="1" applyFill="1" applyBorder="1"/>
    <xf numFmtId="0" fontId="0" fillId="4" borderId="0" xfId="0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8" fillId="0" borderId="32" xfId="0" applyFont="1" applyBorder="1" applyAlignment="1"/>
    <xf numFmtId="0" fontId="7" fillId="0" borderId="29" xfId="0" applyFont="1" applyBorder="1" applyAlignment="1"/>
    <xf numFmtId="0" fontId="7" fillId="0" borderId="12" xfId="0" applyFont="1" applyBorder="1" applyAlignment="1"/>
    <xf numFmtId="0" fontId="7" fillId="0" borderId="15" xfId="0" applyFont="1" applyBorder="1" applyAlignment="1"/>
    <xf numFmtId="0" fontId="7" fillId="0" borderId="41" xfId="0" applyFont="1" applyBorder="1" applyAlignment="1"/>
    <xf numFmtId="0" fontId="7" fillId="0" borderId="42" xfId="0" applyFont="1" applyBorder="1" applyAlignment="1"/>
    <xf numFmtId="0" fontId="10" fillId="0" borderId="26" xfId="0" applyFont="1" applyBorder="1" applyAlignment="1"/>
    <xf numFmtId="0" fontId="9" fillId="0" borderId="38" xfId="0" applyFont="1" applyBorder="1" applyAlignment="1"/>
    <xf numFmtId="0" fontId="9" fillId="0" borderId="5" xfId="0" applyFont="1" applyBorder="1" applyAlignment="1"/>
    <xf numFmtId="0" fontId="9" fillId="0" borderId="39" xfId="0" applyFont="1" applyBorder="1" applyAlignment="1"/>
    <xf numFmtId="0" fontId="7" fillId="2" borderId="51" xfId="0" applyFont="1" applyFill="1" applyBorder="1" applyAlignment="1"/>
    <xf numFmtId="0" fontId="9" fillId="0" borderId="51" xfId="0" applyFont="1" applyBorder="1" applyAlignment="1"/>
    <xf numFmtId="0" fontId="10" fillId="0" borderId="31" xfId="0" applyFont="1" applyBorder="1" applyAlignment="1"/>
    <xf numFmtId="0" fontId="10" fillId="0" borderId="19" xfId="0" applyFont="1" applyBorder="1" applyAlignment="1"/>
    <xf numFmtId="0" fontId="10" fillId="0" borderId="20" xfId="0" applyFont="1" applyBorder="1" applyAlignment="1"/>
    <xf numFmtId="0" fontId="9" fillId="0" borderId="31" xfId="0" applyFont="1" applyBorder="1" applyAlignment="1"/>
    <xf numFmtId="0" fontId="9" fillId="0" borderId="22" xfId="0" applyFont="1" applyBorder="1" applyAlignment="1"/>
    <xf numFmtId="0" fontId="9" fillId="0" borderId="19" xfId="0" applyFont="1" applyBorder="1" applyAlignment="1"/>
    <xf numFmtId="0" fontId="9" fillId="0" borderId="20" xfId="0" applyFont="1" applyBorder="1" applyAlignment="1"/>
    <xf numFmtId="0" fontId="10" fillId="2" borderId="5" xfId="0" applyFont="1" applyFill="1" applyBorder="1" applyAlignment="1">
      <alignment horizontal="center" wrapText="1"/>
    </xf>
    <xf numFmtId="0" fontId="10" fillId="4" borderId="52" xfId="0" applyFont="1" applyFill="1" applyBorder="1" applyAlignment="1"/>
    <xf numFmtId="0" fontId="10" fillId="0" borderId="52" xfId="0" applyFont="1" applyFill="1" applyBorder="1" applyAlignment="1"/>
    <xf numFmtId="0" fontId="10" fillId="3" borderId="52" xfId="0" applyFont="1" applyFill="1" applyBorder="1" applyAlignment="1"/>
    <xf numFmtId="0" fontId="10" fillId="4" borderId="55" xfId="0" applyFont="1" applyFill="1" applyBorder="1" applyAlignment="1"/>
    <xf numFmtId="0" fontId="10" fillId="3" borderId="55" xfId="0" applyFont="1" applyFill="1" applyBorder="1" applyAlignment="1"/>
    <xf numFmtId="0" fontId="10" fillId="4" borderId="53" xfId="0" applyFont="1" applyFill="1" applyBorder="1" applyAlignment="1"/>
    <xf numFmtId="0" fontId="10" fillId="4" borderId="51" xfId="0" applyFont="1" applyFill="1" applyBorder="1" applyAlignment="1"/>
    <xf numFmtId="0" fontId="10" fillId="2" borderId="26" xfId="0" applyFont="1" applyFill="1" applyBorder="1" applyAlignment="1"/>
    <xf numFmtId="0" fontId="10" fillId="3" borderId="5" xfId="0" applyFont="1" applyFill="1" applyBorder="1" applyAlignment="1"/>
    <xf numFmtId="0" fontId="10" fillId="4" borderId="5" xfId="0" applyFont="1" applyFill="1" applyBorder="1" applyAlignment="1">
      <alignment horizontal="center" wrapText="1"/>
    </xf>
    <xf numFmtId="0" fontId="9" fillId="3" borderId="38" xfId="0" applyFont="1" applyFill="1" applyBorder="1" applyAlignment="1"/>
    <xf numFmtId="0" fontId="9" fillId="2" borderId="38" xfId="0" applyFont="1" applyFill="1" applyBorder="1" applyAlignment="1"/>
    <xf numFmtId="0" fontId="9" fillId="4" borderId="40" xfId="0" applyFont="1" applyFill="1" applyBorder="1" applyAlignment="1"/>
    <xf numFmtId="0" fontId="9" fillId="3" borderId="40" xfId="0" applyFont="1" applyFill="1" applyBorder="1" applyAlignment="1"/>
    <xf numFmtId="0" fontId="9" fillId="4" borderId="39" xfId="0" applyFont="1" applyFill="1" applyBorder="1" applyAlignment="1"/>
    <xf numFmtId="0" fontId="10" fillId="4" borderId="31" xfId="0" applyFont="1" applyFill="1" applyBorder="1" applyAlignment="1"/>
    <xf numFmtId="0" fontId="10" fillId="4" borderId="19" xfId="0" applyFont="1" applyFill="1" applyBorder="1" applyAlignment="1"/>
    <xf numFmtId="0" fontId="10" fillId="4" borderId="21" xfId="0" applyFont="1" applyFill="1" applyBorder="1" applyAlignment="1"/>
    <xf numFmtId="0" fontId="10" fillId="4" borderId="20" xfId="0" applyFont="1" applyFill="1" applyBorder="1" applyAlignment="1"/>
    <xf numFmtId="0" fontId="10" fillId="4" borderId="5" xfId="0" applyFont="1" applyFill="1" applyBorder="1" applyAlignment="1">
      <alignment wrapText="1"/>
    </xf>
    <xf numFmtId="0" fontId="10" fillId="2" borderId="43" xfId="0" applyFont="1" applyFill="1" applyBorder="1" applyAlignment="1"/>
    <xf numFmtId="0" fontId="10" fillId="2" borderId="56" xfId="0" applyFont="1" applyFill="1" applyBorder="1" applyAlignment="1">
      <alignment wrapText="1"/>
    </xf>
    <xf numFmtId="0" fontId="15" fillId="0" borderId="43" xfId="0" applyFont="1" applyFill="1" applyBorder="1" applyAlignment="1">
      <alignment horizontal="center" wrapText="1"/>
    </xf>
    <xf numFmtId="0" fontId="10" fillId="0" borderId="30" xfId="0" applyFont="1" applyBorder="1" applyAlignment="1"/>
    <xf numFmtId="0" fontId="10" fillId="0" borderId="1" xfId="0" applyFont="1" applyBorder="1" applyAlignment="1"/>
    <xf numFmtId="0" fontId="10" fillId="0" borderId="17" xfId="0" applyFont="1" applyBorder="1" applyAlignment="1"/>
    <xf numFmtId="0" fontId="9" fillId="0" borderId="41" xfId="0" applyFont="1" applyBorder="1" applyAlignment="1"/>
    <xf numFmtId="0" fontId="6" fillId="0" borderId="48" xfId="0" applyFont="1" applyBorder="1" applyAlignment="1"/>
    <xf numFmtId="0" fontId="10" fillId="0" borderId="39" xfId="0" applyFont="1" applyBorder="1" applyAlignment="1"/>
    <xf numFmtId="0" fontId="10" fillId="0" borderId="26" xfId="0" applyFont="1" applyFill="1" applyBorder="1" applyAlignment="1"/>
    <xf numFmtId="0" fontId="10" fillId="0" borderId="37" xfId="0" applyFont="1" applyFill="1" applyBorder="1" applyAlignment="1">
      <alignment wrapText="1"/>
    </xf>
    <xf numFmtId="0" fontId="15" fillId="0" borderId="26" xfId="0" applyFont="1" applyFill="1" applyBorder="1" applyAlignment="1">
      <alignment horizontal="center" wrapText="1"/>
    </xf>
    <xf numFmtId="0" fontId="10" fillId="0" borderId="5" xfId="0" applyFont="1" applyFill="1" applyBorder="1" applyAlignment="1"/>
    <xf numFmtId="0" fontId="10" fillId="0" borderId="5" xfId="0" applyFont="1" applyFill="1" applyBorder="1" applyAlignment="1">
      <alignment horizontal="center" wrapText="1"/>
    </xf>
    <xf numFmtId="0" fontId="9" fillId="4" borderId="5" xfId="0" applyFont="1" applyFill="1" applyBorder="1" applyAlignment="1"/>
    <xf numFmtId="0" fontId="9" fillId="3" borderId="50" xfId="0" applyFont="1" applyFill="1" applyBorder="1" applyAlignment="1"/>
    <xf numFmtId="0" fontId="9" fillId="4" borderId="51" xfId="0" applyFont="1" applyFill="1" applyBorder="1" applyAlignment="1"/>
    <xf numFmtId="0" fontId="9" fillId="4" borderId="46" xfId="0" applyFont="1" applyFill="1" applyBorder="1" applyAlignment="1"/>
    <xf numFmtId="0" fontId="9" fillId="4" borderId="53" xfId="0" applyFont="1" applyFill="1" applyBorder="1" applyAlignment="1"/>
    <xf numFmtId="0" fontId="9" fillId="4" borderId="31" xfId="0" applyFont="1" applyFill="1" applyBorder="1" applyAlignment="1"/>
    <xf numFmtId="0" fontId="9" fillId="4" borderId="19" xfId="0" applyFont="1" applyFill="1" applyBorder="1" applyAlignment="1"/>
    <xf numFmtId="0" fontId="9" fillId="4" borderId="20" xfId="0" applyFont="1" applyFill="1" applyBorder="1" applyAlignment="1"/>
    <xf numFmtId="0" fontId="9" fillId="4" borderId="21" xfId="0" applyFont="1" applyFill="1" applyBorder="1" applyAlignment="1"/>
    <xf numFmtId="0" fontId="8" fillId="0" borderId="41" xfId="0" applyFont="1" applyBorder="1" applyAlignment="1"/>
    <xf numFmtId="0" fontId="9" fillId="0" borderId="47" xfId="0" applyFont="1" applyBorder="1" applyAlignment="1"/>
    <xf numFmtId="0" fontId="7" fillId="0" borderId="47" xfId="0" applyFont="1" applyBorder="1" applyAlignment="1"/>
    <xf numFmtId="0" fontId="6" fillId="0" borderId="0" xfId="0" applyFont="1" applyBorder="1" applyAlignment="1"/>
    <xf numFmtId="0" fontId="7" fillId="0" borderId="49" xfId="0" applyFont="1" applyBorder="1" applyAlignment="1"/>
    <xf numFmtId="0" fontId="10" fillId="0" borderId="54" xfId="0" applyFont="1" applyBorder="1" applyAlignment="1"/>
    <xf numFmtId="0" fontId="10" fillId="0" borderId="5" xfId="0" applyFont="1" applyFill="1" applyBorder="1" applyAlignment="1">
      <alignment wrapText="1"/>
    </xf>
    <xf numFmtId="0" fontId="9" fillId="0" borderId="21" xfId="0" applyFont="1" applyBorder="1" applyAlignment="1"/>
    <xf numFmtId="0" fontId="6" fillId="0" borderId="47" xfId="0" applyFont="1" applyBorder="1" applyAlignment="1"/>
    <xf numFmtId="0" fontId="15" fillId="0" borderId="27" xfId="0" applyFont="1" applyFill="1" applyBorder="1" applyAlignment="1">
      <alignment horizontal="center" wrapText="1"/>
    </xf>
    <xf numFmtId="0" fontId="10" fillId="0" borderId="37" xfId="0" applyFont="1" applyFill="1" applyBorder="1" applyAlignment="1"/>
    <xf numFmtId="0" fontId="15" fillId="0" borderId="37" xfId="0" applyFont="1" applyFill="1" applyBorder="1" applyAlignment="1">
      <alignment horizontal="center" wrapText="1"/>
    </xf>
    <xf numFmtId="0" fontId="0" fillId="0" borderId="19" xfId="0" applyBorder="1" applyAlignment="1"/>
    <xf numFmtId="0" fontId="0" fillId="0" borderId="20" xfId="0" applyBorder="1" applyAlignment="1"/>
    <xf numFmtId="0" fontId="10" fillId="2" borderId="37" xfId="0" applyFont="1" applyFill="1" applyBorder="1" applyAlignment="1"/>
    <xf numFmtId="0" fontId="7" fillId="0" borderId="48" xfId="0" applyFont="1" applyBorder="1" applyAlignment="1"/>
    <xf numFmtId="0" fontId="10" fillId="0" borderId="44" xfId="0" applyFont="1" applyBorder="1" applyAlignment="1"/>
    <xf numFmtId="0" fontId="10" fillId="0" borderId="26" xfId="0" applyFont="1" applyBorder="1" applyAlignment="1">
      <alignment wrapText="1"/>
    </xf>
    <xf numFmtId="0" fontId="15" fillId="0" borderId="54" xfId="0" applyFont="1" applyBorder="1" applyAlignment="1">
      <alignment horizontal="center" wrapText="1"/>
    </xf>
    <xf numFmtId="0" fontId="9" fillId="3" borderId="5" xfId="0" applyFont="1" applyFill="1" applyBorder="1" applyAlignment="1"/>
    <xf numFmtId="0" fontId="9" fillId="4" borderId="50" xfId="0" applyFont="1" applyFill="1" applyBorder="1" applyAlignment="1"/>
    <xf numFmtId="0" fontId="10" fillId="0" borderId="27" xfId="0" applyFont="1" applyBorder="1" applyAlignment="1"/>
    <xf numFmtId="0" fontId="10" fillId="0" borderId="44" xfId="0" applyFont="1" applyFill="1" applyBorder="1" applyAlignment="1"/>
    <xf numFmtId="0" fontId="10" fillId="4" borderId="44" xfId="0" applyFont="1" applyFill="1" applyBorder="1" applyAlignment="1"/>
    <xf numFmtId="0" fontId="9" fillId="3" borderId="44" xfId="0" applyFont="1" applyFill="1" applyBorder="1" applyAlignment="1"/>
    <xf numFmtId="0" fontId="9" fillId="4" borderId="45" xfId="0" applyFont="1" applyFill="1" applyBorder="1" applyAlignment="1"/>
    <xf numFmtId="0" fontId="9" fillId="3" borderId="45" xfId="0" applyFont="1" applyFill="1" applyBorder="1" applyAlignment="1"/>
    <xf numFmtId="0" fontId="10" fillId="4" borderId="50" xfId="0" applyFont="1" applyFill="1" applyBorder="1" applyAlignment="1"/>
    <xf numFmtId="0" fontId="10" fillId="3" borderId="50" xfId="0" applyFont="1" applyFill="1" applyBorder="1" applyAlignment="1"/>
    <xf numFmtId="0" fontId="9" fillId="2" borderId="5" xfId="0" applyFont="1" applyFill="1" applyBorder="1" applyAlignment="1"/>
    <xf numFmtId="0" fontId="8" fillId="0" borderId="33" xfId="0" applyFont="1" applyBorder="1" applyAlignment="1"/>
    <xf numFmtId="0" fontId="10" fillId="2" borderId="45" xfId="0" applyFont="1" applyFill="1" applyBorder="1" applyAlignment="1"/>
    <xf numFmtId="0" fontId="9" fillId="2" borderId="46" xfId="0" applyFont="1" applyFill="1" applyBorder="1" applyAlignment="1"/>
    <xf numFmtId="0" fontId="6" fillId="0" borderId="32" xfId="0" applyFont="1" applyBorder="1" applyAlignment="1"/>
    <xf numFmtId="0" fontId="7" fillId="0" borderId="32" xfId="0" applyFont="1" applyBorder="1" applyAlignment="1"/>
    <xf numFmtId="0" fontId="7" fillId="0" borderId="35" xfId="0" applyFont="1" applyBorder="1" applyAlignment="1"/>
    <xf numFmtId="0" fontId="10" fillId="0" borderId="56" xfId="0" applyFont="1" applyBorder="1" applyAlignment="1">
      <alignment horizontal="center" wrapText="1"/>
    </xf>
    <xf numFmtId="0" fontId="10" fillId="0" borderId="52" xfId="0" applyFont="1" applyFill="1" applyBorder="1" applyAlignment="1">
      <alignment horizontal="center" wrapText="1"/>
    </xf>
    <xf numFmtId="0" fontId="7" fillId="0" borderId="0" xfId="0" applyFont="1" applyBorder="1" applyAlignment="1"/>
    <xf numFmtId="0" fontId="9" fillId="0" borderId="52" xfId="0" applyFont="1" applyBorder="1" applyAlignment="1"/>
    <xf numFmtId="0" fontId="10" fillId="3" borderId="59" xfId="0" applyFont="1" applyFill="1" applyBorder="1" applyAlignment="1"/>
    <xf numFmtId="0" fontId="10" fillId="2" borderId="27" xfId="0" applyFont="1" applyFill="1" applyBorder="1" applyAlignment="1">
      <alignment wrapText="1"/>
    </xf>
    <xf numFmtId="0" fontId="15" fillId="2" borderId="27" xfId="0" applyFont="1" applyFill="1" applyBorder="1" applyAlignment="1">
      <alignment horizontal="center" wrapText="1"/>
    </xf>
    <xf numFmtId="0" fontId="10" fillId="2" borderId="44" xfId="0" applyFont="1" applyFill="1" applyBorder="1" applyAlignment="1">
      <alignment wrapText="1"/>
    </xf>
    <xf numFmtId="0" fontId="10" fillId="2" borderId="44" xfId="0" applyFont="1" applyFill="1" applyBorder="1" applyAlignment="1">
      <alignment horizontal="center" wrapText="1"/>
    </xf>
    <xf numFmtId="0" fontId="10" fillId="2" borderId="31" xfId="0" applyFont="1" applyFill="1" applyBorder="1" applyAlignment="1"/>
    <xf numFmtId="0" fontId="10" fillId="2" borderId="19" xfId="0" applyFont="1" applyFill="1" applyBorder="1" applyAlignment="1"/>
    <xf numFmtId="0" fontId="10" fillId="2" borderId="20" xfId="0" applyFont="1" applyFill="1" applyBorder="1" applyAlignment="1"/>
    <xf numFmtId="0" fontId="10" fillId="2" borderId="22" xfId="0" applyFont="1" applyFill="1" applyBorder="1" applyAlignment="1"/>
    <xf numFmtId="0" fontId="7" fillId="0" borderId="47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64" xfId="0" applyFont="1" applyBorder="1" applyAlignment="1">
      <alignment horizontal="center"/>
    </xf>
    <xf numFmtId="0" fontId="5" fillId="2" borderId="37" xfId="0" applyFont="1" applyFill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4" fillId="0" borderId="0" xfId="0" applyFont="1" applyBorder="1"/>
    <xf numFmtId="0" fontId="10" fillId="4" borderId="4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10" fillId="0" borderId="6" xfId="0" applyFont="1" applyBorder="1" applyAlignment="1"/>
    <xf numFmtId="0" fontId="7" fillId="4" borderId="48" xfId="0" applyFont="1" applyFill="1" applyBorder="1" applyAlignment="1"/>
    <xf numFmtId="0" fontId="10" fillId="2" borderId="59" xfId="0" applyFont="1" applyFill="1" applyBorder="1" applyAlignment="1"/>
    <xf numFmtId="0" fontId="10" fillId="2" borderId="52" xfId="0" applyFont="1" applyFill="1" applyBorder="1" applyAlignment="1">
      <alignment horizontal="left"/>
    </xf>
    <xf numFmtId="0" fontId="9" fillId="2" borderId="53" xfId="0" applyFont="1" applyFill="1" applyBorder="1" applyAlignment="1"/>
    <xf numFmtId="0" fontId="9" fillId="4" borderId="46" xfId="0" applyFont="1" applyFill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9" fillId="0" borderId="33" xfId="0" applyFont="1" applyBorder="1" applyAlignment="1"/>
    <xf numFmtId="0" fontId="10" fillId="2" borderId="66" xfId="0" applyFont="1" applyFill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0" fontId="7" fillId="0" borderId="33" xfId="0" applyFont="1" applyBorder="1" applyAlignment="1"/>
    <xf numFmtId="0" fontId="6" fillId="0" borderId="49" xfId="0" applyFont="1" applyBorder="1" applyAlignment="1">
      <alignment horizontal="center"/>
    </xf>
    <xf numFmtId="0" fontId="9" fillId="3" borderId="44" xfId="0" applyFont="1" applyFill="1" applyBorder="1" applyAlignment="1">
      <alignment horizontal="center"/>
    </xf>
    <xf numFmtId="0" fontId="8" fillId="4" borderId="45" xfId="0" applyFont="1" applyFill="1" applyBorder="1" applyAlignment="1">
      <alignment horizontal="center"/>
    </xf>
    <xf numFmtId="0" fontId="8" fillId="3" borderId="45" xfId="0" applyFont="1" applyFill="1" applyBorder="1" applyAlignment="1">
      <alignment horizontal="center"/>
    </xf>
    <xf numFmtId="0" fontId="8" fillId="4" borderId="46" xfId="0" applyFont="1" applyFill="1" applyBorder="1" applyAlignment="1">
      <alignment horizontal="center"/>
    </xf>
    <xf numFmtId="0" fontId="6" fillId="0" borderId="49" xfId="0" applyFont="1" applyBorder="1" applyAlignment="1"/>
    <xf numFmtId="0" fontId="7" fillId="0" borderId="18" xfId="0" applyFont="1" applyBorder="1" applyAlignment="1">
      <alignment horizontal="center"/>
    </xf>
    <xf numFmtId="0" fontId="7" fillId="0" borderId="64" xfId="0" applyFont="1" applyBorder="1" applyAlignment="1"/>
    <xf numFmtId="0" fontId="7" fillId="0" borderId="65" xfId="0" applyFont="1" applyBorder="1" applyAlignment="1"/>
    <xf numFmtId="0" fontId="7" fillId="0" borderId="63" xfId="0" applyFont="1" applyBorder="1" applyAlignment="1"/>
    <xf numFmtId="0" fontId="6" fillId="0" borderId="42" xfId="0" applyFont="1" applyBorder="1" applyAlignment="1"/>
    <xf numFmtId="0" fontId="6" fillId="0" borderId="47" xfId="0" applyFont="1" applyBorder="1" applyAlignment="1"/>
    <xf numFmtId="0" fontId="6" fillId="0" borderId="35" xfId="0" applyFont="1" applyBorder="1" applyAlignment="1">
      <alignment horizontal="center"/>
    </xf>
    <xf numFmtId="0" fontId="7" fillId="0" borderId="64" xfId="0" applyFont="1" applyBorder="1"/>
    <xf numFmtId="0" fontId="7" fillId="0" borderId="65" xfId="0" applyFont="1" applyBorder="1"/>
    <xf numFmtId="0" fontId="7" fillId="0" borderId="63" xfId="0" applyFont="1" applyBorder="1"/>
    <xf numFmtId="0" fontId="7" fillId="0" borderId="60" xfId="0" applyFont="1" applyBorder="1" applyAlignment="1"/>
    <xf numFmtId="0" fontId="7" fillId="0" borderId="61" xfId="0" applyFont="1" applyBorder="1" applyAlignment="1"/>
    <xf numFmtId="0" fontId="7" fillId="0" borderId="67" xfId="0" applyFont="1" applyBorder="1" applyAlignment="1"/>
    <xf numFmtId="0" fontId="6" fillId="0" borderId="36" xfId="0" applyFont="1" applyBorder="1" applyAlignment="1"/>
    <xf numFmtId="0" fontId="7" fillId="0" borderId="16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6" fillId="0" borderId="34" xfId="0" applyFont="1" applyBorder="1" applyAlignment="1"/>
    <xf numFmtId="0" fontId="7" fillId="0" borderId="62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10" fillId="2" borderId="37" xfId="0" applyFont="1" applyFill="1" applyBorder="1" applyAlignment="1">
      <alignment wrapText="1"/>
    </xf>
    <xf numFmtId="0" fontId="7" fillId="0" borderId="69" xfId="0" applyFont="1" applyBorder="1" applyAlignment="1"/>
    <xf numFmtId="0" fontId="7" fillId="0" borderId="42" xfId="0" applyFont="1" applyBorder="1" applyAlignment="1">
      <alignment horizontal="center" wrapText="1"/>
    </xf>
    <xf numFmtId="0" fontId="7" fillId="0" borderId="69" xfId="0" applyFont="1" applyBorder="1" applyAlignment="1">
      <alignment horizontal="center"/>
    </xf>
    <xf numFmtId="0" fontId="9" fillId="4" borderId="44" xfId="0" applyFont="1" applyFill="1" applyBorder="1" applyAlignment="1">
      <alignment horizontal="center"/>
    </xf>
    <xf numFmtId="0" fontId="9" fillId="2" borderId="44" xfId="0" applyFont="1" applyFill="1" applyBorder="1" applyAlignment="1">
      <alignment horizontal="center"/>
    </xf>
    <xf numFmtId="0" fontId="9" fillId="2" borderId="46" xfId="0" applyFont="1" applyFill="1" applyBorder="1" applyAlignment="1">
      <alignment horizontal="center"/>
    </xf>
    <xf numFmtId="0" fontId="7" fillId="0" borderId="60" xfId="0" applyFont="1" applyBorder="1"/>
    <xf numFmtId="0" fontId="7" fillId="0" borderId="61" xfId="0" applyFont="1" applyBorder="1"/>
    <xf numFmtId="0" fontId="7" fillId="0" borderId="67" xfId="0" applyFont="1" applyBorder="1"/>
    <xf numFmtId="0" fontId="10" fillId="2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6" fillId="0" borderId="0" xfId="1" applyFont="1" applyAlignment="1">
      <alignment horizontal="center"/>
    </xf>
    <xf numFmtId="0" fontId="10" fillId="3" borderId="34" xfId="0" applyFont="1" applyFill="1" applyBorder="1"/>
    <xf numFmtId="0" fontId="10" fillId="4" borderId="34" xfId="0" applyFont="1" applyFill="1" applyBorder="1"/>
    <xf numFmtId="0" fontId="10" fillId="4" borderId="35" xfId="0" applyFont="1" applyFill="1" applyBorder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4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8" fillId="0" borderId="0" xfId="0" applyFont="1"/>
    <xf numFmtId="0" fontId="19" fillId="0" borderId="0" xfId="0" applyFont="1"/>
    <xf numFmtId="0" fontId="19" fillId="3" borderId="0" xfId="0" applyFont="1" applyFill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3" fillId="0" borderId="0" xfId="0" applyFont="1"/>
    <xf numFmtId="0" fontId="19" fillId="2" borderId="0" xfId="0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9" fillId="0" borderId="0" xfId="0" applyFont="1" applyBorder="1"/>
    <xf numFmtId="0" fontId="10" fillId="4" borderId="34" xfId="0" applyFont="1" applyFill="1" applyBorder="1" applyAlignment="1">
      <alignment horizontal="center"/>
    </xf>
    <xf numFmtId="0" fontId="10" fillId="0" borderId="54" xfId="0" applyFont="1" applyFill="1" applyBorder="1" applyAlignment="1">
      <alignment wrapText="1"/>
    </xf>
    <xf numFmtId="0" fontId="10" fillId="2" borderId="52" xfId="0" applyFont="1" applyFill="1" applyBorder="1" applyAlignment="1">
      <alignment wrapText="1"/>
    </xf>
    <xf numFmtId="0" fontId="7" fillId="2" borderId="52" xfId="0" applyFont="1" applyFill="1" applyBorder="1" applyAlignment="1"/>
    <xf numFmtId="0" fontId="7" fillId="2" borderId="53" xfId="0" applyFont="1" applyFill="1" applyBorder="1" applyAlignment="1"/>
    <xf numFmtId="0" fontId="9" fillId="0" borderId="38" xfId="0" applyFont="1" applyBorder="1"/>
    <xf numFmtId="0" fontId="10" fillId="0" borderId="40" xfId="0" applyFont="1" applyBorder="1"/>
    <xf numFmtId="0" fontId="10" fillId="0" borderId="38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 wrapText="1"/>
    </xf>
    <xf numFmtId="0" fontId="10" fillId="2" borderId="52" xfId="0" applyFont="1" applyFill="1" applyBorder="1" applyAlignment="1">
      <alignment horizontal="right"/>
    </xf>
    <xf numFmtId="0" fontId="5" fillId="4" borderId="57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left"/>
    </xf>
    <xf numFmtId="0" fontId="10" fillId="2" borderId="56" xfId="0" applyFont="1" applyFill="1" applyBorder="1" applyAlignment="1">
      <alignment horizontal="left"/>
    </xf>
    <xf numFmtId="0" fontId="5" fillId="0" borderId="30" xfId="1" applyFont="1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5" fillId="0" borderId="17" xfId="1" applyFont="1" applyBorder="1" applyAlignment="1">
      <alignment horizontal="center" wrapText="1"/>
    </xf>
    <xf numFmtId="0" fontId="5" fillId="0" borderId="5" xfId="1" applyFont="1" applyBorder="1" applyAlignment="1">
      <alignment horizontal="center" wrapText="1"/>
    </xf>
    <xf numFmtId="0" fontId="9" fillId="3" borderId="52" xfId="0" applyFont="1" applyFill="1" applyBorder="1" applyAlignment="1"/>
    <xf numFmtId="0" fontId="9" fillId="4" borderId="55" xfId="0" applyFont="1" applyFill="1" applyBorder="1" applyAlignment="1"/>
    <xf numFmtId="0" fontId="9" fillId="3" borderId="55" xfId="0" applyFont="1" applyFill="1" applyBorder="1" applyAlignment="1"/>
    <xf numFmtId="0" fontId="5" fillId="0" borderId="5" xfId="1" applyFont="1" applyFill="1" applyBorder="1" applyAlignment="1">
      <alignment horizontal="center"/>
    </xf>
    <xf numFmtId="0" fontId="13" fillId="4" borderId="38" xfId="0" applyFont="1" applyFill="1" applyBorder="1" applyAlignment="1">
      <alignment horizontal="center"/>
    </xf>
    <xf numFmtId="0" fontId="7" fillId="3" borderId="44" xfId="0" applyFont="1" applyFill="1" applyBorder="1" applyAlignment="1">
      <alignment horizontal="left"/>
    </xf>
    <xf numFmtId="0" fontId="10" fillId="3" borderId="55" xfId="0" applyFont="1" applyFill="1" applyBorder="1" applyAlignment="1">
      <alignment horizontal="right"/>
    </xf>
    <xf numFmtId="0" fontId="5" fillId="3" borderId="50" xfId="0" applyFont="1" applyFill="1" applyBorder="1" applyAlignment="1">
      <alignment horizontal="center"/>
    </xf>
    <xf numFmtId="0" fontId="7" fillId="4" borderId="44" xfId="0" applyFont="1" applyFill="1" applyBorder="1" applyAlignment="1">
      <alignment horizontal="left"/>
    </xf>
    <xf numFmtId="0" fontId="10" fillId="4" borderId="55" xfId="0" applyFont="1" applyFill="1" applyBorder="1" applyAlignment="1">
      <alignment horizontal="right"/>
    </xf>
    <xf numFmtId="0" fontId="5" fillId="4" borderId="50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2" fontId="6" fillId="3" borderId="50" xfId="0" applyNumberFormat="1" applyFont="1" applyFill="1" applyBorder="1" applyAlignment="1">
      <alignment horizontal="center" wrapText="1"/>
    </xf>
    <xf numFmtId="0" fontId="10" fillId="3" borderId="57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23" xfId="0" applyFont="1" applyFill="1" applyBorder="1" applyAlignment="1">
      <alignment horizontal="center"/>
    </xf>
    <xf numFmtId="0" fontId="13" fillId="4" borderId="39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left"/>
    </xf>
    <xf numFmtId="0" fontId="6" fillId="4" borderId="17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10" fillId="5" borderId="38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left"/>
    </xf>
    <xf numFmtId="0" fontId="10" fillId="5" borderId="38" xfId="0" applyFont="1" applyFill="1" applyBorder="1" applyAlignment="1">
      <alignment horizontal="left" wrapText="1"/>
    </xf>
    <xf numFmtId="0" fontId="10" fillId="5" borderId="5" xfId="0" applyFont="1" applyFill="1" applyBorder="1" applyAlignment="1">
      <alignment horizontal="center" wrapText="1"/>
    </xf>
    <xf numFmtId="0" fontId="10" fillId="5" borderId="52" xfId="0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wrapText="1"/>
    </xf>
    <xf numFmtId="0" fontId="5" fillId="5" borderId="52" xfId="0" applyFont="1" applyFill="1" applyBorder="1" applyAlignment="1">
      <alignment horizontal="center" wrapText="1"/>
    </xf>
    <xf numFmtId="0" fontId="5" fillId="5" borderId="17" xfId="0" applyFont="1" applyFill="1" applyBorder="1" applyAlignment="1">
      <alignment horizontal="center" wrapText="1"/>
    </xf>
    <xf numFmtId="0" fontId="7" fillId="0" borderId="54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9" fillId="0" borderId="26" xfId="0" applyFont="1" applyBorder="1" applyAlignment="1"/>
    <xf numFmtId="0" fontId="7" fillId="0" borderId="60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9" fillId="0" borderId="27" xfId="0" applyFont="1" applyBorder="1" applyAlignment="1"/>
    <xf numFmtId="0" fontId="7" fillId="0" borderId="64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19" fillId="0" borderId="48" xfId="0" applyFont="1" applyBorder="1" applyAlignment="1">
      <alignment horizontal="center"/>
    </xf>
    <xf numFmtId="0" fontId="6" fillId="0" borderId="47" xfId="0" applyFont="1" applyBorder="1" applyAlignment="1"/>
    <xf numFmtId="0" fontId="0" fillId="0" borderId="48" xfId="0" applyBorder="1" applyAlignment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64" xfId="0" applyFont="1" applyBorder="1" applyAlignment="1">
      <alignment horizontal="left"/>
    </xf>
    <xf numFmtId="0" fontId="7" fillId="0" borderId="65" xfId="0" applyFont="1" applyBorder="1" applyAlignment="1">
      <alignment horizontal="left"/>
    </xf>
    <xf numFmtId="0" fontId="7" fillId="0" borderId="63" xfId="0" applyFont="1" applyBorder="1" applyAlignment="1">
      <alignment horizontal="left"/>
    </xf>
    <xf numFmtId="0" fontId="7" fillId="0" borderId="47" xfId="0" applyFont="1" applyBorder="1" applyAlignment="1">
      <alignment horizontal="center"/>
    </xf>
    <xf numFmtId="0" fontId="0" fillId="0" borderId="48" xfId="0" applyBorder="1" applyAlignment="1">
      <alignment horizontal="center"/>
    </xf>
    <xf numFmtId="0" fontId="9" fillId="0" borderId="61" xfId="0" applyFont="1" applyBorder="1" applyAlignment="1"/>
    <xf numFmtId="0" fontId="9" fillId="0" borderId="67" xfId="0" applyFont="1" applyBorder="1" applyAlignment="1"/>
    <xf numFmtId="0" fontId="9" fillId="0" borderId="65" xfId="0" applyFont="1" applyBorder="1" applyAlignment="1"/>
    <xf numFmtId="0" fontId="9" fillId="0" borderId="63" xfId="0" applyFont="1" applyBorder="1" applyAlignment="1"/>
    <xf numFmtId="0" fontId="9" fillId="0" borderId="41" xfId="0" applyFont="1" applyBorder="1" applyAlignment="1"/>
    <xf numFmtId="0" fontId="9" fillId="0" borderId="33" xfId="0" applyFont="1" applyBorder="1" applyAlignment="1"/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W23"/>
  <sheetViews>
    <sheetView topLeftCell="B1" zoomScale="52" zoomScaleNormal="52" workbookViewId="0">
      <selection activeCell="F17" sqref="F17"/>
    </sheetView>
  </sheetViews>
  <sheetFormatPr defaultRowHeight="14.5" x14ac:dyDescent="0.35"/>
  <cols>
    <col min="1" max="1" width="19.81640625" customWidth="1"/>
    <col min="2" max="2" width="14.54296875" style="5" customWidth="1"/>
    <col min="3" max="3" width="19" customWidth="1"/>
    <col min="4" max="4" width="54" customWidth="1"/>
    <col min="5" max="5" width="15.7265625" customWidth="1"/>
    <col min="6" max="6" width="13.54296875" customWidth="1"/>
    <col min="8" max="8" width="11.26953125" customWidth="1"/>
    <col min="9" max="9" width="14.26953125" customWidth="1"/>
    <col min="10" max="10" width="20.54296875" customWidth="1"/>
    <col min="11" max="11" width="11.26953125" customWidth="1"/>
    <col min="15" max="15" width="11.54296875" customWidth="1"/>
    <col min="16" max="16" width="12.26953125" customWidth="1"/>
    <col min="21" max="21" width="9.81640625" bestFit="1" customWidth="1"/>
    <col min="22" max="22" width="11.1796875" bestFit="1" customWidth="1"/>
  </cols>
  <sheetData>
    <row r="1" spans="1:23" x14ac:dyDescent="0.35">
      <c r="D1" s="11"/>
    </row>
    <row r="2" spans="1:23" ht="23" x14ac:dyDescent="0.5">
      <c r="A2" s="6" t="s">
        <v>1</v>
      </c>
      <c r="B2" s="7"/>
      <c r="C2" s="6" t="s">
        <v>3</v>
      </c>
      <c r="D2" s="663"/>
      <c r="E2" s="8" t="s">
        <v>2</v>
      </c>
      <c r="F2" s="7">
        <v>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329"/>
      <c r="E3" s="1"/>
      <c r="F3" s="1"/>
      <c r="G3" s="1"/>
      <c r="H3" s="1"/>
      <c r="I3" s="1"/>
      <c r="J3" s="1"/>
      <c r="K3" s="1"/>
      <c r="L3" s="1"/>
      <c r="M3" s="2"/>
    </row>
    <row r="4" spans="1:23" ht="16" thickBot="1" x14ac:dyDescent="0.4">
      <c r="A4" s="74"/>
      <c r="B4" s="544" t="s">
        <v>34</v>
      </c>
      <c r="C4" s="545"/>
      <c r="D4" s="609"/>
      <c r="E4" s="544"/>
      <c r="F4" s="543"/>
      <c r="G4" s="546" t="s">
        <v>17</v>
      </c>
      <c r="H4" s="547"/>
      <c r="I4" s="548"/>
      <c r="J4" s="549" t="s">
        <v>18</v>
      </c>
      <c r="K4" s="797" t="s">
        <v>19</v>
      </c>
      <c r="L4" s="798"/>
      <c r="M4" s="799"/>
      <c r="N4" s="799"/>
      <c r="O4" s="799"/>
      <c r="P4" s="800" t="s">
        <v>20</v>
      </c>
      <c r="Q4" s="801"/>
      <c r="R4" s="801"/>
      <c r="S4" s="801"/>
      <c r="T4" s="801"/>
      <c r="U4" s="801"/>
      <c r="V4" s="801"/>
      <c r="W4" s="802"/>
    </row>
    <row r="5" spans="1:23" ht="47" thickBot="1" x14ac:dyDescent="0.4">
      <c r="A5" s="75" t="s">
        <v>0</v>
      </c>
      <c r="B5" s="100" t="s">
        <v>35</v>
      </c>
      <c r="C5" s="696" t="s">
        <v>36</v>
      </c>
      <c r="D5" s="100" t="s">
        <v>33</v>
      </c>
      <c r="E5" s="100" t="s">
        <v>21</v>
      </c>
      <c r="F5" s="94" t="s">
        <v>32</v>
      </c>
      <c r="G5" s="226" t="s">
        <v>22</v>
      </c>
      <c r="H5" s="65" t="s">
        <v>23</v>
      </c>
      <c r="I5" s="66" t="s">
        <v>24</v>
      </c>
      <c r="J5" s="550" t="s">
        <v>25</v>
      </c>
      <c r="K5" s="322" t="s">
        <v>26</v>
      </c>
      <c r="L5" s="322" t="s">
        <v>95</v>
      </c>
      <c r="M5" s="322" t="s">
        <v>27</v>
      </c>
      <c r="N5" s="425" t="s">
        <v>96</v>
      </c>
      <c r="O5" s="660" t="s">
        <v>97</v>
      </c>
      <c r="P5" s="426" t="s">
        <v>28</v>
      </c>
      <c r="Q5" s="94" t="s">
        <v>29</v>
      </c>
      <c r="R5" s="426" t="s">
        <v>30</v>
      </c>
      <c r="S5" s="94" t="s">
        <v>31</v>
      </c>
      <c r="T5" s="426" t="s">
        <v>98</v>
      </c>
      <c r="U5" s="94" t="s">
        <v>99</v>
      </c>
      <c r="V5" s="426" t="s">
        <v>100</v>
      </c>
      <c r="W5" s="662" t="s">
        <v>101</v>
      </c>
    </row>
    <row r="6" spans="1:23" ht="34.5" customHeight="1" x14ac:dyDescent="0.35">
      <c r="A6" s="78" t="s">
        <v>5</v>
      </c>
      <c r="B6" s="134">
        <v>24</v>
      </c>
      <c r="C6" s="551" t="s">
        <v>14</v>
      </c>
      <c r="D6" s="314" t="s">
        <v>93</v>
      </c>
      <c r="E6" s="325">
        <v>150</v>
      </c>
      <c r="F6" s="134"/>
      <c r="G6" s="37">
        <v>0.6</v>
      </c>
      <c r="H6" s="38">
        <v>0.6</v>
      </c>
      <c r="I6" s="41">
        <v>14.7</v>
      </c>
      <c r="J6" s="421">
        <v>70.5</v>
      </c>
      <c r="K6" s="246">
        <v>0.05</v>
      </c>
      <c r="L6" s="37">
        <v>0.03</v>
      </c>
      <c r="M6" s="38">
        <v>15</v>
      </c>
      <c r="N6" s="38">
        <v>0</v>
      </c>
      <c r="O6" s="39">
        <v>0</v>
      </c>
      <c r="P6" s="240">
        <v>24</v>
      </c>
      <c r="Q6" s="36">
        <v>16.5</v>
      </c>
      <c r="R6" s="36">
        <v>13.5</v>
      </c>
      <c r="S6" s="36">
        <v>3.3</v>
      </c>
      <c r="T6" s="36">
        <v>417</v>
      </c>
      <c r="U6" s="36">
        <v>2.9999999999999997E-4</v>
      </c>
      <c r="V6" s="36">
        <v>4.4999999999999999E-4</v>
      </c>
      <c r="W6" s="399">
        <v>0.01</v>
      </c>
    </row>
    <row r="7" spans="1:23" ht="34.5" customHeight="1" x14ac:dyDescent="0.35">
      <c r="A7" s="76"/>
      <c r="B7" s="129">
        <v>30</v>
      </c>
      <c r="C7" s="146" t="s">
        <v>7</v>
      </c>
      <c r="D7" s="146" t="s">
        <v>11</v>
      </c>
      <c r="E7" s="129">
        <v>200</v>
      </c>
      <c r="F7" s="171"/>
      <c r="G7" s="227">
        <v>6</v>
      </c>
      <c r="H7" s="15">
        <v>6.28</v>
      </c>
      <c r="I7" s="40">
        <v>7.12</v>
      </c>
      <c r="J7" s="239">
        <v>109.74</v>
      </c>
      <c r="K7" s="227">
        <v>0.06</v>
      </c>
      <c r="L7" s="17">
        <v>0.08</v>
      </c>
      <c r="M7" s="15">
        <v>9.92</v>
      </c>
      <c r="N7" s="15">
        <v>121</v>
      </c>
      <c r="O7" s="40">
        <v>8.0000000000000002E-3</v>
      </c>
      <c r="P7" s="227">
        <v>37.1</v>
      </c>
      <c r="Q7" s="15">
        <v>79.599999999999994</v>
      </c>
      <c r="R7" s="15">
        <v>21.2</v>
      </c>
      <c r="S7" s="15">
        <v>1.2</v>
      </c>
      <c r="T7" s="15">
        <v>329.8</v>
      </c>
      <c r="U7" s="15">
        <v>6.0000000000000001E-3</v>
      </c>
      <c r="V7" s="15">
        <v>0</v>
      </c>
      <c r="W7" s="40">
        <v>3.2000000000000001E-2</v>
      </c>
    </row>
    <row r="8" spans="1:23" ht="34.5" customHeight="1" x14ac:dyDescent="0.35">
      <c r="A8" s="79"/>
      <c r="B8" s="129">
        <v>255</v>
      </c>
      <c r="C8" s="146" t="s">
        <v>8</v>
      </c>
      <c r="D8" s="146" t="s">
        <v>127</v>
      </c>
      <c r="E8" s="129">
        <v>250</v>
      </c>
      <c r="F8" s="171"/>
      <c r="G8" s="227">
        <v>26.9</v>
      </c>
      <c r="H8" s="15">
        <v>33.159999999999997</v>
      </c>
      <c r="I8" s="40">
        <v>40.369999999999997</v>
      </c>
      <c r="J8" s="182">
        <v>567.08000000000004</v>
      </c>
      <c r="K8" s="227">
        <v>0.1</v>
      </c>
      <c r="L8" s="17">
        <v>0.19</v>
      </c>
      <c r="M8" s="15">
        <v>1.33</v>
      </c>
      <c r="N8" s="15">
        <v>160</v>
      </c>
      <c r="O8" s="40">
        <v>0</v>
      </c>
      <c r="P8" s="227">
        <v>22.6</v>
      </c>
      <c r="Q8" s="15">
        <v>299.75</v>
      </c>
      <c r="R8" s="15">
        <v>56.55</v>
      </c>
      <c r="S8" s="15">
        <v>3.78</v>
      </c>
      <c r="T8" s="15">
        <v>461.65</v>
      </c>
      <c r="U8" s="15">
        <v>0.01</v>
      </c>
      <c r="V8" s="15">
        <v>8.0000000000000002E-3</v>
      </c>
      <c r="W8" s="40">
        <v>0.1</v>
      </c>
    </row>
    <row r="9" spans="1:23" ht="34.5" customHeight="1" x14ac:dyDescent="0.35">
      <c r="A9" s="79"/>
      <c r="B9" s="129">
        <v>98</v>
      </c>
      <c r="C9" s="146" t="s">
        <v>13</v>
      </c>
      <c r="D9" s="146" t="s">
        <v>12</v>
      </c>
      <c r="E9" s="129">
        <v>200</v>
      </c>
      <c r="F9" s="171"/>
      <c r="G9" s="227">
        <v>0.37</v>
      </c>
      <c r="H9" s="15">
        <v>0</v>
      </c>
      <c r="I9" s="40">
        <v>14.85</v>
      </c>
      <c r="J9" s="239">
        <v>59.48</v>
      </c>
      <c r="K9" s="227">
        <v>0</v>
      </c>
      <c r="L9" s="17">
        <v>0</v>
      </c>
      <c r="M9" s="15">
        <v>0</v>
      </c>
      <c r="N9" s="15">
        <v>0</v>
      </c>
      <c r="O9" s="40">
        <v>0</v>
      </c>
      <c r="P9" s="227">
        <v>0.21</v>
      </c>
      <c r="Q9" s="15">
        <v>0</v>
      </c>
      <c r="R9" s="15">
        <v>0</v>
      </c>
      <c r="S9" s="15">
        <v>0.02</v>
      </c>
      <c r="T9" s="15">
        <v>0.2</v>
      </c>
      <c r="U9" s="15">
        <v>0</v>
      </c>
      <c r="V9" s="15">
        <v>0</v>
      </c>
      <c r="W9" s="40">
        <v>0</v>
      </c>
    </row>
    <row r="10" spans="1:23" ht="34.5" customHeight="1" x14ac:dyDescent="0.35">
      <c r="A10" s="79"/>
      <c r="B10" s="132">
        <v>119</v>
      </c>
      <c r="C10" s="146" t="s">
        <v>9</v>
      </c>
      <c r="D10" s="146" t="s">
        <v>47</v>
      </c>
      <c r="E10" s="176">
        <v>20</v>
      </c>
      <c r="F10" s="125"/>
      <c r="G10" s="227">
        <v>1.52</v>
      </c>
      <c r="H10" s="15">
        <v>0.16</v>
      </c>
      <c r="I10" s="40">
        <v>9.84</v>
      </c>
      <c r="J10" s="238">
        <v>47</v>
      </c>
      <c r="K10" s="227">
        <v>0.02</v>
      </c>
      <c r="L10" s="15">
        <v>0.01</v>
      </c>
      <c r="M10" s="15">
        <v>0</v>
      </c>
      <c r="N10" s="15">
        <v>0</v>
      </c>
      <c r="O10" s="18">
        <v>0</v>
      </c>
      <c r="P10" s="227">
        <v>4</v>
      </c>
      <c r="Q10" s="15">
        <v>13</v>
      </c>
      <c r="R10" s="15">
        <v>2.8</v>
      </c>
      <c r="S10" s="15">
        <v>0.22</v>
      </c>
      <c r="T10" s="15">
        <v>18.600000000000001</v>
      </c>
      <c r="U10" s="15">
        <v>1E-3</v>
      </c>
      <c r="V10" s="15">
        <v>1E-3</v>
      </c>
      <c r="W10" s="40">
        <v>2.9</v>
      </c>
    </row>
    <row r="11" spans="1:23" ht="34.5" customHeight="1" x14ac:dyDescent="0.35">
      <c r="A11" s="79"/>
      <c r="B11" s="129">
        <v>120</v>
      </c>
      <c r="C11" s="146" t="s">
        <v>10</v>
      </c>
      <c r="D11" s="146" t="s">
        <v>40</v>
      </c>
      <c r="E11" s="129">
        <v>20</v>
      </c>
      <c r="F11" s="171"/>
      <c r="G11" s="227">
        <v>1.32</v>
      </c>
      <c r="H11" s="15">
        <v>0.24</v>
      </c>
      <c r="I11" s="40">
        <v>8.0399999999999991</v>
      </c>
      <c r="J11" s="239">
        <v>39.6</v>
      </c>
      <c r="K11" s="253">
        <v>0.03</v>
      </c>
      <c r="L11" s="19">
        <v>0.02</v>
      </c>
      <c r="M11" s="20">
        <v>0</v>
      </c>
      <c r="N11" s="20">
        <v>0</v>
      </c>
      <c r="O11" s="44">
        <v>0</v>
      </c>
      <c r="P11" s="253">
        <v>5.8</v>
      </c>
      <c r="Q11" s="20">
        <v>30</v>
      </c>
      <c r="R11" s="20">
        <v>9.4</v>
      </c>
      <c r="S11" s="20">
        <v>0.78</v>
      </c>
      <c r="T11" s="20">
        <v>47</v>
      </c>
      <c r="U11" s="20">
        <v>1E-3</v>
      </c>
      <c r="V11" s="20">
        <v>1E-3</v>
      </c>
      <c r="W11" s="44">
        <v>0</v>
      </c>
    </row>
    <row r="12" spans="1:23" ht="34.5" customHeight="1" x14ac:dyDescent="0.35">
      <c r="A12" s="79"/>
      <c r="B12" s="213"/>
      <c r="C12" s="552"/>
      <c r="D12" s="284" t="s">
        <v>15</v>
      </c>
      <c r="E12" s="290">
        <f>SUM(E6:E11)</f>
        <v>840</v>
      </c>
      <c r="F12" s="553"/>
      <c r="G12" s="188">
        <f t="shared" ref="G12:W12" si="0">SUM(G6:G11)</f>
        <v>36.71</v>
      </c>
      <c r="H12" s="14">
        <f t="shared" si="0"/>
        <v>40.44</v>
      </c>
      <c r="I12" s="43">
        <f t="shared" si="0"/>
        <v>94.919999999999987</v>
      </c>
      <c r="J12" s="296">
        <f t="shared" si="0"/>
        <v>893.40000000000009</v>
      </c>
      <c r="K12" s="188">
        <f t="shared" si="0"/>
        <v>0.26</v>
      </c>
      <c r="L12" s="14">
        <f t="shared" si="0"/>
        <v>0.33</v>
      </c>
      <c r="M12" s="14">
        <f t="shared" si="0"/>
        <v>26.25</v>
      </c>
      <c r="N12" s="14">
        <f t="shared" si="0"/>
        <v>281</v>
      </c>
      <c r="O12" s="43">
        <f t="shared" si="0"/>
        <v>8.0000000000000002E-3</v>
      </c>
      <c r="P12" s="188">
        <f t="shared" si="0"/>
        <v>93.71</v>
      </c>
      <c r="Q12" s="14">
        <f t="shared" si="0"/>
        <v>438.85</v>
      </c>
      <c r="R12" s="14">
        <f t="shared" si="0"/>
        <v>103.45</v>
      </c>
      <c r="S12" s="14">
        <f t="shared" si="0"/>
        <v>9.2999999999999989</v>
      </c>
      <c r="T12" s="14">
        <f t="shared" si="0"/>
        <v>1274.2499999999998</v>
      </c>
      <c r="U12" s="14">
        <f t="shared" si="0"/>
        <v>1.8300000000000004E-2</v>
      </c>
      <c r="V12" s="14">
        <f t="shared" si="0"/>
        <v>1.0450000000000001E-2</v>
      </c>
      <c r="W12" s="43">
        <f t="shared" si="0"/>
        <v>3.0419999999999998</v>
      </c>
    </row>
    <row r="13" spans="1:23" ht="34.5" customHeight="1" thickBot="1" x14ac:dyDescent="0.4">
      <c r="A13" s="324"/>
      <c r="B13" s="298"/>
      <c r="C13" s="554"/>
      <c r="D13" s="315" t="s">
        <v>16</v>
      </c>
      <c r="E13" s="554"/>
      <c r="F13" s="556"/>
      <c r="G13" s="557"/>
      <c r="H13" s="558"/>
      <c r="I13" s="559"/>
      <c r="J13" s="297">
        <f>J12/23.5</f>
        <v>38.017021276595749</v>
      </c>
      <c r="K13" s="560"/>
      <c r="L13" s="561"/>
      <c r="M13" s="562"/>
      <c r="N13" s="562"/>
      <c r="O13" s="563"/>
      <c r="P13" s="560"/>
      <c r="Q13" s="562"/>
      <c r="R13" s="562"/>
      <c r="S13" s="562"/>
      <c r="T13" s="562"/>
      <c r="U13" s="562"/>
      <c r="V13" s="562"/>
      <c r="W13" s="563"/>
    </row>
    <row r="14" spans="1:23" x14ac:dyDescent="0.35">
      <c r="A14" s="2"/>
      <c r="B14" s="4"/>
      <c r="C14" s="2"/>
      <c r="D14" s="9"/>
      <c r="E14" s="2"/>
      <c r="F14" s="9"/>
      <c r="G14" s="10"/>
      <c r="H14" s="9"/>
      <c r="I14" s="2"/>
      <c r="J14" s="12"/>
      <c r="K14" s="2"/>
      <c r="L14" s="2"/>
      <c r="M14" s="2"/>
    </row>
    <row r="15" spans="1:23" x14ac:dyDescent="0.35">
      <c r="D15" s="11"/>
    </row>
    <row r="16" spans="1:23" x14ac:dyDescent="0.35">
      <c r="D16" s="11"/>
    </row>
    <row r="17" spans="4:4" x14ac:dyDescent="0.35">
      <c r="D17" s="11"/>
    </row>
    <row r="18" spans="4:4" x14ac:dyDescent="0.35">
      <c r="D18" s="11"/>
    </row>
    <row r="19" spans="4:4" x14ac:dyDescent="0.35">
      <c r="D19" s="11"/>
    </row>
    <row r="20" spans="4:4" x14ac:dyDescent="0.35">
      <c r="D20" s="11"/>
    </row>
    <row r="21" spans="4:4" x14ac:dyDescent="0.35">
      <c r="D21" s="11"/>
    </row>
    <row r="22" spans="4:4" x14ac:dyDescent="0.35">
      <c r="D22" s="11"/>
    </row>
    <row r="23" spans="4:4" x14ac:dyDescent="0.35">
      <c r="D23" s="11"/>
    </row>
  </sheetData>
  <mergeCells count="2">
    <mergeCell ref="K4:O4"/>
    <mergeCell ref="P4:W4"/>
  </mergeCells>
  <pageMargins left="0.25" right="0.25" top="0.75" bottom="0.75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9"/>
  <sheetViews>
    <sheetView zoomScale="42" zoomScaleNormal="42" workbookViewId="0">
      <selection activeCell="E32" sqref="E32"/>
    </sheetView>
  </sheetViews>
  <sheetFormatPr defaultRowHeight="14.5" x14ac:dyDescent="0.35"/>
  <cols>
    <col min="1" max="1" width="20.1796875" customWidth="1"/>
    <col min="2" max="2" width="13.1796875" style="727" customWidth="1"/>
    <col min="3" max="3" width="15.7265625" style="5" customWidth="1"/>
    <col min="4" max="4" width="20.81640625" customWidth="1"/>
    <col min="5" max="5" width="54.269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116">
        <v>10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62"/>
      <c r="B4" s="733"/>
      <c r="C4" s="543" t="s">
        <v>34</v>
      </c>
      <c r="D4" s="234"/>
      <c r="E4" s="609"/>
      <c r="F4" s="543"/>
      <c r="G4" s="544"/>
      <c r="H4" s="691" t="s">
        <v>17</v>
      </c>
      <c r="I4" s="692"/>
      <c r="J4" s="693"/>
      <c r="K4" s="610" t="s">
        <v>18</v>
      </c>
      <c r="L4" s="797" t="s">
        <v>19</v>
      </c>
      <c r="M4" s="798"/>
      <c r="N4" s="799"/>
      <c r="O4" s="799"/>
      <c r="P4" s="803"/>
      <c r="Q4" s="804" t="s">
        <v>20</v>
      </c>
      <c r="R4" s="805"/>
      <c r="S4" s="805"/>
      <c r="T4" s="805"/>
      <c r="U4" s="805"/>
      <c r="V4" s="805"/>
      <c r="W4" s="805"/>
      <c r="X4" s="806"/>
    </row>
    <row r="5" spans="1:24" s="16" customFormat="1" ht="47" thickBot="1" x14ac:dyDescent="0.4">
      <c r="A5" s="63" t="s">
        <v>0</v>
      </c>
      <c r="B5" s="734"/>
      <c r="C5" s="94" t="s">
        <v>35</v>
      </c>
      <c r="D5" s="592" t="s">
        <v>36</v>
      </c>
      <c r="E5" s="100" t="s">
        <v>33</v>
      </c>
      <c r="F5" s="94" t="s">
        <v>21</v>
      </c>
      <c r="G5" s="100" t="s">
        <v>32</v>
      </c>
      <c r="H5" s="123" t="s">
        <v>22</v>
      </c>
      <c r="I5" s="426" t="s">
        <v>23</v>
      </c>
      <c r="J5" s="94" t="s">
        <v>24</v>
      </c>
      <c r="K5" s="623" t="s">
        <v>25</v>
      </c>
      <c r="L5" s="322" t="s">
        <v>26</v>
      </c>
      <c r="M5" s="322" t="s">
        <v>95</v>
      </c>
      <c r="N5" s="322" t="s">
        <v>27</v>
      </c>
      <c r="O5" s="425" t="s">
        <v>96</v>
      </c>
      <c r="P5" s="322" t="s">
        <v>97</v>
      </c>
      <c r="Q5" s="322" t="s">
        <v>28</v>
      </c>
      <c r="R5" s="322" t="s">
        <v>29</v>
      </c>
      <c r="S5" s="322" t="s">
        <v>30</v>
      </c>
      <c r="T5" s="322" t="s">
        <v>31</v>
      </c>
      <c r="U5" s="322" t="s">
        <v>98</v>
      </c>
      <c r="V5" s="322" t="s">
        <v>99</v>
      </c>
      <c r="W5" s="322" t="s">
        <v>100</v>
      </c>
      <c r="X5" s="426" t="s">
        <v>101</v>
      </c>
    </row>
    <row r="6" spans="1:24" s="16" customFormat="1" ht="33.75" customHeight="1" x14ac:dyDescent="0.35">
      <c r="A6" s="361" t="s">
        <v>5</v>
      </c>
      <c r="B6" s="278"/>
      <c r="C6" s="134">
        <v>24</v>
      </c>
      <c r="D6" s="629" t="s">
        <v>14</v>
      </c>
      <c r="E6" s="353" t="s">
        <v>93</v>
      </c>
      <c r="F6" s="134">
        <v>150</v>
      </c>
      <c r="G6" s="551"/>
      <c r="H6" s="246">
        <v>0.6</v>
      </c>
      <c r="I6" s="38">
        <v>0.6</v>
      </c>
      <c r="J6" s="39">
        <v>14.7</v>
      </c>
      <c r="K6" s="454">
        <v>70.5</v>
      </c>
      <c r="L6" s="246">
        <v>0.03</v>
      </c>
      <c r="M6" s="38">
        <v>0.05</v>
      </c>
      <c r="N6" s="38">
        <v>7.5</v>
      </c>
      <c r="O6" s="38">
        <v>0</v>
      </c>
      <c r="P6" s="41">
        <v>0</v>
      </c>
      <c r="Q6" s="246">
        <v>28.5</v>
      </c>
      <c r="R6" s="38">
        <v>24</v>
      </c>
      <c r="S6" s="38">
        <v>18</v>
      </c>
      <c r="T6" s="38">
        <v>0</v>
      </c>
      <c r="U6" s="38">
        <v>232.5</v>
      </c>
      <c r="V6" s="38">
        <v>1E-3</v>
      </c>
      <c r="W6" s="38">
        <v>0</v>
      </c>
      <c r="X6" s="39">
        <v>0.01</v>
      </c>
    </row>
    <row r="7" spans="1:24" s="16" customFormat="1" ht="33.75" customHeight="1" x14ac:dyDescent="0.35">
      <c r="A7" s="77"/>
      <c r="B7" s="125"/>
      <c r="C7" s="131">
        <v>31</v>
      </c>
      <c r="D7" s="630" t="s">
        <v>7</v>
      </c>
      <c r="E7" s="535" t="s">
        <v>67</v>
      </c>
      <c r="F7" s="536">
        <v>200</v>
      </c>
      <c r="G7" s="95"/>
      <c r="H7" s="228">
        <v>5.74</v>
      </c>
      <c r="I7" s="13">
        <v>8.7799999999999994</v>
      </c>
      <c r="J7" s="42">
        <v>8.74</v>
      </c>
      <c r="K7" s="268">
        <v>138.04</v>
      </c>
      <c r="L7" s="228">
        <v>0.04</v>
      </c>
      <c r="M7" s="13">
        <v>0.08</v>
      </c>
      <c r="N7" s="13">
        <v>5.24</v>
      </c>
      <c r="O7" s="13">
        <v>132.80000000000001</v>
      </c>
      <c r="P7" s="23">
        <v>0.06</v>
      </c>
      <c r="Q7" s="228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42">
        <v>3.5999999999999997E-2</v>
      </c>
    </row>
    <row r="8" spans="1:24" s="16" customFormat="1" ht="33.75" customHeight="1" x14ac:dyDescent="0.35">
      <c r="A8" s="85"/>
      <c r="B8" s="158" t="s">
        <v>65</v>
      </c>
      <c r="C8" s="175">
        <v>148</v>
      </c>
      <c r="D8" s="631" t="s">
        <v>8</v>
      </c>
      <c r="E8" s="281" t="s">
        <v>89</v>
      </c>
      <c r="F8" s="477">
        <v>90</v>
      </c>
      <c r="G8" s="158"/>
      <c r="H8" s="368">
        <v>19.52</v>
      </c>
      <c r="I8" s="71">
        <v>10.17</v>
      </c>
      <c r="J8" s="369">
        <v>5.89</v>
      </c>
      <c r="K8" s="455">
        <v>193.12</v>
      </c>
      <c r="L8" s="368">
        <v>0.11</v>
      </c>
      <c r="M8" s="71">
        <v>0.16</v>
      </c>
      <c r="N8" s="71">
        <v>1.57</v>
      </c>
      <c r="O8" s="71">
        <v>300</v>
      </c>
      <c r="P8" s="410">
        <v>0.44</v>
      </c>
      <c r="Q8" s="368">
        <v>129.65</v>
      </c>
      <c r="R8" s="71">
        <v>270.19</v>
      </c>
      <c r="S8" s="71">
        <v>64.94</v>
      </c>
      <c r="T8" s="71">
        <v>1.28</v>
      </c>
      <c r="U8" s="71">
        <v>460.93</v>
      </c>
      <c r="V8" s="71">
        <v>0.14000000000000001</v>
      </c>
      <c r="W8" s="71">
        <v>1.7000000000000001E-2</v>
      </c>
      <c r="X8" s="369">
        <v>0.66</v>
      </c>
    </row>
    <row r="9" spans="1:24" s="16" customFormat="1" ht="51" customHeight="1" x14ac:dyDescent="0.35">
      <c r="A9" s="85"/>
      <c r="B9" s="158" t="s">
        <v>65</v>
      </c>
      <c r="C9" s="175">
        <v>22</v>
      </c>
      <c r="D9" s="451" t="s">
        <v>53</v>
      </c>
      <c r="E9" s="281" t="s">
        <v>123</v>
      </c>
      <c r="F9" s="158">
        <v>150</v>
      </c>
      <c r="G9" s="175"/>
      <c r="H9" s="309">
        <v>2.41</v>
      </c>
      <c r="I9" s="53">
        <v>7.02</v>
      </c>
      <c r="J9" s="54">
        <v>14.18</v>
      </c>
      <c r="K9" s="231">
        <v>130.79</v>
      </c>
      <c r="L9" s="230">
        <v>0.08</v>
      </c>
      <c r="M9" s="230">
        <v>7.0000000000000007E-2</v>
      </c>
      <c r="N9" s="53">
        <v>13.63</v>
      </c>
      <c r="O9" s="53">
        <v>420</v>
      </c>
      <c r="P9" s="54">
        <v>0.06</v>
      </c>
      <c r="Q9" s="309">
        <v>35.24</v>
      </c>
      <c r="R9" s="53">
        <v>63.07</v>
      </c>
      <c r="S9" s="53">
        <v>28.07</v>
      </c>
      <c r="T9" s="53">
        <v>1.03</v>
      </c>
      <c r="U9" s="53">
        <v>482.73</v>
      </c>
      <c r="V9" s="53">
        <v>5.0000000000000001E-3</v>
      </c>
      <c r="W9" s="53">
        <v>0</v>
      </c>
      <c r="X9" s="67">
        <v>0.03</v>
      </c>
    </row>
    <row r="10" spans="1:24" s="16" customFormat="1" ht="43.5" customHeight="1" x14ac:dyDescent="0.35">
      <c r="A10" s="85"/>
      <c r="B10" s="96"/>
      <c r="C10" s="129">
        <v>114</v>
      </c>
      <c r="D10" s="171" t="s">
        <v>39</v>
      </c>
      <c r="E10" s="206" t="s">
        <v>44</v>
      </c>
      <c r="F10" s="260">
        <v>200</v>
      </c>
      <c r="G10" s="146"/>
      <c r="H10" s="227">
        <v>0</v>
      </c>
      <c r="I10" s="15">
        <v>0</v>
      </c>
      <c r="J10" s="40">
        <v>7.27</v>
      </c>
      <c r="K10" s="238">
        <v>28.73</v>
      </c>
      <c r="L10" s="227">
        <v>0</v>
      </c>
      <c r="M10" s="17">
        <v>0</v>
      </c>
      <c r="N10" s="15">
        <v>0</v>
      </c>
      <c r="O10" s="15">
        <v>0</v>
      </c>
      <c r="P10" s="18">
        <v>0</v>
      </c>
      <c r="Q10" s="227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0">
        <v>0</v>
      </c>
    </row>
    <row r="11" spans="1:24" s="16" customFormat="1" ht="33.75" customHeight="1" x14ac:dyDescent="0.35">
      <c r="A11" s="85"/>
      <c r="B11" s="96"/>
      <c r="C11" s="200">
        <v>119</v>
      </c>
      <c r="D11" s="529" t="s">
        <v>9</v>
      </c>
      <c r="E11" s="147" t="s">
        <v>47</v>
      </c>
      <c r="F11" s="130">
        <v>45</v>
      </c>
      <c r="G11" s="96"/>
      <c r="H11" s="253">
        <v>3.42</v>
      </c>
      <c r="I11" s="20">
        <v>0.36</v>
      </c>
      <c r="J11" s="44">
        <v>22.14</v>
      </c>
      <c r="K11" s="267">
        <v>105.75</v>
      </c>
      <c r="L11" s="253">
        <v>0.05</v>
      </c>
      <c r="M11" s="20">
        <v>0.01</v>
      </c>
      <c r="N11" s="20">
        <v>0</v>
      </c>
      <c r="O11" s="20">
        <v>0</v>
      </c>
      <c r="P11" s="21">
        <v>0</v>
      </c>
      <c r="Q11" s="253">
        <v>9</v>
      </c>
      <c r="R11" s="20">
        <v>29.25</v>
      </c>
      <c r="S11" s="20">
        <v>6.3</v>
      </c>
      <c r="T11" s="20">
        <v>0.5</v>
      </c>
      <c r="U11" s="20">
        <v>41.85</v>
      </c>
      <c r="V11" s="20">
        <v>1E-3</v>
      </c>
      <c r="W11" s="20">
        <v>3.0000000000000001E-3</v>
      </c>
      <c r="X11" s="44">
        <v>6.53</v>
      </c>
    </row>
    <row r="12" spans="1:24" s="16" customFormat="1" ht="33.75" customHeight="1" x14ac:dyDescent="0.35">
      <c r="A12" s="85"/>
      <c r="B12" s="96"/>
      <c r="C12" s="130">
        <v>120</v>
      </c>
      <c r="D12" s="529" t="s">
        <v>10</v>
      </c>
      <c r="E12" s="147" t="s">
        <v>40</v>
      </c>
      <c r="F12" s="130">
        <v>25</v>
      </c>
      <c r="G12" s="96"/>
      <c r="H12" s="253">
        <v>1.65</v>
      </c>
      <c r="I12" s="20">
        <v>0.3</v>
      </c>
      <c r="J12" s="44">
        <v>10.050000000000001</v>
      </c>
      <c r="K12" s="267">
        <v>49.5</v>
      </c>
      <c r="L12" s="253">
        <v>0.04</v>
      </c>
      <c r="M12" s="20">
        <v>0.02</v>
      </c>
      <c r="N12" s="20">
        <v>0</v>
      </c>
      <c r="O12" s="20">
        <v>0</v>
      </c>
      <c r="P12" s="21">
        <v>0</v>
      </c>
      <c r="Q12" s="253">
        <v>7.25</v>
      </c>
      <c r="R12" s="20">
        <v>37.5</v>
      </c>
      <c r="S12" s="20">
        <v>11.75</v>
      </c>
      <c r="T12" s="20">
        <v>0.98</v>
      </c>
      <c r="U12" s="20">
        <v>58.75</v>
      </c>
      <c r="V12" s="20">
        <v>1E-3</v>
      </c>
      <c r="W12" s="20">
        <v>1E-3</v>
      </c>
      <c r="X12" s="44">
        <v>0</v>
      </c>
    </row>
    <row r="13" spans="1:24" s="16" customFormat="1" ht="33.75" customHeight="1" x14ac:dyDescent="0.35">
      <c r="A13" s="85"/>
      <c r="B13" s="157" t="s">
        <v>63</v>
      </c>
      <c r="C13" s="323"/>
      <c r="D13" s="632"/>
      <c r="E13" s="282" t="s">
        <v>15</v>
      </c>
      <c r="F13" s="273" t="e">
        <f>F6+F7+#REF!+#REF!+F10+F11+F12</f>
        <v>#REF!</v>
      </c>
      <c r="G13" s="408"/>
      <c r="H13" s="189" t="e">
        <f>H6+H7+#REF!+#REF!+H10+H11+H12</f>
        <v>#REF!</v>
      </c>
      <c r="I13" s="22" t="e">
        <f>I6+I7+#REF!+#REF!+I10+I11+I12</f>
        <v>#REF!</v>
      </c>
      <c r="J13" s="59" t="e">
        <f>J6+J7+#REF!+#REF!+J10+J11+J12</f>
        <v>#REF!</v>
      </c>
      <c r="K13" s="416" t="e">
        <f>K6+K7+#REF!+#REF!+K10+K11+K12</f>
        <v>#REF!</v>
      </c>
      <c r="L13" s="189" t="e">
        <f>L6+L7+#REF!+#REF!+L10+L11+L12</f>
        <v>#REF!</v>
      </c>
      <c r="M13" s="22" t="e">
        <f>M6+M7+#REF!+#REF!+M10+M11+M12</f>
        <v>#REF!</v>
      </c>
      <c r="N13" s="22" t="e">
        <f>N6+N7+#REF!+#REF!+N10+N11+N12</f>
        <v>#REF!</v>
      </c>
      <c r="O13" s="22" t="e">
        <f>O6+O7+#REF!+#REF!+O10+O11+O12</f>
        <v>#REF!</v>
      </c>
      <c r="P13" s="107" t="e">
        <f>P6+P7+#REF!+#REF!+P10+P11+P12</f>
        <v>#REF!</v>
      </c>
      <c r="Q13" s="189" t="e">
        <f>Q6+Q7+#REF!+#REF!+Q10+Q11+Q12</f>
        <v>#REF!</v>
      </c>
      <c r="R13" s="22" t="e">
        <f>R6+R7+#REF!+#REF!+R10+R11+R12</f>
        <v>#REF!</v>
      </c>
      <c r="S13" s="22" t="e">
        <f>S6+S7+#REF!+#REF!+S10+S11+S12</f>
        <v>#REF!</v>
      </c>
      <c r="T13" s="22" t="e">
        <f>T6+T7+#REF!+#REF!+T10+T11+T12</f>
        <v>#REF!</v>
      </c>
      <c r="U13" s="22" t="e">
        <f>U6+U7+#REF!+#REF!+U10+U11+U12</f>
        <v>#REF!</v>
      </c>
      <c r="V13" s="22" t="e">
        <f>V6+V7+#REF!+#REF!+V10+V11+V12</f>
        <v>#REF!</v>
      </c>
      <c r="W13" s="22" t="e">
        <f>W6+W7+#REF!+#REF!+W10+W11+W12</f>
        <v>#REF!</v>
      </c>
      <c r="X13" s="59" t="e">
        <f>X6+X7+#REF!+#REF!+X10+X11+X12</f>
        <v>#REF!</v>
      </c>
    </row>
    <row r="14" spans="1:24" s="16" customFormat="1" ht="33.75" customHeight="1" x14ac:dyDescent="0.35">
      <c r="A14" s="85"/>
      <c r="B14" s="449" t="s">
        <v>65</v>
      </c>
      <c r="C14" s="526"/>
      <c r="D14" s="633"/>
      <c r="E14" s="283" t="s">
        <v>15</v>
      </c>
      <c r="F14" s="272" t="e">
        <f>F6+F7+F8+#REF!+F10+F11+F12</f>
        <v>#REF!</v>
      </c>
      <c r="G14" s="418"/>
      <c r="H14" s="286">
        <f>H6+H7+H8+H9+H10+H11+H12</f>
        <v>33.339999999999996</v>
      </c>
      <c r="I14" s="52">
        <f>I6+I7+I8+I9+I10+I11+I12</f>
        <v>27.229999999999997</v>
      </c>
      <c r="J14" s="68">
        <f>J6+J7+J8+J9+J10+J11+J12</f>
        <v>82.97</v>
      </c>
      <c r="K14" s="417">
        <f>K6+K7+K8+K9+K10+K11+K12</f>
        <v>716.43</v>
      </c>
      <c r="L14" s="286">
        <f>L6+L7+L8+L9+L10+L11+L12</f>
        <v>0.35</v>
      </c>
      <c r="M14" s="52">
        <f>M6+M7+M8+M9+M10+M11+M12</f>
        <v>0.39000000000000007</v>
      </c>
      <c r="N14" s="52">
        <f>N6+N7+N8+N9+N10+N11+N12</f>
        <v>27.94</v>
      </c>
      <c r="O14" s="52">
        <f>O6+O7+O8+O9+O10+O11+O12</f>
        <v>852.8</v>
      </c>
      <c r="P14" s="664">
        <f>P6+P7+P8+P9+P10+P11+P12</f>
        <v>0.56000000000000005</v>
      </c>
      <c r="Q14" s="286">
        <f>Q6+Q7+Q8+Q9+Q10+Q11+Q12</f>
        <v>243.7</v>
      </c>
      <c r="R14" s="52">
        <f>R6+R7+R8+R9+R10+R11+R12</f>
        <v>501.52</v>
      </c>
      <c r="S14" s="52">
        <f>S6+S7+S8+S9+S10+S11+S12</f>
        <v>149.37</v>
      </c>
      <c r="T14" s="52">
        <f>T6+T7+T8+T9+T10+T11+T12</f>
        <v>5.09</v>
      </c>
      <c r="U14" s="52">
        <f>U6+U7+U8+U9+U10+U11+U12</f>
        <v>1555.85</v>
      </c>
      <c r="V14" s="52">
        <f>V6+V7+V8+V9+V10+V11+V12</f>
        <v>0.15400000000000003</v>
      </c>
      <c r="W14" s="52">
        <f>W6+W7+W8+W9+W10+W11+W12</f>
        <v>2.1000000000000001E-2</v>
      </c>
      <c r="X14" s="68">
        <f>X6+X7+X8+X9+X10+X11+X12</f>
        <v>7.266</v>
      </c>
    </row>
    <row r="15" spans="1:24" s="16" customFormat="1" ht="33.75" customHeight="1" x14ac:dyDescent="0.35">
      <c r="A15" s="85"/>
      <c r="B15" s="438" t="s">
        <v>63</v>
      </c>
      <c r="C15" s="326"/>
      <c r="D15" s="634"/>
      <c r="E15" s="282" t="s">
        <v>16</v>
      </c>
      <c r="F15" s="382"/>
      <c r="G15" s="438"/>
      <c r="H15" s="189"/>
      <c r="I15" s="22"/>
      <c r="J15" s="59"/>
      <c r="K15" s="456" t="e">
        <f>K13/23.5</f>
        <v>#REF!</v>
      </c>
      <c r="L15" s="189"/>
      <c r="M15" s="22"/>
      <c r="N15" s="22"/>
      <c r="O15" s="22"/>
      <c r="P15" s="107"/>
      <c r="Q15" s="189"/>
      <c r="R15" s="22"/>
      <c r="S15" s="22"/>
      <c r="T15" s="22"/>
      <c r="U15" s="22"/>
      <c r="V15" s="22"/>
      <c r="W15" s="22"/>
      <c r="X15" s="59"/>
    </row>
    <row r="16" spans="1:24" s="16" customFormat="1" ht="33.75" customHeight="1" thickBot="1" x14ac:dyDescent="0.4">
      <c r="A16" s="112"/>
      <c r="B16" s="159" t="s">
        <v>65</v>
      </c>
      <c r="C16" s="474"/>
      <c r="D16" s="602"/>
      <c r="E16" s="667" t="s">
        <v>16</v>
      </c>
      <c r="F16" s="177"/>
      <c r="G16" s="159"/>
      <c r="H16" s="387"/>
      <c r="I16" s="388"/>
      <c r="J16" s="389"/>
      <c r="K16" s="457">
        <f>K14/23.5</f>
        <v>30.486382978723402</v>
      </c>
      <c r="L16" s="387"/>
      <c r="M16" s="388"/>
      <c r="N16" s="388"/>
      <c r="O16" s="388"/>
      <c r="P16" s="420"/>
      <c r="Q16" s="387"/>
      <c r="R16" s="388"/>
      <c r="S16" s="388"/>
      <c r="T16" s="388"/>
      <c r="U16" s="388"/>
      <c r="V16" s="388"/>
      <c r="W16" s="388"/>
      <c r="X16" s="389"/>
    </row>
    <row r="17" spans="1:18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8" ht="18" x14ac:dyDescent="0.35">
      <c r="A18" s="344"/>
      <c r="B18" s="741"/>
      <c r="C18" s="256"/>
      <c r="D18" s="202"/>
      <c r="E18" s="25"/>
      <c r="F18" s="26"/>
      <c r="G18" s="11"/>
      <c r="H18" s="9"/>
      <c r="I18" s="11"/>
      <c r="J18" s="11"/>
    </row>
    <row r="19" spans="1:18" ht="18" x14ac:dyDescent="0.35">
      <c r="A19" s="537" t="s">
        <v>55</v>
      </c>
      <c r="B19" s="732"/>
      <c r="C19" s="538"/>
      <c r="D19" s="538"/>
      <c r="E19" s="25"/>
      <c r="F19" s="26"/>
      <c r="G19" s="11"/>
      <c r="H19" s="11"/>
      <c r="I19" s="11"/>
      <c r="J19" s="11"/>
      <c r="R19" s="427"/>
    </row>
    <row r="20" spans="1:18" ht="18" x14ac:dyDescent="0.35">
      <c r="A20" s="540" t="s">
        <v>56</v>
      </c>
      <c r="B20" s="728"/>
      <c r="C20" s="111"/>
      <c r="D20" s="541"/>
      <c r="E20" s="25"/>
      <c r="F20" s="26"/>
      <c r="G20" s="11"/>
      <c r="H20" s="11"/>
      <c r="I20" s="11"/>
      <c r="J20" s="11"/>
    </row>
    <row r="21" spans="1:18" ht="18" x14ac:dyDescent="0.35">
      <c r="D21" s="11"/>
      <c r="E21" s="25"/>
      <c r="F21" s="26"/>
      <c r="G21" s="11"/>
      <c r="H21" s="11"/>
      <c r="I21" s="11"/>
      <c r="J21" s="11"/>
    </row>
    <row r="22" spans="1:18" ht="18" x14ac:dyDescent="0.35">
      <c r="D22" s="11"/>
      <c r="E22" s="25"/>
      <c r="F22" s="26"/>
      <c r="G22" s="11"/>
      <c r="H22" s="11"/>
      <c r="I22" s="11"/>
      <c r="J22" s="11"/>
    </row>
    <row r="23" spans="1:18" x14ac:dyDescent="0.35">
      <c r="D23" s="11"/>
      <c r="E23" s="11"/>
      <c r="F23" s="11"/>
      <c r="G23" s="11"/>
      <c r="H23" s="11"/>
      <c r="I23" s="11"/>
      <c r="J23" s="11"/>
    </row>
    <row r="24" spans="1:18" x14ac:dyDescent="0.35">
      <c r="D24" s="11"/>
      <c r="E24" s="11"/>
      <c r="F24" s="11"/>
      <c r="G24" s="11"/>
      <c r="H24" s="11"/>
      <c r="I24" s="11"/>
      <c r="J24" s="11"/>
    </row>
    <row r="25" spans="1:18" x14ac:dyDescent="0.35">
      <c r="D25" s="11"/>
      <c r="E25" s="11"/>
      <c r="F25" s="11"/>
      <c r="G25" s="11"/>
      <c r="H25" s="11"/>
      <c r="I25" s="11"/>
      <c r="J25" s="11"/>
    </row>
    <row r="26" spans="1:18" x14ac:dyDescent="0.35">
      <c r="D26" s="11"/>
      <c r="E26" s="11"/>
      <c r="F26" s="11"/>
      <c r="G26" s="11"/>
      <c r="H26" s="11"/>
      <c r="I26" s="11"/>
      <c r="J26" s="11"/>
    </row>
    <row r="27" spans="1:18" x14ac:dyDescent="0.35">
      <c r="D27" s="11"/>
      <c r="E27" s="11"/>
      <c r="F27" s="11"/>
      <c r="G27" s="11"/>
      <c r="H27" s="11"/>
      <c r="I27" s="11"/>
      <c r="J27" s="11"/>
    </row>
    <row r="28" spans="1:18" x14ac:dyDescent="0.35">
      <c r="D28" s="11"/>
      <c r="E28" s="11"/>
      <c r="F28" s="11"/>
      <c r="G28" s="11"/>
      <c r="H28" s="11"/>
      <c r="I28" s="11"/>
      <c r="J28" s="11"/>
    </row>
    <row r="29" spans="1:18" x14ac:dyDescent="0.35">
      <c r="D29" s="11"/>
      <c r="E29" s="11"/>
      <c r="F29" s="11"/>
      <c r="G29" s="11"/>
      <c r="H29" s="11"/>
      <c r="I29" s="11"/>
      <c r="J29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24"/>
  <sheetViews>
    <sheetView zoomScale="37" zoomScaleNormal="37" workbookViewId="0">
      <selection activeCell="E36" sqref="E36"/>
    </sheetView>
  </sheetViews>
  <sheetFormatPr defaultRowHeight="14.5" x14ac:dyDescent="0.35"/>
  <cols>
    <col min="1" max="1" width="16.81640625" customWidth="1"/>
    <col min="2" max="2" width="16.81640625" style="727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1" spans="1:24" x14ac:dyDescent="0.35">
      <c r="E1" s="11"/>
    </row>
    <row r="2" spans="1:24" ht="23" x14ac:dyDescent="0.5">
      <c r="A2" s="6" t="s">
        <v>1</v>
      </c>
      <c r="B2" s="726"/>
      <c r="C2" s="7"/>
      <c r="D2" s="6" t="s">
        <v>3</v>
      </c>
      <c r="E2" s="663"/>
      <c r="F2" s="8" t="s">
        <v>2</v>
      </c>
      <c r="G2" s="116">
        <v>11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29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74"/>
      <c r="B4" s="742"/>
      <c r="C4" s="676" t="s">
        <v>34</v>
      </c>
      <c r="D4" s="234"/>
      <c r="E4" s="609"/>
      <c r="F4" s="674"/>
      <c r="G4" s="676"/>
      <c r="H4" s="691" t="s">
        <v>17</v>
      </c>
      <c r="I4" s="692"/>
      <c r="J4" s="693"/>
      <c r="K4" s="610" t="s">
        <v>18</v>
      </c>
      <c r="L4" s="797" t="s">
        <v>19</v>
      </c>
      <c r="M4" s="798"/>
      <c r="N4" s="799"/>
      <c r="O4" s="799"/>
      <c r="P4" s="803"/>
      <c r="Q4" s="811" t="s">
        <v>20</v>
      </c>
      <c r="R4" s="812"/>
      <c r="S4" s="812"/>
      <c r="T4" s="812"/>
      <c r="U4" s="812"/>
      <c r="V4" s="812"/>
      <c r="W4" s="812"/>
      <c r="X4" s="813"/>
    </row>
    <row r="5" spans="1:24" s="16" customFormat="1" ht="47" thickBot="1" x14ac:dyDescent="0.4">
      <c r="A5" s="75" t="s">
        <v>0</v>
      </c>
      <c r="B5" s="743"/>
      <c r="C5" s="100" t="s">
        <v>35</v>
      </c>
      <c r="D5" s="592" t="s">
        <v>36</v>
      </c>
      <c r="E5" s="100" t="s">
        <v>33</v>
      </c>
      <c r="F5" s="94" t="s">
        <v>21</v>
      </c>
      <c r="G5" s="100" t="s">
        <v>32</v>
      </c>
      <c r="H5" s="94" t="s">
        <v>22</v>
      </c>
      <c r="I5" s="426" t="s">
        <v>23</v>
      </c>
      <c r="J5" s="94" t="s">
        <v>24</v>
      </c>
      <c r="K5" s="623" t="s">
        <v>25</v>
      </c>
      <c r="L5" s="322" t="s">
        <v>26</v>
      </c>
      <c r="M5" s="322" t="s">
        <v>95</v>
      </c>
      <c r="N5" s="322" t="s">
        <v>27</v>
      </c>
      <c r="O5" s="425" t="s">
        <v>96</v>
      </c>
      <c r="P5" s="322" t="s">
        <v>97</v>
      </c>
      <c r="Q5" s="322" t="s">
        <v>28</v>
      </c>
      <c r="R5" s="322" t="s">
        <v>29</v>
      </c>
      <c r="S5" s="322" t="s">
        <v>30</v>
      </c>
      <c r="T5" s="322" t="s">
        <v>31</v>
      </c>
      <c r="U5" s="322" t="s">
        <v>98</v>
      </c>
      <c r="V5" s="322" t="s">
        <v>99</v>
      </c>
      <c r="W5" s="322" t="s">
        <v>100</v>
      </c>
      <c r="X5" s="426" t="s">
        <v>101</v>
      </c>
    </row>
    <row r="6" spans="1:24" s="16" customFormat="1" ht="33.75" customHeight="1" x14ac:dyDescent="0.35">
      <c r="A6" s="78" t="s">
        <v>5</v>
      </c>
      <c r="B6" s="134"/>
      <c r="C6" s="370">
        <v>28</v>
      </c>
      <c r="D6" s="668" t="s">
        <v>14</v>
      </c>
      <c r="E6" s="371" t="s">
        <v>118</v>
      </c>
      <c r="F6" s="404">
        <v>60</v>
      </c>
      <c r="G6" s="414"/>
      <c r="H6" s="398">
        <v>0.48</v>
      </c>
      <c r="I6" s="338">
        <v>0.6</v>
      </c>
      <c r="J6" s="399">
        <v>1.56</v>
      </c>
      <c r="K6" s="415">
        <v>8.4</v>
      </c>
      <c r="L6" s="311">
        <v>0.02</v>
      </c>
      <c r="M6" s="313">
        <v>0.02</v>
      </c>
      <c r="N6" s="47">
        <v>6</v>
      </c>
      <c r="O6" s="47">
        <v>10</v>
      </c>
      <c r="P6" s="48">
        <v>0</v>
      </c>
      <c r="Q6" s="311">
        <v>13.8</v>
      </c>
      <c r="R6" s="47">
        <v>25.2</v>
      </c>
      <c r="S6" s="47">
        <v>8.4</v>
      </c>
      <c r="T6" s="47">
        <v>0.36</v>
      </c>
      <c r="U6" s="47">
        <v>117.6</v>
      </c>
      <c r="V6" s="47">
        <v>0</v>
      </c>
      <c r="W6" s="47">
        <v>0</v>
      </c>
      <c r="X6" s="48">
        <v>0</v>
      </c>
    </row>
    <row r="7" spans="1:24" s="35" customFormat="1" ht="33.75" customHeight="1" x14ac:dyDescent="0.35">
      <c r="A7" s="77"/>
      <c r="B7" s="130"/>
      <c r="C7" s="96">
        <v>40</v>
      </c>
      <c r="D7" s="669" t="s">
        <v>7</v>
      </c>
      <c r="E7" s="153" t="s">
        <v>85</v>
      </c>
      <c r="F7" s="652">
        <v>200</v>
      </c>
      <c r="G7" s="96"/>
      <c r="H7" s="233">
        <v>5</v>
      </c>
      <c r="I7" s="72">
        <v>7.6</v>
      </c>
      <c r="J7" s="73">
        <v>12.8</v>
      </c>
      <c r="K7" s="200">
        <v>139.80000000000001</v>
      </c>
      <c r="L7" s="233">
        <v>0.04</v>
      </c>
      <c r="M7" s="198">
        <v>0.1</v>
      </c>
      <c r="N7" s="72">
        <v>3.32</v>
      </c>
      <c r="O7" s="72">
        <v>152.19999999999999</v>
      </c>
      <c r="P7" s="197">
        <v>0</v>
      </c>
      <c r="Q7" s="233">
        <v>31.94</v>
      </c>
      <c r="R7" s="72">
        <v>109.2</v>
      </c>
      <c r="S7" s="72">
        <v>24.66</v>
      </c>
      <c r="T7" s="72">
        <v>1.18</v>
      </c>
      <c r="U7" s="72">
        <v>408.2</v>
      </c>
      <c r="V7" s="72">
        <v>2.4E-2</v>
      </c>
      <c r="W7" s="72">
        <v>6.0000000000000001E-3</v>
      </c>
      <c r="X7" s="197">
        <v>4.2000000000000003E-2</v>
      </c>
    </row>
    <row r="8" spans="1:24" s="35" customFormat="1" ht="33.75" customHeight="1" x14ac:dyDescent="0.35">
      <c r="A8" s="85"/>
      <c r="B8" s="130"/>
      <c r="C8" s="96">
        <v>86</v>
      </c>
      <c r="D8" s="503" t="s">
        <v>8</v>
      </c>
      <c r="E8" s="327" t="s">
        <v>69</v>
      </c>
      <c r="F8" s="652">
        <v>240</v>
      </c>
      <c r="G8" s="96"/>
      <c r="H8" s="227">
        <v>20.149999999999999</v>
      </c>
      <c r="I8" s="15">
        <v>19.079999999999998</v>
      </c>
      <c r="J8" s="18">
        <v>24.59</v>
      </c>
      <c r="K8" s="181">
        <v>350.62</v>
      </c>
      <c r="L8" s="227">
        <v>0.18</v>
      </c>
      <c r="M8" s="17">
        <v>0.21</v>
      </c>
      <c r="N8" s="15">
        <v>13.9</v>
      </c>
      <c r="O8" s="15">
        <v>10</v>
      </c>
      <c r="P8" s="40">
        <v>0</v>
      </c>
      <c r="Q8" s="227">
        <v>33.06</v>
      </c>
      <c r="R8" s="15">
        <v>248.02</v>
      </c>
      <c r="S8" s="15">
        <v>54.32</v>
      </c>
      <c r="T8" s="15">
        <v>3.8</v>
      </c>
      <c r="U8" s="15">
        <v>1036.04</v>
      </c>
      <c r="V8" s="15">
        <v>1.4E-2</v>
      </c>
      <c r="W8" s="15">
        <v>1E-3</v>
      </c>
      <c r="X8" s="40">
        <v>0.1</v>
      </c>
    </row>
    <row r="9" spans="1:24" s="16" customFormat="1" ht="43.5" customHeight="1" x14ac:dyDescent="0.35">
      <c r="A9" s="79"/>
      <c r="B9" s="129"/>
      <c r="C9" s="95">
        <v>102</v>
      </c>
      <c r="D9" s="566" t="s">
        <v>13</v>
      </c>
      <c r="E9" s="535" t="s">
        <v>70</v>
      </c>
      <c r="F9" s="517">
        <v>200</v>
      </c>
      <c r="G9" s="95"/>
      <c r="H9" s="227">
        <v>0.83</v>
      </c>
      <c r="I9" s="15">
        <v>0.04</v>
      </c>
      <c r="J9" s="40">
        <v>15.16</v>
      </c>
      <c r="K9" s="239">
        <v>64.22</v>
      </c>
      <c r="L9" s="227">
        <v>0.01</v>
      </c>
      <c r="M9" s="15">
        <v>0.03</v>
      </c>
      <c r="N9" s="15">
        <v>0.27</v>
      </c>
      <c r="O9" s="15">
        <v>60</v>
      </c>
      <c r="P9" s="40">
        <v>0</v>
      </c>
      <c r="Q9" s="227">
        <v>24.15</v>
      </c>
      <c r="R9" s="15">
        <v>21.59</v>
      </c>
      <c r="S9" s="15">
        <v>15.53</v>
      </c>
      <c r="T9" s="15">
        <v>0.49</v>
      </c>
      <c r="U9" s="15">
        <v>242.47</v>
      </c>
      <c r="V9" s="15">
        <v>1E-3</v>
      </c>
      <c r="W9" s="15">
        <v>0</v>
      </c>
      <c r="X9" s="40">
        <v>0.01</v>
      </c>
    </row>
    <row r="10" spans="1:24" s="16" customFormat="1" ht="33.75" customHeight="1" x14ac:dyDescent="0.35">
      <c r="A10" s="79"/>
      <c r="B10" s="129"/>
      <c r="C10" s="97">
        <v>119</v>
      </c>
      <c r="D10" s="498" t="s">
        <v>9</v>
      </c>
      <c r="E10" s="146" t="s">
        <v>47</v>
      </c>
      <c r="F10" s="130">
        <v>45</v>
      </c>
      <c r="G10" s="96"/>
      <c r="H10" s="253">
        <v>3.42</v>
      </c>
      <c r="I10" s="20">
        <v>0.36</v>
      </c>
      <c r="J10" s="44">
        <v>22.14</v>
      </c>
      <c r="K10" s="267">
        <v>105.75</v>
      </c>
      <c r="L10" s="253">
        <v>0.05</v>
      </c>
      <c r="M10" s="20">
        <v>0.01</v>
      </c>
      <c r="N10" s="20">
        <v>0</v>
      </c>
      <c r="O10" s="20">
        <v>0</v>
      </c>
      <c r="P10" s="21">
        <v>0</v>
      </c>
      <c r="Q10" s="253">
        <v>9</v>
      </c>
      <c r="R10" s="20">
        <v>29.25</v>
      </c>
      <c r="S10" s="20">
        <v>6.3</v>
      </c>
      <c r="T10" s="20">
        <v>0.5</v>
      </c>
      <c r="U10" s="20">
        <v>41.85</v>
      </c>
      <c r="V10" s="20">
        <v>1E-3</v>
      </c>
      <c r="W10" s="20">
        <v>3.0000000000000001E-3</v>
      </c>
      <c r="X10" s="44">
        <v>6.53</v>
      </c>
    </row>
    <row r="11" spans="1:24" s="16" customFormat="1" ht="33.75" customHeight="1" x14ac:dyDescent="0.35">
      <c r="A11" s="79"/>
      <c r="B11" s="129"/>
      <c r="C11" s="125">
        <v>120</v>
      </c>
      <c r="D11" s="498" t="s">
        <v>10</v>
      </c>
      <c r="E11" s="146" t="s">
        <v>40</v>
      </c>
      <c r="F11" s="130">
        <v>25</v>
      </c>
      <c r="G11" s="96"/>
      <c r="H11" s="253">
        <v>1.65</v>
      </c>
      <c r="I11" s="20">
        <v>0.3</v>
      </c>
      <c r="J11" s="44">
        <v>10.050000000000001</v>
      </c>
      <c r="K11" s="267">
        <v>49.5</v>
      </c>
      <c r="L11" s="253">
        <v>0.04</v>
      </c>
      <c r="M11" s="20">
        <v>0.02</v>
      </c>
      <c r="N11" s="20">
        <v>0</v>
      </c>
      <c r="O11" s="20">
        <v>0</v>
      </c>
      <c r="P11" s="21">
        <v>0</v>
      </c>
      <c r="Q11" s="253">
        <v>7.25</v>
      </c>
      <c r="R11" s="20">
        <v>37.5</v>
      </c>
      <c r="S11" s="20">
        <v>11.75</v>
      </c>
      <c r="T11" s="20">
        <v>0.98</v>
      </c>
      <c r="U11" s="20">
        <v>58.75</v>
      </c>
      <c r="V11" s="20">
        <v>1E-3</v>
      </c>
      <c r="W11" s="20">
        <v>1E-3</v>
      </c>
      <c r="X11" s="44">
        <v>0</v>
      </c>
    </row>
    <row r="12" spans="1:24" s="35" customFormat="1" ht="33.75" customHeight="1" x14ac:dyDescent="0.35">
      <c r="A12" s="85"/>
      <c r="B12" s="130"/>
      <c r="C12" s="96"/>
      <c r="D12" s="503"/>
      <c r="E12" s="284" t="s">
        <v>15</v>
      </c>
      <c r="F12" s="358">
        <f>SUM(F6:F11)</f>
        <v>770</v>
      </c>
      <c r="G12" s="96"/>
      <c r="H12" s="253">
        <f>H6+H7+H8+H9+H10+H11</f>
        <v>31.529999999999994</v>
      </c>
      <c r="I12" s="20">
        <f t="shared" ref="I12:J12" si="0">I6+I7+I8+I9+I10+I11</f>
        <v>27.979999999999997</v>
      </c>
      <c r="J12" s="21">
        <f t="shared" si="0"/>
        <v>86.3</v>
      </c>
      <c r="K12" s="211">
        <f>K6+K7+K8+K9+K10+K11</f>
        <v>718.29000000000008</v>
      </c>
      <c r="L12" s="253">
        <f t="shared" ref="L12:X12" si="1">L6+L7+L8+L9+L10+L11</f>
        <v>0.33999999999999997</v>
      </c>
      <c r="M12" s="20">
        <f t="shared" si="1"/>
        <v>0.39</v>
      </c>
      <c r="N12" s="20">
        <f t="shared" si="1"/>
        <v>23.49</v>
      </c>
      <c r="O12" s="20">
        <f t="shared" si="1"/>
        <v>232.2</v>
      </c>
      <c r="P12" s="44">
        <f t="shared" si="1"/>
        <v>0</v>
      </c>
      <c r="Q12" s="253">
        <f t="shared" si="1"/>
        <v>119.20000000000002</v>
      </c>
      <c r="R12" s="20">
        <f t="shared" si="1"/>
        <v>470.76</v>
      </c>
      <c r="S12" s="20">
        <f t="shared" si="1"/>
        <v>120.96</v>
      </c>
      <c r="T12" s="20">
        <f t="shared" si="1"/>
        <v>7.3100000000000005</v>
      </c>
      <c r="U12" s="20">
        <f t="shared" si="1"/>
        <v>1904.9099999999999</v>
      </c>
      <c r="V12" s="20">
        <f t="shared" si="1"/>
        <v>4.1000000000000002E-2</v>
      </c>
      <c r="W12" s="20">
        <f t="shared" si="1"/>
        <v>1.0999999999999999E-2</v>
      </c>
      <c r="X12" s="44">
        <f t="shared" si="1"/>
        <v>6.6820000000000004</v>
      </c>
    </row>
    <row r="13" spans="1:24" s="35" customFormat="1" ht="33.75" customHeight="1" thickBot="1" x14ac:dyDescent="0.4">
      <c r="A13" s="112"/>
      <c r="B13" s="133"/>
      <c r="C13" s="243"/>
      <c r="D13" s="670"/>
      <c r="E13" s="315" t="s">
        <v>16</v>
      </c>
      <c r="F13" s="248"/>
      <c r="G13" s="196"/>
      <c r="H13" s="192"/>
      <c r="I13" s="49"/>
      <c r="J13" s="124"/>
      <c r="K13" s="331">
        <f>K12/23.5</f>
        <v>30.565531914893619</v>
      </c>
      <c r="L13" s="192"/>
      <c r="M13" s="150"/>
      <c r="N13" s="49"/>
      <c r="O13" s="49"/>
      <c r="P13" s="113"/>
      <c r="Q13" s="192"/>
      <c r="R13" s="49"/>
      <c r="S13" s="49"/>
      <c r="T13" s="49"/>
      <c r="U13" s="49"/>
      <c r="V13" s="49"/>
      <c r="W13" s="49"/>
      <c r="X13" s="113"/>
    </row>
    <row r="14" spans="1:24" x14ac:dyDescent="0.35">
      <c r="A14" s="2"/>
      <c r="C14" s="4"/>
      <c r="D14" s="2"/>
      <c r="E14" s="9"/>
      <c r="F14" s="2"/>
      <c r="G14" s="9"/>
      <c r="H14" s="10"/>
      <c r="I14" s="9"/>
      <c r="J14" s="2"/>
      <c r="K14" s="12"/>
      <c r="L14" s="2"/>
      <c r="M14" s="2"/>
      <c r="N14" s="2"/>
    </row>
    <row r="15" spans="1:24" ht="18" x14ac:dyDescent="0.35">
      <c r="D15" s="11"/>
      <c r="E15" s="25"/>
      <c r="F15" s="26"/>
      <c r="G15" s="11"/>
      <c r="H15" s="11"/>
      <c r="I15" s="11"/>
      <c r="J15" s="11"/>
    </row>
    <row r="16" spans="1:24" ht="18" x14ac:dyDescent="0.35">
      <c r="D16" s="11"/>
      <c r="E16" s="25"/>
      <c r="F16" s="26"/>
      <c r="G16" s="11"/>
      <c r="H16" s="11"/>
      <c r="I16" s="11"/>
      <c r="J16" s="11"/>
    </row>
    <row r="17" spans="1:10" ht="18" x14ac:dyDescent="0.35">
      <c r="A17" s="537" t="s">
        <v>55</v>
      </c>
      <c r="B17" s="732"/>
      <c r="C17" s="538"/>
      <c r="D17" s="539"/>
      <c r="E17" s="25"/>
      <c r="F17" s="26"/>
      <c r="G17" s="11"/>
      <c r="H17" s="11"/>
      <c r="I17" s="11"/>
      <c r="J17" s="11"/>
    </row>
    <row r="18" spans="1:10" x14ac:dyDescent="0.35">
      <c r="A18" s="540" t="s">
        <v>56</v>
      </c>
      <c r="B18" s="728"/>
      <c r="C18" s="541"/>
      <c r="D18" s="541"/>
      <c r="E18" s="11"/>
      <c r="F18" s="11"/>
      <c r="G18" s="11"/>
      <c r="H18" s="11"/>
      <c r="I18" s="11"/>
      <c r="J18" s="11"/>
    </row>
    <row r="19" spans="1:10" x14ac:dyDescent="0.35">
      <c r="A19" s="11"/>
      <c r="B19" s="729"/>
      <c r="C19" s="317"/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37" zoomScaleNormal="37" workbookViewId="0">
      <selection activeCell="E39" sqref="E39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7">
        <v>12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74"/>
      <c r="B4" s="93"/>
      <c r="C4" s="544" t="s">
        <v>34</v>
      </c>
      <c r="D4" s="608"/>
      <c r="E4" s="609"/>
      <c r="F4" s="544"/>
      <c r="G4" s="543"/>
      <c r="H4" s="691" t="s">
        <v>17</v>
      </c>
      <c r="I4" s="692"/>
      <c r="J4" s="693"/>
      <c r="K4" s="610" t="s">
        <v>18</v>
      </c>
      <c r="L4" s="797" t="s">
        <v>19</v>
      </c>
      <c r="M4" s="798"/>
      <c r="N4" s="799"/>
      <c r="O4" s="799"/>
      <c r="P4" s="803"/>
      <c r="Q4" s="804" t="s">
        <v>20</v>
      </c>
      <c r="R4" s="805"/>
      <c r="S4" s="805"/>
      <c r="T4" s="805"/>
      <c r="U4" s="805"/>
      <c r="V4" s="805"/>
      <c r="W4" s="805"/>
      <c r="X4" s="806"/>
    </row>
    <row r="5" spans="1:24" s="16" customFormat="1" ht="47" thickBot="1" x14ac:dyDescent="0.4">
      <c r="A5" s="75" t="s">
        <v>0</v>
      </c>
      <c r="B5" s="94"/>
      <c r="C5" s="100" t="s">
        <v>35</v>
      </c>
      <c r="D5" s="694" t="s">
        <v>36</v>
      </c>
      <c r="E5" s="100" t="s">
        <v>33</v>
      </c>
      <c r="F5" s="100" t="s">
        <v>21</v>
      </c>
      <c r="G5" s="94" t="s">
        <v>32</v>
      </c>
      <c r="H5" s="123" t="s">
        <v>22</v>
      </c>
      <c r="I5" s="426" t="s">
        <v>23</v>
      </c>
      <c r="J5" s="662" t="s">
        <v>24</v>
      </c>
      <c r="K5" s="623" t="s">
        <v>25</v>
      </c>
      <c r="L5" s="322" t="s">
        <v>26</v>
      </c>
      <c r="M5" s="322" t="s">
        <v>95</v>
      </c>
      <c r="N5" s="322" t="s">
        <v>27</v>
      </c>
      <c r="O5" s="425" t="s">
        <v>96</v>
      </c>
      <c r="P5" s="322" t="s">
        <v>97</v>
      </c>
      <c r="Q5" s="322" t="s">
        <v>28</v>
      </c>
      <c r="R5" s="322" t="s">
        <v>29</v>
      </c>
      <c r="S5" s="322" t="s">
        <v>30</v>
      </c>
      <c r="T5" s="322" t="s">
        <v>31</v>
      </c>
      <c r="U5" s="322" t="s">
        <v>98</v>
      </c>
      <c r="V5" s="322" t="s">
        <v>99</v>
      </c>
      <c r="W5" s="322" t="s">
        <v>100</v>
      </c>
      <c r="X5" s="426" t="s">
        <v>101</v>
      </c>
    </row>
    <row r="6" spans="1:24" s="16" customFormat="1" ht="33.75" customHeight="1" x14ac:dyDescent="0.35">
      <c r="A6" s="78" t="s">
        <v>5</v>
      </c>
      <c r="B6" s="278"/>
      <c r="C6" s="262">
        <v>9</v>
      </c>
      <c r="D6" s="594" t="s">
        <v>14</v>
      </c>
      <c r="E6" s="595" t="s">
        <v>78</v>
      </c>
      <c r="F6" s="596">
        <v>60</v>
      </c>
      <c r="G6" s="458"/>
      <c r="H6" s="246">
        <v>1.29</v>
      </c>
      <c r="I6" s="38">
        <v>4.2699999999999996</v>
      </c>
      <c r="J6" s="39">
        <v>6.97</v>
      </c>
      <c r="K6" s="295">
        <v>72.75</v>
      </c>
      <c r="L6" s="246">
        <v>0.02</v>
      </c>
      <c r="M6" s="38">
        <v>0.03</v>
      </c>
      <c r="N6" s="38">
        <v>4.4800000000000004</v>
      </c>
      <c r="O6" s="38">
        <v>30</v>
      </c>
      <c r="P6" s="41">
        <v>0</v>
      </c>
      <c r="Q6" s="246">
        <v>17.55</v>
      </c>
      <c r="R6" s="38">
        <v>27.09</v>
      </c>
      <c r="S6" s="38">
        <v>14.37</v>
      </c>
      <c r="T6" s="38">
        <v>0.8</v>
      </c>
      <c r="U6" s="38">
        <v>205.55</v>
      </c>
      <c r="V6" s="38">
        <v>4.0000000000000001E-3</v>
      </c>
      <c r="W6" s="38">
        <v>1E-3</v>
      </c>
      <c r="X6" s="39">
        <v>0.01</v>
      </c>
    </row>
    <row r="7" spans="1:24" s="16" customFormat="1" ht="33.75" customHeight="1" x14ac:dyDescent="0.35">
      <c r="A7" s="76"/>
      <c r="B7" s="95"/>
      <c r="C7" s="130">
        <v>41</v>
      </c>
      <c r="D7" s="199" t="s">
        <v>7</v>
      </c>
      <c r="E7" s="327" t="s">
        <v>72</v>
      </c>
      <c r="F7" s="214">
        <v>200</v>
      </c>
      <c r="G7" s="343"/>
      <c r="H7" s="233">
        <v>6.66</v>
      </c>
      <c r="I7" s="72">
        <v>5.51</v>
      </c>
      <c r="J7" s="197">
        <v>8.75</v>
      </c>
      <c r="K7" s="341">
        <v>111.57</v>
      </c>
      <c r="L7" s="233">
        <v>7.0000000000000007E-2</v>
      </c>
      <c r="M7" s="72">
        <v>0.06</v>
      </c>
      <c r="N7" s="72">
        <v>2.75</v>
      </c>
      <c r="O7" s="72">
        <v>110</v>
      </c>
      <c r="P7" s="73">
        <v>0</v>
      </c>
      <c r="Q7" s="233">
        <v>22.94</v>
      </c>
      <c r="R7" s="72">
        <v>97.77</v>
      </c>
      <c r="S7" s="72">
        <v>22.1</v>
      </c>
      <c r="T7" s="72">
        <v>1.38</v>
      </c>
      <c r="U7" s="72">
        <v>299.77999999999997</v>
      </c>
      <c r="V7" s="72">
        <v>4.0000000000000001E-3</v>
      </c>
      <c r="W7" s="72">
        <v>2E-3</v>
      </c>
      <c r="X7" s="197">
        <v>0.03</v>
      </c>
    </row>
    <row r="8" spans="1:24" s="35" customFormat="1" ht="33.75" customHeight="1" x14ac:dyDescent="0.35">
      <c r="A8" s="85"/>
      <c r="B8" s="512"/>
      <c r="C8" s="130">
        <v>81</v>
      </c>
      <c r="D8" s="199" t="s">
        <v>8</v>
      </c>
      <c r="E8" s="153" t="s">
        <v>62</v>
      </c>
      <c r="F8" s="564">
        <v>90</v>
      </c>
      <c r="G8" s="161"/>
      <c r="H8" s="253">
        <v>23.81</v>
      </c>
      <c r="I8" s="20">
        <v>19.829999999999998</v>
      </c>
      <c r="J8" s="44">
        <v>0.72</v>
      </c>
      <c r="K8" s="252">
        <v>274.56</v>
      </c>
      <c r="L8" s="253">
        <v>0.09</v>
      </c>
      <c r="M8" s="20">
        <v>0.16</v>
      </c>
      <c r="N8" s="20">
        <v>1.0900000000000001</v>
      </c>
      <c r="O8" s="20">
        <v>30</v>
      </c>
      <c r="P8" s="21">
        <v>0.01</v>
      </c>
      <c r="Q8" s="253">
        <v>20.3</v>
      </c>
      <c r="R8" s="20">
        <v>189.81</v>
      </c>
      <c r="S8" s="20">
        <v>22.65</v>
      </c>
      <c r="T8" s="20">
        <v>1.54</v>
      </c>
      <c r="U8" s="20">
        <v>267.56</v>
      </c>
      <c r="V8" s="20">
        <v>5.0000000000000001E-3</v>
      </c>
      <c r="W8" s="20">
        <v>0</v>
      </c>
      <c r="X8" s="44">
        <v>0.15</v>
      </c>
    </row>
    <row r="9" spans="1:24" s="16" customFormat="1" ht="43.5" customHeight="1" x14ac:dyDescent="0.35">
      <c r="A9" s="79"/>
      <c r="B9" s="96"/>
      <c r="C9" s="130">
        <v>124</v>
      </c>
      <c r="D9" s="199" t="s">
        <v>75</v>
      </c>
      <c r="E9" s="327" t="s">
        <v>73</v>
      </c>
      <c r="F9" s="214">
        <v>150</v>
      </c>
      <c r="G9" s="343"/>
      <c r="H9" s="233">
        <v>3.93</v>
      </c>
      <c r="I9" s="72">
        <v>4.24</v>
      </c>
      <c r="J9" s="197">
        <v>21.84</v>
      </c>
      <c r="K9" s="341">
        <v>140.55000000000001</v>
      </c>
      <c r="L9" s="233">
        <v>0.11</v>
      </c>
      <c r="M9" s="72">
        <v>0.02</v>
      </c>
      <c r="N9" s="72">
        <v>0</v>
      </c>
      <c r="O9" s="72">
        <v>10</v>
      </c>
      <c r="P9" s="73">
        <v>0.06</v>
      </c>
      <c r="Q9" s="233">
        <v>10.9</v>
      </c>
      <c r="R9" s="72">
        <v>74.540000000000006</v>
      </c>
      <c r="S9" s="72">
        <v>26.07</v>
      </c>
      <c r="T9" s="72">
        <v>0.86</v>
      </c>
      <c r="U9" s="72">
        <v>64.319999999999993</v>
      </c>
      <c r="V9" s="72">
        <v>1E-3</v>
      </c>
      <c r="W9" s="72">
        <v>1E-3</v>
      </c>
      <c r="X9" s="197">
        <v>0.01</v>
      </c>
    </row>
    <row r="10" spans="1:24" s="16" customFormat="1" ht="33.75" customHeight="1" x14ac:dyDescent="0.35">
      <c r="A10" s="79"/>
      <c r="B10" s="341"/>
      <c r="C10" s="200">
        <v>100</v>
      </c>
      <c r="D10" s="199" t="s">
        <v>76</v>
      </c>
      <c r="E10" s="147" t="s">
        <v>74</v>
      </c>
      <c r="F10" s="130">
        <v>200</v>
      </c>
      <c r="G10" s="343"/>
      <c r="H10" s="253">
        <v>0.15</v>
      </c>
      <c r="I10" s="20">
        <v>0.04</v>
      </c>
      <c r="J10" s="44">
        <v>12.83</v>
      </c>
      <c r="K10" s="252">
        <v>52.45</v>
      </c>
      <c r="L10" s="227">
        <v>0</v>
      </c>
      <c r="M10" s="15">
        <v>0</v>
      </c>
      <c r="N10" s="15">
        <v>1.2</v>
      </c>
      <c r="O10" s="15">
        <v>0</v>
      </c>
      <c r="P10" s="18">
        <v>0</v>
      </c>
      <c r="Q10" s="227">
        <v>6.83</v>
      </c>
      <c r="R10" s="15">
        <v>5.22</v>
      </c>
      <c r="S10" s="15">
        <v>4.5199999999999996</v>
      </c>
      <c r="T10" s="15">
        <v>0.12</v>
      </c>
      <c r="U10" s="15">
        <v>42.79</v>
      </c>
      <c r="V10" s="15">
        <v>0</v>
      </c>
      <c r="W10" s="15">
        <v>0.02</v>
      </c>
      <c r="X10" s="40">
        <v>0</v>
      </c>
    </row>
    <row r="11" spans="1:24" s="16" customFormat="1" ht="33.75" customHeight="1" x14ac:dyDescent="0.35">
      <c r="A11" s="79"/>
      <c r="B11" s="341"/>
      <c r="C11" s="200">
        <v>119</v>
      </c>
      <c r="D11" s="199" t="s">
        <v>9</v>
      </c>
      <c r="E11" s="147" t="s">
        <v>47</v>
      </c>
      <c r="F11" s="260">
        <v>20</v>
      </c>
      <c r="G11" s="129"/>
      <c r="H11" s="227">
        <v>1.52</v>
      </c>
      <c r="I11" s="15">
        <v>0.16</v>
      </c>
      <c r="J11" s="40">
        <v>9.84</v>
      </c>
      <c r="K11" s="524">
        <v>47</v>
      </c>
      <c r="L11" s="227">
        <v>0.02</v>
      </c>
      <c r="M11" s="15">
        <v>0.01</v>
      </c>
      <c r="N11" s="15">
        <v>0</v>
      </c>
      <c r="O11" s="15">
        <v>0</v>
      </c>
      <c r="P11" s="18">
        <v>0</v>
      </c>
      <c r="Q11" s="227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24" s="16" customFormat="1" ht="33.75" customHeight="1" x14ac:dyDescent="0.35">
      <c r="A12" s="85"/>
      <c r="B12" s="96"/>
      <c r="C12" s="130">
        <v>120</v>
      </c>
      <c r="D12" s="199" t="s">
        <v>10</v>
      </c>
      <c r="E12" s="147" t="s">
        <v>40</v>
      </c>
      <c r="F12" s="125">
        <v>20</v>
      </c>
      <c r="G12" s="129"/>
      <c r="H12" s="227">
        <v>1.32</v>
      </c>
      <c r="I12" s="15">
        <v>0.24</v>
      </c>
      <c r="J12" s="40">
        <v>8.0399999999999991</v>
      </c>
      <c r="K12" s="525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3.75" customHeight="1" x14ac:dyDescent="0.35">
      <c r="A13" s="85"/>
      <c r="B13" s="512"/>
      <c r="C13" s="135"/>
      <c r="D13" s="423"/>
      <c r="E13" s="284" t="s">
        <v>15</v>
      </c>
      <c r="F13" s="185">
        <f>F6+F7+F8+F9+F10+F11+F12</f>
        <v>740</v>
      </c>
      <c r="G13" s="269"/>
      <c r="H13" s="190">
        <f t="shared" ref="H13:X13" si="0">H6+H7+H8+H9+H10+H11+H12</f>
        <v>38.68</v>
      </c>
      <c r="I13" s="33">
        <f t="shared" si="0"/>
        <v>34.29</v>
      </c>
      <c r="J13" s="61">
        <f t="shared" si="0"/>
        <v>68.990000000000009</v>
      </c>
      <c r="K13" s="518">
        <f t="shared" si="0"/>
        <v>738.48000000000013</v>
      </c>
      <c r="L13" s="190">
        <f t="shared" si="0"/>
        <v>0.33999999999999997</v>
      </c>
      <c r="M13" s="33">
        <f t="shared" si="0"/>
        <v>0.30000000000000004</v>
      </c>
      <c r="N13" s="33">
        <f t="shared" si="0"/>
        <v>9.52</v>
      </c>
      <c r="O13" s="33">
        <f t="shared" si="0"/>
        <v>180</v>
      </c>
      <c r="P13" s="247">
        <f t="shared" si="0"/>
        <v>6.9999999999999993E-2</v>
      </c>
      <c r="Q13" s="190">
        <f t="shared" si="0"/>
        <v>88.320000000000007</v>
      </c>
      <c r="R13" s="33">
        <f t="shared" si="0"/>
        <v>437.43000000000006</v>
      </c>
      <c r="S13" s="33">
        <f t="shared" si="0"/>
        <v>101.91</v>
      </c>
      <c r="T13" s="33">
        <f t="shared" si="0"/>
        <v>5.7</v>
      </c>
      <c r="U13" s="33">
        <f t="shared" si="0"/>
        <v>945.6</v>
      </c>
      <c r="V13" s="33">
        <f t="shared" si="0"/>
        <v>1.6000000000000004E-2</v>
      </c>
      <c r="W13" s="33">
        <f t="shared" si="0"/>
        <v>2.6000000000000002E-2</v>
      </c>
      <c r="X13" s="61">
        <f t="shared" si="0"/>
        <v>3.1</v>
      </c>
    </row>
    <row r="14" spans="1:24" s="16" customFormat="1" ht="33.75" customHeight="1" thickBot="1" x14ac:dyDescent="0.4">
      <c r="A14" s="112"/>
      <c r="B14" s="519"/>
      <c r="C14" s="133"/>
      <c r="D14" s="354"/>
      <c r="E14" s="315" t="s">
        <v>16</v>
      </c>
      <c r="F14" s="330"/>
      <c r="G14" s="196"/>
      <c r="H14" s="192"/>
      <c r="I14" s="49"/>
      <c r="J14" s="113"/>
      <c r="K14" s="412">
        <f>K13/23.5</f>
        <v>31.424680851063837</v>
      </c>
      <c r="L14" s="192"/>
      <c r="M14" s="49"/>
      <c r="N14" s="49"/>
      <c r="O14" s="49"/>
      <c r="P14" s="124"/>
      <c r="Q14" s="192"/>
      <c r="R14" s="49"/>
      <c r="S14" s="49"/>
      <c r="T14" s="49"/>
      <c r="U14" s="49"/>
      <c r="V14" s="49"/>
      <c r="W14" s="49"/>
      <c r="X14" s="113"/>
    </row>
    <row r="15" spans="1:24" x14ac:dyDescent="0.35">
      <c r="A15" s="2"/>
      <c r="B15" s="4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A16" s="205"/>
      <c r="B16" s="255"/>
      <c r="C16" s="255"/>
      <c r="D16" s="256"/>
      <c r="E16" s="257"/>
      <c r="F16" s="26"/>
      <c r="G16" s="11"/>
      <c r="H16" s="11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x14ac:dyDescent="0.35">
      <c r="D18" s="11"/>
      <c r="E18" s="11"/>
      <c r="F18" s="11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43" zoomScaleNormal="43" workbookViewId="0">
      <selection activeCell="E36" sqref="E36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3.4531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16">
        <v>13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393"/>
      <c r="C4" s="544" t="s">
        <v>34</v>
      </c>
      <c r="D4" s="638"/>
      <c r="E4" s="609"/>
      <c r="F4" s="544"/>
      <c r="G4" s="543"/>
      <c r="H4" s="691" t="s">
        <v>17</v>
      </c>
      <c r="I4" s="692"/>
      <c r="J4" s="693"/>
      <c r="K4" s="549" t="s">
        <v>18</v>
      </c>
      <c r="L4" s="797" t="s">
        <v>19</v>
      </c>
      <c r="M4" s="798"/>
      <c r="N4" s="799"/>
      <c r="O4" s="799"/>
      <c r="P4" s="803"/>
      <c r="Q4" s="811" t="s">
        <v>20</v>
      </c>
      <c r="R4" s="812"/>
      <c r="S4" s="812"/>
      <c r="T4" s="812"/>
      <c r="U4" s="812"/>
      <c r="V4" s="812"/>
      <c r="W4" s="812"/>
      <c r="X4" s="813"/>
    </row>
    <row r="5" spans="1:24" s="16" customFormat="1" ht="47" thickBot="1" x14ac:dyDescent="0.4">
      <c r="A5" s="138" t="s">
        <v>0</v>
      </c>
      <c r="B5" s="100"/>
      <c r="C5" s="100" t="s">
        <v>35</v>
      </c>
      <c r="D5" s="703" t="s">
        <v>36</v>
      </c>
      <c r="E5" s="100" t="s">
        <v>33</v>
      </c>
      <c r="F5" s="100" t="s">
        <v>21</v>
      </c>
      <c r="G5" s="94" t="s">
        <v>32</v>
      </c>
      <c r="H5" s="705" t="s">
        <v>22</v>
      </c>
      <c r="I5" s="426" t="s">
        <v>23</v>
      </c>
      <c r="J5" s="706" t="s">
        <v>24</v>
      </c>
      <c r="K5" s="550" t="s">
        <v>25</v>
      </c>
      <c r="L5" s="445" t="s">
        <v>26</v>
      </c>
      <c r="M5" s="445" t="s">
        <v>95</v>
      </c>
      <c r="N5" s="445" t="s">
        <v>27</v>
      </c>
      <c r="O5" s="500" t="s">
        <v>96</v>
      </c>
      <c r="P5" s="445" t="s">
        <v>97</v>
      </c>
      <c r="Q5" s="445" t="s">
        <v>28</v>
      </c>
      <c r="R5" s="445" t="s">
        <v>29</v>
      </c>
      <c r="S5" s="445" t="s">
        <v>30</v>
      </c>
      <c r="T5" s="445" t="s">
        <v>31</v>
      </c>
      <c r="U5" s="445" t="s">
        <v>98</v>
      </c>
      <c r="V5" s="445" t="s">
        <v>99</v>
      </c>
      <c r="W5" s="445" t="s">
        <v>100</v>
      </c>
      <c r="X5" s="544" t="s">
        <v>101</v>
      </c>
    </row>
    <row r="6" spans="1:24" s="16" customFormat="1" ht="26.5" customHeight="1" x14ac:dyDescent="0.35">
      <c r="A6" s="140" t="s">
        <v>5</v>
      </c>
      <c r="B6" s="134"/>
      <c r="C6" s="356">
        <v>135</v>
      </c>
      <c r="D6" s="340" t="s">
        <v>14</v>
      </c>
      <c r="E6" s="169" t="s">
        <v>124</v>
      </c>
      <c r="F6" s="149">
        <v>60</v>
      </c>
      <c r="G6" s="572"/>
      <c r="H6" s="398">
        <v>1.2</v>
      </c>
      <c r="I6" s="338">
        <v>5.4</v>
      </c>
      <c r="J6" s="399">
        <v>5.16</v>
      </c>
      <c r="K6" s="184">
        <v>73.2</v>
      </c>
      <c r="L6" s="398">
        <v>0.01</v>
      </c>
      <c r="M6" s="337">
        <v>0.03</v>
      </c>
      <c r="N6" s="338">
        <v>4.2</v>
      </c>
      <c r="O6" s="338">
        <v>90</v>
      </c>
      <c r="P6" s="339">
        <v>0</v>
      </c>
      <c r="Q6" s="398">
        <v>24.6</v>
      </c>
      <c r="R6" s="338">
        <v>40.200000000000003</v>
      </c>
      <c r="S6" s="338">
        <v>21</v>
      </c>
      <c r="T6" s="338">
        <v>4.2</v>
      </c>
      <c r="U6" s="338">
        <v>189</v>
      </c>
      <c r="V6" s="338">
        <v>0</v>
      </c>
      <c r="W6" s="338">
        <v>0</v>
      </c>
      <c r="X6" s="399">
        <v>0</v>
      </c>
    </row>
    <row r="7" spans="1:24" s="16" customFormat="1" ht="26.5" customHeight="1" x14ac:dyDescent="0.35">
      <c r="A7" s="101"/>
      <c r="B7" s="131"/>
      <c r="C7" s="131" t="s">
        <v>135</v>
      </c>
      <c r="D7" s="407" t="s">
        <v>7</v>
      </c>
      <c r="E7" s="350" t="s">
        <v>132</v>
      </c>
      <c r="F7" s="536">
        <v>200</v>
      </c>
      <c r="G7" s="95"/>
      <c r="H7" s="228">
        <v>6.2</v>
      </c>
      <c r="I7" s="13">
        <v>6.38</v>
      </c>
      <c r="J7" s="42">
        <v>12.02</v>
      </c>
      <c r="K7" s="132">
        <v>131.11000000000001</v>
      </c>
      <c r="L7" s="69">
        <v>7.0000000000000007E-2</v>
      </c>
      <c r="M7" s="69">
        <v>0.08</v>
      </c>
      <c r="N7" s="13">
        <v>5.17</v>
      </c>
      <c r="O7" s="13">
        <v>120</v>
      </c>
      <c r="P7" s="42">
        <v>0.02</v>
      </c>
      <c r="Q7" s="228">
        <v>26.04</v>
      </c>
      <c r="R7" s="13">
        <v>95.87</v>
      </c>
      <c r="S7" s="13">
        <v>23.89</v>
      </c>
      <c r="T7" s="13">
        <v>1.32</v>
      </c>
      <c r="U7" s="13">
        <v>377.41</v>
      </c>
      <c r="V7" s="13">
        <v>5.0000000000000001E-3</v>
      </c>
      <c r="W7" s="13">
        <v>1E-3</v>
      </c>
      <c r="X7" s="42">
        <v>0.04</v>
      </c>
    </row>
    <row r="8" spans="1:24" s="35" customFormat="1" ht="26.5" customHeight="1" x14ac:dyDescent="0.35">
      <c r="A8" s="102"/>
      <c r="B8" s="118"/>
      <c r="C8" s="130">
        <v>80</v>
      </c>
      <c r="D8" s="406" t="s">
        <v>8</v>
      </c>
      <c r="E8" s="153" t="s">
        <v>82</v>
      </c>
      <c r="F8" s="214">
        <v>90</v>
      </c>
      <c r="G8" s="96"/>
      <c r="H8" s="228">
        <v>14.84</v>
      </c>
      <c r="I8" s="13">
        <v>12.69</v>
      </c>
      <c r="J8" s="42">
        <v>4.46</v>
      </c>
      <c r="K8" s="132">
        <v>191.87</v>
      </c>
      <c r="L8" s="69">
        <v>0.06</v>
      </c>
      <c r="M8" s="69">
        <v>0.11</v>
      </c>
      <c r="N8" s="13">
        <v>1.48</v>
      </c>
      <c r="O8" s="13">
        <v>30</v>
      </c>
      <c r="P8" s="42">
        <v>0</v>
      </c>
      <c r="Q8" s="228">
        <v>20.21</v>
      </c>
      <c r="R8" s="13">
        <v>120.74</v>
      </c>
      <c r="S8" s="13">
        <v>17.46</v>
      </c>
      <c r="T8" s="13">
        <v>1.23</v>
      </c>
      <c r="U8" s="13">
        <v>204.01</v>
      </c>
      <c r="V8" s="13">
        <v>3.0000000000000001E-3</v>
      </c>
      <c r="W8" s="13">
        <v>0</v>
      </c>
      <c r="X8" s="42">
        <v>0.09</v>
      </c>
    </row>
    <row r="9" spans="1:24" s="35" customFormat="1" ht="26.5" customHeight="1" x14ac:dyDescent="0.35">
      <c r="A9" s="102"/>
      <c r="B9" s="118"/>
      <c r="C9" s="130">
        <v>54</v>
      </c>
      <c r="D9" s="405" t="s">
        <v>75</v>
      </c>
      <c r="E9" s="146" t="s">
        <v>38</v>
      </c>
      <c r="F9" s="129">
        <v>150</v>
      </c>
      <c r="G9" s="125"/>
      <c r="H9" s="253">
        <v>7.26</v>
      </c>
      <c r="I9" s="20">
        <v>4.96</v>
      </c>
      <c r="J9" s="44">
        <v>31.76</v>
      </c>
      <c r="K9" s="184">
        <v>198.84</v>
      </c>
      <c r="L9" s="19">
        <v>0.19</v>
      </c>
      <c r="M9" s="19">
        <v>0.1</v>
      </c>
      <c r="N9" s="20">
        <v>0</v>
      </c>
      <c r="O9" s="20">
        <v>10</v>
      </c>
      <c r="P9" s="21">
        <v>0.06</v>
      </c>
      <c r="Q9" s="253">
        <v>13.09</v>
      </c>
      <c r="R9" s="20">
        <v>159.71</v>
      </c>
      <c r="S9" s="20">
        <v>106.22</v>
      </c>
      <c r="T9" s="20">
        <v>3.57</v>
      </c>
      <c r="U9" s="20">
        <v>193.67</v>
      </c>
      <c r="V9" s="20">
        <v>2E-3</v>
      </c>
      <c r="W9" s="20">
        <v>3.0000000000000001E-3</v>
      </c>
      <c r="X9" s="44">
        <v>0.01</v>
      </c>
    </row>
    <row r="10" spans="1:24" s="16" customFormat="1" ht="33.75" customHeight="1" x14ac:dyDescent="0.35">
      <c r="A10" s="103"/>
      <c r="B10" s="131"/>
      <c r="C10" s="96">
        <v>98</v>
      </c>
      <c r="D10" s="146" t="s">
        <v>13</v>
      </c>
      <c r="E10" s="166" t="s">
        <v>12</v>
      </c>
      <c r="F10" s="521">
        <v>200</v>
      </c>
      <c r="G10" s="498"/>
      <c r="H10" s="227">
        <v>0.37</v>
      </c>
      <c r="I10" s="15">
        <v>0</v>
      </c>
      <c r="J10" s="18">
        <v>14.85</v>
      </c>
      <c r="K10" s="182">
        <v>59.48</v>
      </c>
      <c r="L10" s="17">
        <v>0</v>
      </c>
      <c r="M10" s="17">
        <v>0</v>
      </c>
      <c r="N10" s="15">
        <v>0</v>
      </c>
      <c r="O10" s="15">
        <v>0</v>
      </c>
      <c r="P10" s="40">
        <v>0</v>
      </c>
      <c r="Q10" s="227">
        <v>0.21</v>
      </c>
      <c r="R10" s="15">
        <v>0</v>
      </c>
      <c r="S10" s="15">
        <v>0</v>
      </c>
      <c r="T10" s="15">
        <v>0.02</v>
      </c>
      <c r="U10" s="15">
        <v>0.2</v>
      </c>
      <c r="V10" s="15">
        <v>0</v>
      </c>
      <c r="W10" s="15">
        <v>0</v>
      </c>
      <c r="X10" s="40">
        <v>0</v>
      </c>
    </row>
    <row r="11" spans="1:24" s="16" customFormat="1" ht="26.5" customHeight="1" x14ac:dyDescent="0.35">
      <c r="A11" s="103"/>
      <c r="B11" s="132"/>
      <c r="C11" s="132">
        <v>119</v>
      </c>
      <c r="D11" s="405" t="s">
        <v>47</v>
      </c>
      <c r="E11" s="146" t="s">
        <v>37</v>
      </c>
      <c r="F11" s="129">
        <v>30</v>
      </c>
      <c r="G11" s="125"/>
      <c r="H11" s="227">
        <v>2.2799999999999998</v>
      </c>
      <c r="I11" s="15">
        <v>0.24</v>
      </c>
      <c r="J11" s="40">
        <v>14.76</v>
      </c>
      <c r="K11" s="181">
        <v>70.5</v>
      </c>
      <c r="L11" s="19">
        <v>0.03</v>
      </c>
      <c r="M11" s="19">
        <v>0.01</v>
      </c>
      <c r="N11" s="20">
        <v>0</v>
      </c>
      <c r="O11" s="20">
        <v>0</v>
      </c>
      <c r="P11" s="21">
        <v>0</v>
      </c>
      <c r="Q11" s="253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4">
        <v>4.3499999999999996</v>
      </c>
    </row>
    <row r="12" spans="1:24" s="16" customFormat="1" ht="26.5" customHeight="1" x14ac:dyDescent="0.35">
      <c r="A12" s="103"/>
      <c r="B12" s="132"/>
      <c r="C12" s="132">
        <v>120</v>
      </c>
      <c r="D12" s="405" t="s">
        <v>40</v>
      </c>
      <c r="E12" s="146" t="s">
        <v>40</v>
      </c>
      <c r="F12" s="129">
        <v>25</v>
      </c>
      <c r="G12" s="125"/>
      <c r="H12" s="227">
        <v>1.65</v>
      </c>
      <c r="I12" s="15">
        <v>0.3</v>
      </c>
      <c r="J12" s="40">
        <v>10.050000000000001</v>
      </c>
      <c r="K12" s="181">
        <v>49.5</v>
      </c>
      <c r="L12" s="17">
        <v>0.04</v>
      </c>
      <c r="M12" s="17">
        <v>0.02</v>
      </c>
      <c r="N12" s="15">
        <v>0</v>
      </c>
      <c r="O12" s="15">
        <v>0</v>
      </c>
      <c r="P12" s="18">
        <v>0</v>
      </c>
      <c r="Q12" s="227">
        <v>7.25</v>
      </c>
      <c r="R12" s="15">
        <v>37.5</v>
      </c>
      <c r="S12" s="15">
        <v>11.75</v>
      </c>
      <c r="T12" s="15">
        <v>0.98</v>
      </c>
      <c r="U12" s="15">
        <v>58.75</v>
      </c>
      <c r="V12" s="15">
        <v>1E-3</v>
      </c>
      <c r="W12" s="15">
        <v>1E-3</v>
      </c>
      <c r="X12" s="40">
        <v>0</v>
      </c>
    </row>
    <row r="13" spans="1:24" s="35" customFormat="1" ht="26.5" customHeight="1" x14ac:dyDescent="0.35">
      <c r="A13" s="102"/>
      <c r="B13" s="118"/>
      <c r="C13" s="135"/>
      <c r="D13" s="639"/>
      <c r="E13" s="151" t="s">
        <v>15</v>
      </c>
      <c r="F13" s="185">
        <f>SUM(F6:F12)</f>
        <v>755</v>
      </c>
      <c r="G13" s="241"/>
      <c r="H13" s="191">
        <f t="shared" ref="H13:J13" si="0">SUM(H6:H12)</f>
        <v>33.799999999999997</v>
      </c>
      <c r="I13" s="89">
        <f t="shared" si="0"/>
        <v>29.97</v>
      </c>
      <c r="J13" s="91">
        <f t="shared" si="0"/>
        <v>93.06</v>
      </c>
      <c r="K13" s="185">
        <f>SUM(K6:K12)</f>
        <v>774.5</v>
      </c>
      <c r="L13" s="90">
        <f t="shared" ref="L13:X13" si="1">SUM(L6:L12)</f>
        <v>0.39999999999999997</v>
      </c>
      <c r="M13" s="89">
        <f t="shared" si="1"/>
        <v>0.35000000000000003</v>
      </c>
      <c r="N13" s="89">
        <f t="shared" si="1"/>
        <v>10.850000000000001</v>
      </c>
      <c r="O13" s="89">
        <f t="shared" si="1"/>
        <v>250</v>
      </c>
      <c r="P13" s="91">
        <f t="shared" si="1"/>
        <v>0.08</v>
      </c>
      <c r="Q13" s="191">
        <f t="shared" si="1"/>
        <v>97.399999999999991</v>
      </c>
      <c r="R13" s="89">
        <f t="shared" si="1"/>
        <v>473.52</v>
      </c>
      <c r="S13" s="89">
        <f t="shared" si="1"/>
        <v>184.51999999999998</v>
      </c>
      <c r="T13" s="89">
        <f t="shared" si="1"/>
        <v>11.65</v>
      </c>
      <c r="U13" s="89">
        <f t="shared" si="1"/>
        <v>1050.94</v>
      </c>
      <c r="V13" s="89">
        <f t="shared" si="1"/>
        <v>1.2E-2</v>
      </c>
      <c r="W13" s="89">
        <f t="shared" si="1"/>
        <v>7.0000000000000001E-3</v>
      </c>
      <c r="X13" s="91">
        <f t="shared" si="1"/>
        <v>4.4899999999999993</v>
      </c>
    </row>
    <row r="14" spans="1:24" s="35" customFormat="1" ht="26.5" customHeight="1" thickBot="1" x14ac:dyDescent="0.4">
      <c r="A14" s="141"/>
      <c r="B14" s="119"/>
      <c r="C14" s="136"/>
      <c r="D14" s="640"/>
      <c r="E14" s="152" t="s">
        <v>16</v>
      </c>
      <c r="F14" s="133"/>
      <c r="G14" s="196"/>
      <c r="H14" s="192"/>
      <c r="I14" s="49"/>
      <c r="J14" s="113"/>
      <c r="K14" s="186">
        <f>K13/23.5</f>
        <v>32.957446808510639</v>
      </c>
      <c r="L14" s="150"/>
      <c r="M14" s="150"/>
      <c r="N14" s="49"/>
      <c r="O14" s="49"/>
      <c r="P14" s="113"/>
      <c r="Q14" s="192"/>
      <c r="R14" s="49"/>
      <c r="S14" s="49"/>
      <c r="T14" s="49"/>
      <c r="U14" s="49"/>
      <c r="V14" s="49"/>
      <c r="W14" s="49"/>
      <c r="X14" s="113"/>
    </row>
    <row r="15" spans="1:24" x14ac:dyDescent="0.35">
      <c r="A15" s="9"/>
      <c r="B15" s="30"/>
      <c r="C15" s="30"/>
      <c r="D15" s="9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s="205" customFormat="1" ht="18" x14ac:dyDescent="0.35">
      <c r="A16" s="344"/>
      <c r="B16" s="259"/>
      <c r="C16" s="256"/>
      <c r="D16" s="256"/>
      <c r="E16" s="257"/>
      <c r="F16" s="258"/>
      <c r="G16" s="256"/>
      <c r="H16" s="256"/>
      <c r="I16" s="256"/>
      <c r="J16" s="256"/>
    </row>
    <row r="17" spans="1:10" ht="18" x14ac:dyDescent="0.35">
      <c r="A17" s="11"/>
      <c r="B17" s="317"/>
      <c r="C17" s="317"/>
      <c r="D17" s="11"/>
      <c r="E17" s="25"/>
      <c r="F17" s="26"/>
      <c r="G17" s="11"/>
      <c r="H17" s="11"/>
      <c r="I17" s="11"/>
      <c r="J17" s="11"/>
    </row>
    <row r="18" spans="1:10" x14ac:dyDescent="0.35">
      <c r="D18" s="11"/>
      <c r="E18" s="11"/>
      <c r="F18" s="11"/>
      <c r="G18" s="11"/>
      <c r="H18" s="11"/>
      <c r="I18" s="11"/>
      <c r="J18" s="11"/>
    </row>
    <row r="19" spans="1:10" x14ac:dyDescent="0.35"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zoomScale="46" zoomScaleNormal="46" workbookViewId="0">
      <selection activeCell="D23" sqref="D23"/>
    </sheetView>
  </sheetViews>
  <sheetFormatPr defaultRowHeight="14.5" x14ac:dyDescent="0.35"/>
  <cols>
    <col min="1" max="1" width="16.81640625" customWidth="1"/>
    <col min="2" max="2" width="15.7265625" style="727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2" width="9.81640625" bestFit="1" customWidth="1"/>
    <col min="23" max="23" width="12.453125" customWidth="1"/>
  </cols>
  <sheetData>
    <row r="2" spans="1:24" ht="23" x14ac:dyDescent="0.5">
      <c r="A2" s="6" t="s">
        <v>1</v>
      </c>
      <c r="B2" s="726"/>
      <c r="C2" s="7"/>
      <c r="D2" s="6" t="s">
        <v>3</v>
      </c>
      <c r="E2" s="6"/>
      <c r="F2" s="8" t="s">
        <v>2</v>
      </c>
      <c r="G2" s="116">
        <v>14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681"/>
      <c r="C4" s="659" t="s">
        <v>34</v>
      </c>
      <c r="D4" s="234"/>
      <c r="E4" s="677"/>
      <c r="F4" s="543"/>
      <c r="G4" s="544"/>
      <c r="H4" s="700" t="s">
        <v>17</v>
      </c>
      <c r="I4" s="701"/>
      <c r="J4" s="702"/>
      <c r="K4" s="610" t="s">
        <v>18</v>
      </c>
      <c r="L4" s="797" t="s">
        <v>19</v>
      </c>
      <c r="M4" s="798"/>
      <c r="N4" s="799"/>
      <c r="O4" s="799"/>
      <c r="P4" s="803"/>
      <c r="Q4" s="811" t="s">
        <v>20</v>
      </c>
      <c r="R4" s="812"/>
      <c r="S4" s="812"/>
      <c r="T4" s="812"/>
      <c r="U4" s="812"/>
      <c r="V4" s="812"/>
      <c r="W4" s="812"/>
      <c r="X4" s="813"/>
    </row>
    <row r="5" spans="1:24" s="16" customFormat="1" ht="28.5" customHeight="1" thickBot="1" x14ac:dyDescent="0.4">
      <c r="A5" s="138" t="s">
        <v>0</v>
      </c>
      <c r="B5" s="100"/>
      <c r="C5" s="94" t="s">
        <v>35</v>
      </c>
      <c r="D5" s="592" t="s">
        <v>36</v>
      </c>
      <c r="E5" s="662" t="s">
        <v>33</v>
      </c>
      <c r="F5" s="94" t="s">
        <v>21</v>
      </c>
      <c r="G5" s="100" t="s">
        <v>32</v>
      </c>
      <c r="H5" s="705" t="s">
        <v>22</v>
      </c>
      <c r="I5" s="426" t="s">
        <v>23</v>
      </c>
      <c r="J5" s="706" t="s">
        <v>24</v>
      </c>
      <c r="K5" s="623" t="s">
        <v>25</v>
      </c>
      <c r="L5" s="445" t="s">
        <v>26</v>
      </c>
      <c r="M5" s="445" t="s">
        <v>95</v>
      </c>
      <c r="N5" s="445" t="s">
        <v>27</v>
      </c>
      <c r="O5" s="500" t="s">
        <v>96</v>
      </c>
      <c r="P5" s="657" t="s">
        <v>97</v>
      </c>
      <c r="Q5" s="445" t="s">
        <v>28</v>
      </c>
      <c r="R5" s="445" t="s">
        <v>29</v>
      </c>
      <c r="S5" s="445" t="s">
        <v>30</v>
      </c>
      <c r="T5" s="445" t="s">
        <v>31</v>
      </c>
      <c r="U5" s="445" t="s">
        <v>98</v>
      </c>
      <c r="V5" s="445" t="s">
        <v>99</v>
      </c>
      <c r="W5" s="445" t="s">
        <v>100</v>
      </c>
      <c r="X5" s="657" t="s">
        <v>101</v>
      </c>
    </row>
    <row r="6" spans="1:24" s="16" customFormat="1" ht="36" customHeight="1" x14ac:dyDescent="0.35">
      <c r="A6" s="140" t="s">
        <v>5</v>
      </c>
      <c r="B6" s="208"/>
      <c r="C6" s="149">
        <v>24</v>
      </c>
      <c r="D6" s="551" t="s">
        <v>14</v>
      </c>
      <c r="E6" s="353" t="s">
        <v>90</v>
      </c>
      <c r="F6" s="465">
        <v>150</v>
      </c>
      <c r="G6" s="467"/>
      <c r="H6" s="240">
        <v>0.6</v>
      </c>
      <c r="I6" s="36">
        <v>0.6</v>
      </c>
      <c r="J6" s="46">
        <v>14.7</v>
      </c>
      <c r="K6" s="421">
        <v>70.5</v>
      </c>
      <c r="L6" s="240">
        <v>0.05</v>
      </c>
      <c r="M6" s="36">
        <v>0.03</v>
      </c>
      <c r="N6" s="36">
        <v>15</v>
      </c>
      <c r="O6" s="36">
        <v>0</v>
      </c>
      <c r="P6" s="46">
        <v>0</v>
      </c>
      <c r="Q6" s="240">
        <v>24</v>
      </c>
      <c r="R6" s="36">
        <v>16.5</v>
      </c>
      <c r="S6" s="36">
        <v>13.5</v>
      </c>
      <c r="T6" s="36">
        <v>3.3</v>
      </c>
      <c r="U6" s="36">
        <v>417</v>
      </c>
      <c r="V6" s="36">
        <v>3.0000000000000001E-3</v>
      </c>
      <c r="W6" s="36">
        <v>0</v>
      </c>
      <c r="X6" s="209">
        <v>0.01</v>
      </c>
    </row>
    <row r="7" spans="1:24" s="16" customFormat="1" ht="26.5" customHeight="1" x14ac:dyDescent="0.35">
      <c r="A7" s="101"/>
      <c r="B7" s="131"/>
      <c r="C7" s="160">
        <v>34</v>
      </c>
      <c r="D7" s="348" t="s">
        <v>7</v>
      </c>
      <c r="E7" s="350" t="s">
        <v>66</v>
      </c>
      <c r="F7" s="598">
        <v>200</v>
      </c>
      <c r="G7" s="160"/>
      <c r="H7" s="228">
        <v>9.19</v>
      </c>
      <c r="I7" s="13">
        <v>5.64</v>
      </c>
      <c r="J7" s="23">
        <v>13.63</v>
      </c>
      <c r="K7" s="268">
        <v>141.18</v>
      </c>
      <c r="L7" s="233">
        <v>0.16</v>
      </c>
      <c r="M7" s="72">
        <v>0.08</v>
      </c>
      <c r="N7" s="72">
        <v>2.73</v>
      </c>
      <c r="O7" s="72">
        <v>110</v>
      </c>
      <c r="P7" s="73">
        <v>0</v>
      </c>
      <c r="Q7" s="233">
        <v>24.39</v>
      </c>
      <c r="R7" s="72">
        <v>101</v>
      </c>
      <c r="S7" s="72">
        <v>29.04</v>
      </c>
      <c r="T7" s="72">
        <v>2.08</v>
      </c>
      <c r="U7" s="72">
        <v>339.52</v>
      </c>
      <c r="V7" s="72">
        <v>4.0000000000000001E-3</v>
      </c>
      <c r="W7" s="72">
        <v>2E-3</v>
      </c>
      <c r="X7" s="197">
        <v>0.03</v>
      </c>
    </row>
    <row r="8" spans="1:24" s="35" customFormat="1" ht="26.5" customHeight="1" x14ac:dyDescent="0.35">
      <c r="A8" s="102"/>
      <c r="B8" s="175"/>
      <c r="C8" s="158">
        <v>82</v>
      </c>
      <c r="D8" s="395" t="s">
        <v>8</v>
      </c>
      <c r="E8" s="584" t="s">
        <v>114</v>
      </c>
      <c r="F8" s="484">
        <v>95</v>
      </c>
      <c r="G8" s="178"/>
      <c r="H8" s="309">
        <v>24.87</v>
      </c>
      <c r="I8" s="53">
        <v>21.09</v>
      </c>
      <c r="J8" s="54">
        <v>0.72</v>
      </c>
      <c r="K8" s="470">
        <v>290.5</v>
      </c>
      <c r="L8" s="309">
        <v>0.09</v>
      </c>
      <c r="M8" s="53">
        <v>0.18</v>
      </c>
      <c r="N8" s="53">
        <v>1.1000000000000001</v>
      </c>
      <c r="O8" s="53">
        <v>40</v>
      </c>
      <c r="P8" s="54">
        <v>0.05</v>
      </c>
      <c r="Q8" s="309">
        <v>58.49</v>
      </c>
      <c r="R8" s="53">
        <v>211.13</v>
      </c>
      <c r="S8" s="53">
        <v>24.16</v>
      </c>
      <c r="T8" s="53">
        <v>1.58</v>
      </c>
      <c r="U8" s="53">
        <v>271.04000000000002</v>
      </c>
      <c r="V8" s="53">
        <v>5.0000000000000001E-3</v>
      </c>
      <c r="W8" s="53">
        <v>0</v>
      </c>
      <c r="X8" s="67">
        <v>0.15</v>
      </c>
    </row>
    <row r="9" spans="1:24" s="35" customFormat="1" ht="26.5" customHeight="1" x14ac:dyDescent="0.35">
      <c r="A9" s="102"/>
      <c r="B9" s="130"/>
      <c r="C9" s="161">
        <v>65</v>
      </c>
      <c r="D9" s="349" t="s">
        <v>75</v>
      </c>
      <c r="E9" s="146" t="s">
        <v>46</v>
      </c>
      <c r="F9" s="125">
        <v>150</v>
      </c>
      <c r="G9" s="162"/>
      <c r="H9" s="342">
        <v>6.76</v>
      </c>
      <c r="I9" s="87">
        <v>3.93</v>
      </c>
      <c r="J9" s="88">
        <v>41.29</v>
      </c>
      <c r="K9" s="471">
        <v>227.48</v>
      </c>
      <c r="L9" s="228">
        <v>0.08</v>
      </c>
      <c r="M9" s="13">
        <v>0.03</v>
      </c>
      <c r="N9" s="13">
        <v>0</v>
      </c>
      <c r="O9" s="13">
        <v>10</v>
      </c>
      <c r="P9" s="23">
        <v>0.06</v>
      </c>
      <c r="Q9" s="228">
        <v>13.54</v>
      </c>
      <c r="R9" s="13">
        <v>50.83</v>
      </c>
      <c r="S9" s="13">
        <v>9.14</v>
      </c>
      <c r="T9" s="13">
        <v>0.93</v>
      </c>
      <c r="U9" s="13">
        <v>72.5</v>
      </c>
      <c r="V9" s="13">
        <v>1E-3</v>
      </c>
      <c r="W9" s="13">
        <v>0</v>
      </c>
      <c r="X9" s="44">
        <v>0.01</v>
      </c>
    </row>
    <row r="10" spans="1:24" s="16" customFormat="1" ht="33.75" customHeight="1" x14ac:dyDescent="0.35">
      <c r="A10" s="103"/>
      <c r="B10" s="131"/>
      <c r="C10" s="200">
        <v>216</v>
      </c>
      <c r="D10" s="171" t="s">
        <v>13</v>
      </c>
      <c r="E10" s="206" t="s">
        <v>104</v>
      </c>
      <c r="F10" s="129">
        <v>200</v>
      </c>
      <c r="G10" s="553"/>
      <c r="H10" s="227">
        <v>0.25</v>
      </c>
      <c r="I10" s="15">
        <v>0</v>
      </c>
      <c r="J10" s="40">
        <v>12.73</v>
      </c>
      <c r="K10" s="181">
        <v>51.3</v>
      </c>
      <c r="L10" s="253">
        <v>0</v>
      </c>
      <c r="M10" s="19">
        <v>0</v>
      </c>
      <c r="N10" s="20">
        <v>4.3899999999999997</v>
      </c>
      <c r="O10" s="20">
        <v>0</v>
      </c>
      <c r="P10" s="44">
        <v>0</v>
      </c>
      <c r="Q10" s="253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4">
        <v>0</v>
      </c>
    </row>
    <row r="11" spans="1:24" s="16" customFormat="1" ht="26.5" customHeight="1" x14ac:dyDescent="0.35">
      <c r="A11" s="103"/>
      <c r="B11" s="132"/>
      <c r="C11" s="97">
        <v>119</v>
      </c>
      <c r="D11" s="146" t="s">
        <v>9</v>
      </c>
      <c r="E11" s="171" t="s">
        <v>47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7">
        <v>0.01</v>
      </c>
      <c r="N11" s="15">
        <v>0</v>
      </c>
      <c r="O11" s="15">
        <v>0</v>
      </c>
      <c r="P11" s="40">
        <v>0</v>
      </c>
      <c r="Q11" s="227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26.5" customHeight="1" x14ac:dyDescent="0.35">
      <c r="A12" s="103"/>
      <c r="B12" s="132"/>
      <c r="C12" s="125">
        <v>120</v>
      </c>
      <c r="D12" s="498" t="s">
        <v>10</v>
      </c>
      <c r="E12" s="146" t="s">
        <v>40</v>
      </c>
      <c r="F12" s="161">
        <v>20</v>
      </c>
      <c r="G12" s="161"/>
      <c r="H12" s="253">
        <v>1.32</v>
      </c>
      <c r="I12" s="20">
        <v>0.24</v>
      </c>
      <c r="J12" s="21">
        <v>8.0399999999999991</v>
      </c>
      <c r="K12" s="394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35" customFormat="1" ht="26.5" customHeight="1" x14ac:dyDescent="0.35">
      <c r="A13" s="102"/>
      <c r="B13" s="174"/>
      <c r="C13" s="443"/>
      <c r="D13" s="569"/>
      <c r="E13" s="375" t="s">
        <v>15</v>
      </c>
      <c r="F13" s="383" t="e">
        <f>F6+F7+#REF!+F9+F10+F11+F12</f>
        <v>#REF!</v>
      </c>
      <c r="G13" s="468"/>
      <c r="H13" s="189" t="e">
        <f>H6+H7+#REF!+H9+H10+H11+H12</f>
        <v>#REF!</v>
      </c>
      <c r="I13" s="22" t="e">
        <f>I6+I7+#REF!+I9+I10+I11+I12</f>
        <v>#REF!</v>
      </c>
      <c r="J13" s="107" t="e">
        <f>J6+J7+#REF!+J9+J10+J11+J12</f>
        <v>#REF!</v>
      </c>
      <c r="K13" s="416" t="e">
        <f>K6+K7+#REF!+K9+K10+K11+K12</f>
        <v>#REF!</v>
      </c>
      <c r="L13" s="189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07" t="e">
        <f>P6+P7+#REF!+P9+P10+P11+P12</f>
        <v>#REF!</v>
      </c>
      <c r="Q13" s="189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59" t="e">
        <f>X6+X7+#REF!+X9+X10+X11+X12</f>
        <v>#REF!</v>
      </c>
    </row>
    <row r="14" spans="1:24" s="35" customFormat="1" ht="26.5" customHeight="1" x14ac:dyDescent="0.35">
      <c r="A14" s="102"/>
      <c r="B14" s="225"/>
      <c r="C14" s="461"/>
      <c r="D14" s="568"/>
      <c r="E14" s="462" t="s">
        <v>15</v>
      </c>
      <c r="F14" s="418">
        <f>F6+F7+F8+F9+F10+F11+F12</f>
        <v>835</v>
      </c>
      <c r="G14" s="417"/>
      <c r="H14" s="286">
        <f>H6+H7+H8+H9+H10+H11+H12</f>
        <v>44.51</v>
      </c>
      <c r="I14" s="52">
        <f>I6+I7+I8+I9+I10+I11+I12</f>
        <v>31.659999999999997</v>
      </c>
      <c r="J14" s="664">
        <f>J6+J7+J8+J9+J10+J11+J12</f>
        <v>100.95000000000002</v>
      </c>
      <c r="K14" s="274">
        <f>K6+K7+K8+K9+K10+K11+K12</f>
        <v>867.56</v>
      </c>
      <c r="L14" s="286">
        <f>L6+L7+L8+L9+L10+L11+L12</f>
        <v>0.43000000000000005</v>
      </c>
      <c r="M14" s="52">
        <f>M6+M7+M8+M9+M10+M11+M12</f>
        <v>0.35</v>
      </c>
      <c r="N14" s="52">
        <f>N6+N7+N8+N9+N10+N11+N12</f>
        <v>23.220000000000002</v>
      </c>
      <c r="O14" s="52">
        <f>O6+O7+O8+O9+O10+O11+O12</f>
        <v>160</v>
      </c>
      <c r="P14" s="664">
        <f>P6+P7+P8+P9+P10+P11+P12</f>
        <v>0.11</v>
      </c>
      <c r="Q14" s="286">
        <f>Q6+Q7+Q8+Q9+Q10+Q11+Q12</f>
        <v>130.54</v>
      </c>
      <c r="R14" s="52">
        <f>R6+R7+R8+R9+R10+R11+R12</f>
        <v>422.46</v>
      </c>
      <c r="S14" s="52">
        <f>S6+S7+S8+S9+S10+S11+S12</f>
        <v>88.04</v>
      </c>
      <c r="T14" s="52">
        <f>T6+T7+T8+T9+T10+T11+T12</f>
        <v>8.92</v>
      </c>
      <c r="U14" s="52">
        <f>U6+U7+U8+U9+U10+U11+U12</f>
        <v>1165.9599999999998</v>
      </c>
      <c r="V14" s="52">
        <f>V6+V7+V8+V9+V10+V11+V12</f>
        <v>1.5000000000000003E-2</v>
      </c>
      <c r="W14" s="52">
        <f>W6+W7+W8+W9+W10+W11+W12</f>
        <v>4.0000000000000001E-3</v>
      </c>
      <c r="X14" s="68">
        <f>X6+X7+X8+X9+X10+X11+X12</f>
        <v>3.1</v>
      </c>
    </row>
    <row r="15" spans="1:24" s="35" customFormat="1" ht="26.5" customHeight="1" x14ac:dyDescent="0.35">
      <c r="A15" s="102"/>
      <c r="B15" s="224"/>
      <c r="C15" s="443"/>
      <c r="D15" s="569"/>
      <c r="E15" s="409" t="s">
        <v>16</v>
      </c>
      <c r="F15" s="383"/>
      <c r="G15" s="443"/>
      <c r="H15" s="189"/>
      <c r="I15" s="22"/>
      <c r="J15" s="107"/>
      <c r="K15" s="472" t="e">
        <f>K13/23.5</f>
        <v>#REF!</v>
      </c>
      <c r="L15" s="189"/>
      <c r="M15" s="22"/>
      <c r="N15" s="22"/>
      <c r="O15" s="22"/>
      <c r="P15" s="107"/>
      <c r="Q15" s="189"/>
      <c r="R15" s="22"/>
      <c r="S15" s="22"/>
      <c r="T15" s="22"/>
      <c r="U15" s="22"/>
      <c r="V15" s="22"/>
      <c r="W15" s="22"/>
      <c r="X15" s="59"/>
    </row>
    <row r="16" spans="1:24" s="35" customFormat="1" ht="26.5" customHeight="1" thickBot="1" x14ac:dyDescent="0.4">
      <c r="A16" s="141"/>
      <c r="B16" s="177"/>
      <c r="C16" s="463"/>
      <c r="D16" s="603"/>
      <c r="E16" s="385" t="s">
        <v>16</v>
      </c>
      <c r="F16" s="159"/>
      <c r="G16" s="464"/>
      <c r="H16" s="387"/>
      <c r="I16" s="388"/>
      <c r="J16" s="420"/>
      <c r="K16" s="473">
        <f>K14/23.5</f>
        <v>36.917446808510633</v>
      </c>
      <c r="L16" s="387"/>
      <c r="M16" s="388"/>
      <c r="N16" s="388"/>
      <c r="O16" s="388"/>
      <c r="P16" s="420"/>
      <c r="Q16" s="387"/>
      <c r="R16" s="388"/>
      <c r="S16" s="388"/>
      <c r="T16" s="388"/>
      <c r="U16" s="388"/>
      <c r="V16" s="388"/>
      <c r="W16" s="388"/>
      <c r="X16" s="389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537" t="s">
        <v>55</v>
      </c>
      <c r="B18" s="732"/>
      <c r="C18" s="538"/>
      <c r="D18" s="539"/>
      <c r="E18" s="25"/>
      <c r="F18" s="26"/>
      <c r="G18" s="11"/>
      <c r="H18" s="9"/>
      <c r="I18" s="11"/>
      <c r="J18" s="11"/>
    </row>
    <row r="19" spans="1:14" ht="18" x14ac:dyDescent="0.35">
      <c r="A19" s="540" t="s">
        <v>56</v>
      </c>
      <c r="B19" s="728"/>
      <c r="C19" s="541"/>
      <c r="D19" s="541"/>
      <c r="E19" s="25"/>
      <c r="F19" s="26"/>
      <c r="G19" s="11"/>
      <c r="H19" s="11"/>
      <c r="I19" s="11"/>
      <c r="J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3" spans="1:14" ht="18" x14ac:dyDescent="0.35">
      <c r="D23" s="11"/>
      <c r="E23" s="25"/>
      <c r="F23" s="26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  <row r="30" spans="1:1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7"/>
  <sheetViews>
    <sheetView topLeftCell="B5" zoomScale="51" zoomScaleNormal="51" workbookViewId="0">
      <selection activeCell="B9" sqref="B9:X9"/>
    </sheetView>
  </sheetViews>
  <sheetFormatPr defaultRowHeight="14.5" x14ac:dyDescent="0.35"/>
  <cols>
    <col min="1" max="1" width="16.81640625" customWidth="1"/>
    <col min="2" max="2" width="16.81640625" style="731" customWidth="1"/>
    <col min="3" max="3" width="15.7265625" style="5" customWidth="1"/>
    <col min="4" max="4" width="24.453125" customWidth="1"/>
    <col min="5" max="5" width="64.45312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730"/>
      <c r="C2" s="7"/>
      <c r="D2" s="6" t="s">
        <v>3</v>
      </c>
      <c r="E2" s="6"/>
      <c r="F2" s="8" t="s">
        <v>2</v>
      </c>
      <c r="G2" s="116">
        <v>15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641"/>
      <c r="C4" s="544" t="s">
        <v>34</v>
      </c>
      <c r="D4" s="608"/>
      <c r="E4" s="609"/>
      <c r="F4" s="544"/>
      <c r="G4" s="544"/>
      <c r="H4" s="691" t="s">
        <v>17</v>
      </c>
      <c r="I4" s="692"/>
      <c r="J4" s="693"/>
      <c r="K4" s="610" t="s">
        <v>18</v>
      </c>
      <c r="L4" s="804" t="s">
        <v>19</v>
      </c>
      <c r="M4" s="805"/>
      <c r="N4" s="805"/>
      <c r="O4" s="805"/>
      <c r="P4" s="806"/>
      <c r="Q4" s="804" t="s">
        <v>20</v>
      </c>
      <c r="R4" s="805"/>
      <c r="S4" s="805"/>
      <c r="T4" s="805"/>
      <c r="U4" s="805"/>
      <c r="V4" s="805"/>
      <c r="W4" s="805"/>
      <c r="X4" s="806"/>
    </row>
    <row r="5" spans="1:24" s="16" customFormat="1" ht="28.5" customHeight="1" thickBot="1" x14ac:dyDescent="0.4">
      <c r="A5" s="138" t="s">
        <v>0</v>
      </c>
      <c r="B5" s="707"/>
      <c r="C5" s="100" t="s">
        <v>35</v>
      </c>
      <c r="D5" s="357" t="s">
        <v>36</v>
      </c>
      <c r="E5" s="100" t="s">
        <v>33</v>
      </c>
      <c r="F5" s="100" t="s">
        <v>21</v>
      </c>
      <c r="G5" s="100" t="s">
        <v>32</v>
      </c>
      <c r="H5" s="94" t="s">
        <v>22</v>
      </c>
      <c r="I5" s="426" t="s">
        <v>23</v>
      </c>
      <c r="J5" s="94" t="s">
        <v>24</v>
      </c>
      <c r="K5" s="623" t="s">
        <v>25</v>
      </c>
      <c r="L5" s="322" t="s">
        <v>26</v>
      </c>
      <c r="M5" s="322" t="s">
        <v>95</v>
      </c>
      <c r="N5" s="322" t="s">
        <v>27</v>
      </c>
      <c r="O5" s="425" t="s">
        <v>96</v>
      </c>
      <c r="P5" s="322" t="s">
        <v>97</v>
      </c>
      <c r="Q5" s="322" t="s">
        <v>28</v>
      </c>
      <c r="R5" s="322" t="s">
        <v>29</v>
      </c>
      <c r="S5" s="322" t="s">
        <v>30</v>
      </c>
      <c r="T5" s="322" t="s">
        <v>31</v>
      </c>
      <c r="U5" s="322" t="s">
        <v>98</v>
      </c>
      <c r="V5" s="322" t="s">
        <v>99</v>
      </c>
      <c r="W5" s="322" t="s">
        <v>100</v>
      </c>
      <c r="X5" s="426" t="s">
        <v>101</v>
      </c>
    </row>
    <row r="6" spans="1:24" s="16" customFormat="1" ht="26.5" customHeight="1" x14ac:dyDescent="0.35">
      <c r="A6" s="140" t="s">
        <v>5</v>
      </c>
      <c r="B6" s="207"/>
      <c r="C6" s="497">
        <v>133</v>
      </c>
      <c r="D6" s="353" t="s">
        <v>14</v>
      </c>
      <c r="E6" s="551" t="s">
        <v>113</v>
      </c>
      <c r="F6" s="465">
        <v>60</v>
      </c>
      <c r="G6" s="613"/>
      <c r="H6" s="246">
        <v>1.24</v>
      </c>
      <c r="I6" s="38">
        <v>0.21</v>
      </c>
      <c r="J6" s="39">
        <v>6.12</v>
      </c>
      <c r="K6" s="295">
        <v>31.32</v>
      </c>
      <c r="L6" s="265">
        <v>0.01</v>
      </c>
      <c r="M6" s="81">
        <v>0.02</v>
      </c>
      <c r="N6" s="81">
        <v>1.1499999999999999</v>
      </c>
      <c r="O6" s="81">
        <v>0</v>
      </c>
      <c r="P6" s="82">
        <v>0</v>
      </c>
      <c r="Q6" s="265">
        <v>22.18</v>
      </c>
      <c r="R6" s="81">
        <v>21.4</v>
      </c>
      <c r="S6" s="81">
        <v>6.79</v>
      </c>
      <c r="T6" s="81">
        <v>0.19</v>
      </c>
      <c r="U6" s="81">
        <v>67.73</v>
      </c>
      <c r="V6" s="81">
        <v>0</v>
      </c>
      <c r="W6" s="81">
        <v>0</v>
      </c>
      <c r="X6" s="83">
        <v>0.01</v>
      </c>
    </row>
    <row r="7" spans="1:24" s="16" customFormat="1" ht="26.5" customHeight="1" x14ac:dyDescent="0.35">
      <c r="A7" s="101"/>
      <c r="B7" s="129"/>
      <c r="C7" s="492">
        <v>35</v>
      </c>
      <c r="D7" s="194" t="s">
        <v>81</v>
      </c>
      <c r="E7" s="153" t="s">
        <v>79</v>
      </c>
      <c r="F7" s="214">
        <v>200</v>
      </c>
      <c r="G7" s="161"/>
      <c r="H7" s="228">
        <v>4.91</v>
      </c>
      <c r="I7" s="13">
        <v>9.9600000000000009</v>
      </c>
      <c r="J7" s="42">
        <v>9.02</v>
      </c>
      <c r="K7" s="97">
        <v>146.41</v>
      </c>
      <c r="L7" s="227">
        <v>0.04</v>
      </c>
      <c r="M7" s="15">
        <v>0.03</v>
      </c>
      <c r="N7" s="15">
        <v>0.75</v>
      </c>
      <c r="O7" s="15">
        <v>120</v>
      </c>
      <c r="P7" s="18">
        <v>0</v>
      </c>
      <c r="Q7" s="227">
        <v>12.45</v>
      </c>
      <c r="R7" s="15">
        <v>46.5</v>
      </c>
      <c r="S7" s="15">
        <v>9.68</v>
      </c>
      <c r="T7" s="15">
        <v>0.56999999999999995</v>
      </c>
      <c r="U7" s="15">
        <v>83.7</v>
      </c>
      <c r="V7" s="15">
        <v>2E-3</v>
      </c>
      <c r="W7" s="15">
        <v>0</v>
      </c>
      <c r="X7" s="40">
        <v>0.03</v>
      </c>
    </row>
    <row r="8" spans="1:24" s="35" customFormat="1" ht="35.25" customHeight="1" x14ac:dyDescent="0.35">
      <c r="A8" s="102"/>
      <c r="B8" s="130"/>
      <c r="C8" s="492">
        <v>148</v>
      </c>
      <c r="D8" s="147" t="s">
        <v>8</v>
      </c>
      <c r="E8" s="170" t="s">
        <v>108</v>
      </c>
      <c r="F8" s="214">
        <v>90</v>
      </c>
      <c r="G8" s="161"/>
      <c r="H8" s="253">
        <v>19.52</v>
      </c>
      <c r="I8" s="20">
        <v>10.17</v>
      </c>
      <c r="J8" s="44">
        <v>5.89</v>
      </c>
      <c r="K8" s="252">
        <v>193.12</v>
      </c>
      <c r="L8" s="227">
        <v>0.11</v>
      </c>
      <c r="M8" s="17">
        <v>0.16</v>
      </c>
      <c r="N8" s="15">
        <v>1.57</v>
      </c>
      <c r="O8" s="15">
        <v>300</v>
      </c>
      <c r="P8" s="40">
        <v>0.44</v>
      </c>
      <c r="Q8" s="227">
        <v>129.65</v>
      </c>
      <c r="R8" s="15">
        <v>270.19</v>
      </c>
      <c r="S8" s="15">
        <v>64.94</v>
      </c>
      <c r="T8" s="15">
        <v>1.28</v>
      </c>
      <c r="U8" s="15">
        <v>460.93</v>
      </c>
      <c r="V8" s="15">
        <v>0.14000000000000001</v>
      </c>
      <c r="W8" s="15">
        <v>1.7000000000000001E-2</v>
      </c>
      <c r="X8" s="40">
        <v>0.66</v>
      </c>
    </row>
    <row r="9" spans="1:24" s="35" customFormat="1" ht="26.5" customHeight="1" x14ac:dyDescent="0.35">
      <c r="A9" s="102"/>
      <c r="B9" s="175" t="s">
        <v>65</v>
      </c>
      <c r="C9" s="787">
        <v>51</v>
      </c>
      <c r="D9" s="788" t="s">
        <v>53</v>
      </c>
      <c r="E9" s="789" t="s">
        <v>122</v>
      </c>
      <c r="F9" s="790">
        <v>150</v>
      </c>
      <c r="G9" s="791"/>
      <c r="H9" s="792">
        <v>3.33</v>
      </c>
      <c r="I9" s="793">
        <v>3.81</v>
      </c>
      <c r="J9" s="794">
        <v>26.04</v>
      </c>
      <c r="K9" s="795">
        <v>151.12</v>
      </c>
      <c r="L9" s="792">
        <v>0.15</v>
      </c>
      <c r="M9" s="793">
        <v>0.1</v>
      </c>
      <c r="N9" s="793">
        <v>14.03</v>
      </c>
      <c r="O9" s="793">
        <v>20</v>
      </c>
      <c r="P9" s="794">
        <v>0.06</v>
      </c>
      <c r="Q9" s="792">
        <v>20.11</v>
      </c>
      <c r="R9" s="793">
        <v>90.58</v>
      </c>
      <c r="S9" s="793">
        <v>35.68</v>
      </c>
      <c r="T9" s="793">
        <v>1.45</v>
      </c>
      <c r="U9" s="793">
        <v>830.41</v>
      </c>
      <c r="V9" s="793">
        <v>8.0000000000000002E-3</v>
      </c>
      <c r="W9" s="793">
        <v>1E-3</v>
      </c>
      <c r="X9" s="796">
        <v>0.05</v>
      </c>
    </row>
    <row r="10" spans="1:24" s="16" customFormat="1" ht="33.75" customHeight="1" x14ac:dyDescent="0.35">
      <c r="A10" s="103"/>
      <c r="B10" s="129"/>
      <c r="C10" s="492">
        <v>107</v>
      </c>
      <c r="D10" s="194" t="s">
        <v>13</v>
      </c>
      <c r="E10" s="153" t="s">
        <v>80</v>
      </c>
      <c r="F10" s="214">
        <v>200</v>
      </c>
      <c r="G10" s="503"/>
      <c r="H10" s="227">
        <v>0.6</v>
      </c>
      <c r="I10" s="15">
        <v>0.2</v>
      </c>
      <c r="J10" s="40">
        <v>23.6</v>
      </c>
      <c r="K10" s="238">
        <v>104</v>
      </c>
      <c r="L10" s="227">
        <v>0.02</v>
      </c>
      <c r="M10" s="15">
        <v>0.02</v>
      </c>
      <c r="N10" s="15">
        <v>171</v>
      </c>
      <c r="O10" s="15">
        <v>20</v>
      </c>
      <c r="P10" s="18">
        <v>0</v>
      </c>
      <c r="Q10" s="227">
        <v>80</v>
      </c>
      <c r="R10" s="15">
        <v>40</v>
      </c>
      <c r="S10" s="15">
        <v>70</v>
      </c>
      <c r="T10" s="15">
        <v>0.8</v>
      </c>
      <c r="U10" s="15">
        <v>266</v>
      </c>
      <c r="V10" s="15">
        <v>0</v>
      </c>
      <c r="W10" s="15">
        <v>0</v>
      </c>
      <c r="X10" s="40">
        <v>0</v>
      </c>
    </row>
    <row r="11" spans="1:24" s="16" customFormat="1" ht="26.5" customHeight="1" x14ac:dyDescent="0.35">
      <c r="A11" s="103"/>
      <c r="B11" s="129"/>
      <c r="C11" s="144">
        <v>119</v>
      </c>
      <c r="D11" s="171" t="s">
        <v>9</v>
      </c>
      <c r="E11" s="146" t="s">
        <v>47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7">
        <v>0.01</v>
      </c>
      <c r="N11" s="15">
        <v>0</v>
      </c>
      <c r="O11" s="15">
        <v>0</v>
      </c>
      <c r="P11" s="40">
        <v>0</v>
      </c>
      <c r="Q11" s="227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26.5" customHeight="1" x14ac:dyDescent="0.35">
      <c r="A12" s="103"/>
      <c r="B12" s="129"/>
      <c r="C12" s="142">
        <v>120</v>
      </c>
      <c r="D12" s="171" t="s">
        <v>10</v>
      </c>
      <c r="E12" s="146" t="s">
        <v>40</v>
      </c>
      <c r="F12" s="161">
        <v>20</v>
      </c>
      <c r="G12" s="161"/>
      <c r="H12" s="253">
        <v>1.32</v>
      </c>
      <c r="I12" s="20">
        <v>0.24</v>
      </c>
      <c r="J12" s="21">
        <v>8.0399999999999991</v>
      </c>
      <c r="K12" s="394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35" customFormat="1" ht="26.5" customHeight="1" x14ac:dyDescent="0.35">
      <c r="A13" s="102"/>
      <c r="B13" s="174" t="s">
        <v>63</v>
      </c>
      <c r="C13" s="448"/>
      <c r="D13" s="636"/>
      <c r="E13" s="375" t="s">
        <v>15</v>
      </c>
      <c r="F13" s="382" t="e">
        <f>F6+F7+F8+#REF!+F10+F11+F12</f>
        <v>#REF!</v>
      </c>
      <c r="G13" s="468"/>
      <c r="H13" s="189" t="e">
        <f>H6+H7+H8+#REF!+H10+H11+H12</f>
        <v>#REF!</v>
      </c>
      <c r="I13" s="22" t="e">
        <f>I6+I7+I8+#REF!+I10+I11+I12</f>
        <v>#REF!</v>
      </c>
      <c r="J13" s="59" t="e">
        <f>J6+J7+J8+#REF!+J10+J11+J12</f>
        <v>#REF!</v>
      </c>
      <c r="K13" s="383" t="e">
        <f>K6+K7+K8+#REF!+K10+K11+K12</f>
        <v>#REF!</v>
      </c>
      <c r="L13" s="189" t="e">
        <f>L6+L7+L8+#REF!+L10+L11+L12</f>
        <v>#REF!</v>
      </c>
      <c r="M13" s="22" t="e">
        <f>M6+M7+M8+#REF!+M10+M11+M12</f>
        <v>#REF!</v>
      </c>
      <c r="N13" s="22" t="e">
        <f>N6+N7+N8+#REF!+N10+N11+N12</f>
        <v>#REF!</v>
      </c>
      <c r="O13" s="22" t="e">
        <f>O6+O7+O8+#REF!+O10+O11+O12</f>
        <v>#REF!</v>
      </c>
      <c r="P13" s="107" t="e">
        <f>P6+P7+P8+#REF!+P10+P11+P12</f>
        <v>#REF!</v>
      </c>
      <c r="Q13" s="189" t="e">
        <f>Q6+Q7+Q8+#REF!+Q10+Q11+Q12</f>
        <v>#REF!</v>
      </c>
      <c r="R13" s="22" t="e">
        <f>R6+R7+R8+#REF!+R10+R11+R12</f>
        <v>#REF!</v>
      </c>
      <c r="S13" s="22" t="e">
        <f>S6+S7+S8+#REF!+S10+S11+S12</f>
        <v>#REF!</v>
      </c>
      <c r="T13" s="22" t="e">
        <f>T6+T7+T8+#REF!+T10+T11+T12</f>
        <v>#REF!</v>
      </c>
      <c r="U13" s="22" t="e">
        <f>U6+U7+U8+#REF!+U10+U11+U12</f>
        <v>#REF!</v>
      </c>
      <c r="V13" s="22" t="e">
        <f>V6+V7+V8+#REF!+V10+V11+V12</f>
        <v>#REF!</v>
      </c>
      <c r="W13" s="22" t="e">
        <f>W6+W7+W8+#REF!+W10+W11+W12</f>
        <v>#REF!</v>
      </c>
      <c r="X13" s="59" t="e">
        <f>X6+X7+X8+#REF!+X10+X11+X12</f>
        <v>#REF!</v>
      </c>
    </row>
    <row r="14" spans="1:24" s="35" customFormat="1" ht="26.5" customHeight="1" x14ac:dyDescent="0.35">
      <c r="A14" s="102"/>
      <c r="B14" s="175" t="s">
        <v>65</v>
      </c>
      <c r="C14" s="509"/>
      <c r="D14" s="635"/>
      <c r="E14" s="462" t="s">
        <v>15</v>
      </c>
      <c r="F14" s="272">
        <f>F6+F7+F8+F9+F10+F11+F12</f>
        <v>740</v>
      </c>
      <c r="G14" s="417"/>
      <c r="H14" s="286">
        <f>H6+H7+H8+H9+H10+H11+H12</f>
        <v>32.44</v>
      </c>
      <c r="I14" s="52">
        <f>I6+I7+I8+I9+I10+I11+I12</f>
        <v>24.75</v>
      </c>
      <c r="J14" s="68">
        <f>J6+J7+J8+J9+J10+J11+J12</f>
        <v>88.550000000000011</v>
      </c>
      <c r="K14" s="418">
        <f>K6+K7+K8+K9+K10+K11+K12</f>
        <v>712.57</v>
      </c>
      <c r="L14" s="286">
        <f>L6+L7+L8+L9+L10+L11+L12</f>
        <v>0.38</v>
      </c>
      <c r="M14" s="52">
        <f>M6+M7+M8+M9+M10+M11+M12</f>
        <v>0.3600000000000001</v>
      </c>
      <c r="N14" s="52">
        <f>N6+N7+N8+N9+N10+N11+N12</f>
        <v>188.5</v>
      </c>
      <c r="O14" s="52">
        <f>O6+O7+O8+O9+O10+O11+O12</f>
        <v>460</v>
      </c>
      <c r="P14" s="664">
        <f>P6+P7+P8+P9+P10+P11+P12</f>
        <v>0.5</v>
      </c>
      <c r="Q14" s="286">
        <f>Q6+Q7+Q8+Q9+Q10+Q11+Q12</f>
        <v>274.19</v>
      </c>
      <c r="R14" s="52">
        <f>R6+R7+R8+R9+R10+R11+R12</f>
        <v>511.67</v>
      </c>
      <c r="S14" s="52">
        <f>S6+S7+S8+S9+S10+S11+S12</f>
        <v>199.29000000000002</v>
      </c>
      <c r="T14" s="52">
        <f>T6+T7+T8+T9+T10+T11+T12</f>
        <v>5.29</v>
      </c>
      <c r="U14" s="52">
        <f>U6+U7+U8+U9+U10+U11+U12</f>
        <v>1774.37</v>
      </c>
      <c r="V14" s="52">
        <f>V6+V7+V8+V9+V10+V11+V12</f>
        <v>0.15200000000000002</v>
      </c>
      <c r="W14" s="52">
        <f>W6+W7+W8+W9+W10+W11+W12</f>
        <v>2.0000000000000004E-2</v>
      </c>
      <c r="X14" s="68">
        <f>X6+X7+X8+X9+X10+X11+X12</f>
        <v>3.65</v>
      </c>
    </row>
    <row r="15" spans="1:24" s="35" customFormat="1" ht="26.5" customHeight="1" x14ac:dyDescent="0.35">
      <c r="A15" s="102"/>
      <c r="B15" s="174" t="s">
        <v>63</v>
      </c>
      <c r="C15" s="448"/>
      <c r="D15" s="636"/>
      <c r="E15" s="409" t="s">
        <v>16</v>
      </c>
      <c r="F15" s="382"/>
      <c r="G15" s="443"/>
      <c r="H15" s="189"/>
      <c r="I15" s="22"/>
      <c r="J15" s="59"/>
      <c r="K15" s="475" t="e">
        <f>K13/23.5</f>
        <v>#REF!</v>
      </c>
      <c r="L15" s="189"/>
      <c r="M15" s="22"/>
      <c r="N15" s="22"/>
      <c r="O15" s="22"/>
      <c r="P15" s="107"/>
      <c r="Q15" s="189"/>
      <c r="R15" s="22"/>
      <c r="S15" s="22"/>
      <c r="T15" s="22"/>
      <c r="U15" s="22"/>
      <c r="V15" s="22"/>
      <c r="W15" s="22"/>
      <c r="X15" s="59"/>
    </row>
    <row r="16" spans="1:24" s="35" customFormat="1" ht="26.5" customHeight="1" thickBot="1" x14ac:dyDescent="0.4">
      <c r="A16" s="141"/>
      <c r="B16" s="177" t="s">
        <v>65</v>
      </c>
      <c r="C16" s="671"/>
      <c r="D16" s="601"/>
      <c r="E16" s="385" t="s">
        <v>16</v>
      </c>
      <c r="F16" s="177"/>
      <c r="G16" s="464"/>
      <c r="H16" s="387"/>
      <c r="I16" s="388"/>
      <c r="J16" s="389"/>
      <c r="K16" s="390">
        <f>K14/23.5</f>
        <v>30.32212765957447</v>
      </c>
      <c r="L16" s="387"/>
      <c r="M16" s="388"/>
      <c r="N16" s="388"/>
      <c r="O16" s="388"/>
      <c r="P16" s="420"/>
      <c r="Q16" s="387"/>
      <c r="R16" s="388"/>
      <c r="S16" s="388"/>
      <c r="T16" s="388"/>
      <c r="U16" s="388"/>
      <c r="V16" s="388"/>
      <c r="W16" s="388"/>
      <c r="X16" s="389"/>
    </row>
    <row r="17" spans="1:19" x14ac:dyDescent="0.35">
      <c r="A17" s="2"/>
      <c r="C17" s="201"/>
      <c r="D17" s="27"/>
      <c r="E17" s="27"/>
      <c r="F17" s="27"/>
      <c r="G17" s="202"/>
      <c r="H17" s="203"/>
      <c r="I17" s="202"/>
      <c r="J17" s="27"/>
      <c r="K17" s="204"/>
      <c r="L17" s="27"/>
      <c r="M17" s="27"/>
      <c r="N17" s="27"/>
      <c r="O17" s="205"/>
      <c r="P17" s="205"/>
      <c r="Q17" s="205"/>
      <c r="R17" s="205"/>
      <c r="S17" s="205"/>
    </row>
    <row r="18" spans="1:19" ht="18" x14ac:dyDescent="0.35">
      <c r="D18" s="11"/>
      <c r="E18" s="25"/>
      <c r="F18" s="26"/>
      <c r="G18" s="11"/>
      <c r="H18" s="11"/>
      <c r="I18" s="11"/>
      <c r="J18" s="11"/>
    </row>
    <row r="19" spans="1:19" ht="18" x14ac:dyDescent="0.35">
      <c r="A19" s="537" t="s">
        <v>55</v>
      </c>
      <c r="B19" s="732"/>
      <c r="C19" s="538"/>
      <c r="D19" s="539"/>
      <c r="E19" s="25"/>
      <c r="F19" s="26"/>
      <c r="G19" s="11"/>
      <c r="H19" s="11"/>
      <c r="I19" s="11"/>
      <c r="J19" s="11"/>
    </row>
    <row r="20" spans="1:19" ht="18" x14ac:dyDescent="0.35">
      <c r="A20" s="540" t="s">
        <v>56</v>
      </c>
      <c r="B20" s="728"/>
      <c r="C20" s="541"/>
      <c r="D20" s="541"/>
      <c r="E20" s="25"/>
      <c r="F20" s="26"/>
      <c r="G20" s="11"/>
      <c r="H20" s="11"/>
      <c r="I20" s="11"/>
      <c r="J20" s="11"/>
    </row>
    <row r="22" spans="1:19" x14ac:dyDescent="0.35">
      <c r="D22" s="11"/>
      <c r="E22" s="11"/>
      <c r="F22" s="11"/>
      <c r="G22" s="11"/>
      <c r="H22" s="11"/>
      <c r="I22" s="11"/>
      <c r="J22" s="11"/>
    </row>
    <row r="23" spans="1:19" x14ac:dyDescent="0.35">
      <c r="D23" s="11"/>
      <c r="E23" s="11"/>
      <c r="F23" s="11"/>
      <c r="G23" s="11"/>
      <c r="H23" s="11"/>
      <c r="I23" s="11"/>
      <c r="J23" s="11"/>
    </row>
    <row r="24" spans="1:19" x14ac:dyDescent="0.35">
      <c r="D24" s="11"/>
      <c r="E24" s="11"/>
      <c r="F24" s="11"/>
      <c r="G24" s="11"/>
      <c r="H24" s="11"/>
      <c r="I24" s="11"/>
      <c r="J24" s="11"/>
    </row>
    <row r="25" spans="1:19" x14ac:dyDescent="0.35">
      <c r="D25" s="11"/>
      <c r="E25" s="11"/>
      <c r="F25" s="11"/>
      <c r="G25" s="11"/>
      <c r="H25" s="11"/>
      <c r="I25" s="11"/>
      <c r="J25" s="11"/>
    </row>
    <row r="26" spans="1:19" x14ac:dyDescent="0.35">
      <c r="D26" s="11"/>
      <c r="E26" s="11"/>
      <c r="F26" s="11"/>
      <c r="G26" s="11"/>
      <c r="H26" s="11"/>
      <c r="I26" s="11"/>
      <c r="J26" s="11"/>
    </row>
    <row r="27" spans="1:19" x14ac:dyDescent="0.35">
      <c r="D27" s="11"/>
      <c r="E27" s="11"/>
      <c r="F27" s="11"/>
      <c r="G27" s="11"/>
      <c r="H27" s="11"/>
      <c r="I27" s="11"/>
      <c r="J27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0"/>
  <sheetViews>
    <sheetView view="pageBreakPreview" topLeftCell="A2" zoomScale="40" zoomScaleNormal="70" zoomScaleSheetLayoutView="40" workbookViewId="0">
      <selection activeCell="E26" sqref="E26"/>
    </sheetView>
  </sheetViews>
  <sheetFormatPr defaultRowHeight="14.5" x14ac:dyDescent="0.35"/>
  <cols>
    <col min="1" max="1" width="16.81640625" customWidth="1"/>
    <col min="2" max="2" width="15.7265625" style="727" customWidth="1"/>
    <col min="3" max="3" width="15.7265625" style="5" customWidth="1"/>
    <col min="4" max="4" width="24.453125" style="5" customWidth="1"/>
    <col min="5" max="5" width="65.7265625" customWidth="1"/>
    <col min="6" max="7" width="15.4531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3" max="23" width="11.1796875" bestFit="1" customWidth="1"/>
  </cols>
  <sheetData>
    <row r="2" spans="1:24" ht="23" x14ac:dyDescent="0.5">
      <c r="A2" s="6" t="s">
        <v>1</v>
      </c>
      <c r="B2" s="726"/>
      <c r="C2" s="219"/>
      <c r="D2" s="219" t="s">
        <v>3</v>
      </c>
      <c r="E2" s="6"/>
      <c r="F2" s="8" t="s">
        <v>2</v>
      </c>
      <c r="G2" s="8">
        <v>16</v>
      </c>
      <c r="H2" s="6"/>
      <c r="K2" s="8"/>
      <c r="L2" s="7"/>
      <c r="M2" s="1"/>
      <c r="N2" s="2"/>
    </row>
    <row r="3" spans="1:24" ht="15" thickBot="1" x14ac:dyDescent="0.4">
      <c r="A3" s="1"/>
      <c r="C3" s="220"/>
      <c r="D3" s="220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681"/>
      <c r="C4" s="542" t="s">
        <v>34</v>
      </c>
      <c r="D4" s="218"/>
      <c r="E4" s="591"/>
      <c r="F4" s="542"/>
      <c r="G4" s="544"/>
      <c r="H4" s="691" t="s">
        <v>17</v>
      </c>
      <c r="I4" s="692"/>
      <c r="J4" s="693"/>
      <c r="K4" s="642" t="s">
        <v>18</v>
      </c>
      <c r="L4" s="800" t="s">
        <v>19</v>
      </c>
      <c r="M4" s="801"/>
      <c r="N4" s="819"/>
      <c r="O4" s="819"/>
      <c r="P4" s="820"/>
      <c r="Q4" s="800" t="s">
        <v>20</v>
      </c>
      <c r="R4" s="801"/>
      <c r="S4" s="801"/>
      <c r="T4" s="801"/>
      <c r="U4" s="801"/>
      <c r="V4" s="801"/>
      <c r="W4" s="801"/>
      <c r="X4" s="802"/>
    </row>
    <row r="5" spans="1:24" s="16" customFormat="1" ht="28.5" customHeight="1" thickBot="1" x14ac:dyDescent="0.4">
      <c r="A5" s="138" t="s">
        <v>0</v>
      </c>
      <c r="B5" s="100"/>
      <c r="C5" s="123" t="s">
        <v>35</v>
      </c>
      <c r="D5" s="280" t="s">
        <v>36</v>
      </c>
      <c r="E5" s="436" t="s">
        <v>33</v>
      </c>
      <c r="F5" s="123" t="s">
        <v>21</v>
      </c>
      <c r="G5" s="100" t="s">
        <v>32</v>
      </c>
      <c r="H5" s="436" t="s">
        <v>22</v>
      </c>
      <c r="I5" s="426" t="s">
        <v>23</v>
      </c>
      <c r="J5" s="436" t="s">
        <v>24</v>
      </c>
      <c r="K5" s="643" t="s">
        <v>25</v>
      </c>
      <c r="L5" s="123" t="s">
        <v>26</v>
      </c>
      <c r="M5" s="426" t="s">
        <v>95</v>
      </c>
      <c r="N5" s="94" t="s">
        <v>27</v>
      </c>
      <c r="O5" s="708" t="s">
        <v>96</v>
      </c>
      <c r="P5" s="662" t="s">
        <v>97</v>
      </c>
      <c r="Q5" s="123" t="s">
        <v>28</v>
      </c>
      <c r="R5" s="426" t="s">
        <v>29</v>
      </c>
      <c r="S5" s="94" t="s">
        <v>30</v>
      </c>
      <c r="T5" s="426" t="s">
        <v>31</v>
      </c>
      <c r="U5" s="94" t="s">
        <v>98</v>
      </c>
      <c r="V5" s="426" t="s">
        <v>99</v>
      </c>
      <c r="W5" s="94" t="s">
        <v>100</v>
      </c>
      <c r="X5" s="426" t="s">
        <v>101</v>
      </c>
    </row>
    <row r="6" spans="1:24" s="16" customFormat="1" ht="43.5" customHeight="1" x14ac:dyDescent="0.35">
      <c r="A6" s="140" t="s">
        <v>5</v>
      </c>
      <c r="B6" s="149"/>
      <c r="C6" s="134">
        <v>25</v>
      </c>
      <c r="D6" s="374" t="s">
        <v>14</v>
      </c>
      <c r="E6" s="511" t="s">
        <v>43</v>
      </c>
      <c r="F6" s="325">
        <v>150</v>
      </c>
      <c r="G6" s="644"/>
      <c r="H6" s="45">
        <v>0.6</v>
      </c>
      <c r="I6" s="36">
        <v>0.45</v>
      </c>
      <c r="J6" s="209">
        <v>15.45</v>
      </c>
      <c r="K6" s="295">
        <v>70.5</v>
      </c>
      <c r="L6" s="240">
        <v>0.03</v>
      </c>
      <c r="M6" s="36">
        <v>0.05</v>
      </c>
      <c r="N6" s="36">
        <v>7.5</v>
      </c>
      <c r="O6" s="36">
        <v>0</v>
      </c>
      <c r="P6" s="46">
        <v>0</v>
      </c>
      <c r="Q6" s="246">
        <v>28.5</v>
      </c>
      <c r="R6" s="38">
        <v>24</v>
      </c>
      <c r="S6" s="38">
        <v>18</v>
      </c>
      <c r="T6" s="38">
        <v>0</v>
      </c>
      <c r="U6" s="38">
        <v>232.5</v>
      </c>
      <c r="V6" s="38">
        <v>1E-3</v>
      </c>
      <c r="W6" s="38">
        <v>0</v>
      </c>
      <c r="X6" s="39">
        <v>0.01</v>
      </c>
    </row>
    <row r="7" spans="1:24" s="16" customFormat="1" ht="26.5" customHeight="1" x14ac:dyDescent="0.35">
      <c r="A7" s="101"/>
      <c r="B7" s="175" t="s">
        <v>65</v>
      </c>
      <c r="C7" s="508">
        <v>37</v>
      </c>
      <c r="D7" s="451" t="s">
        <v>7</v>
      </c>
      <c r="E7" s="281" t="s">
        <v>88</v>
      </c>
      <c r="F7" s="477">
        <v>200</v>
      </c>
      <c r="G7" s="395"/>
      <c r="H7" s="309">
        <v>5.78</v>
      </c>
      <c r="I7" s="53">
        <v>5.5</v>
      </c>
      <c r="J7" s="67">
        <v>10.8</v>
      </c>
      <c r="K7" s="231">
        <v>115.7</v>
      </c>
      <c r="L7" s="309">
        <v>7.0000000000000007E-2</v>
      </c>
      <c r="M7" s="230">
        <v>7.0000000000000007E-2</v>
      </c>
      <c r="N7" s="53">
        <v>5.69</v>
      </c>
      <c r="O7" s="53">
        <v>110</v>
      </c>
      <c r="P7" s="67">
        <v>0</v>
      </c>
      <c r="Q7" s="309">
        <v>14.22</v>
      </c>
      <c r="R7" s="53">
        <v>82.61</v>
      </c>
      <c r="S7" s="53">
        <v>21.99</v>
      </c>
      <c r="T7" s="53">
        <v>1.22</v>
      </c>
      <c r="U7" s="53">
        <v>398.71</v>
      </c>
      <c r="V7" s="53">
        <v>5.0000000000000001E-3</v>
      </c>
      <c r="W7" s="53">
        <v>0</v>
      </c>
      <c r="X7" s="67">
        <v>0.04</v>
      </c>
    </row>
    <row r="8" spans="1:24" s="35" customFormat="1" ht="35.25" customHeight="1" x14ac:dyDescent="0.35">
      <c r="A8" s="102"/>
      <c r="B8" s="130"/>
      <c r="C8" s="95">
        <v>89</v>
      </c>
      <c r="D8" s="299" t="s">
        <v>8</v>
      </c>
      <c r="E8" s="614" t="s">
        <v>77</v>
      </c>
      <c r="F8" s="645">
        <v>90</v>
      </c>
      <c r="G8" s="536"/>
      <c r="H8" s="69">
        <v>18.13</v>
      </c>
      <c r="I8" s="13">
        <v>17.05</v>
      </c>
      <c r="J8" s="42">
        <v>3.69</v>
      </c>
      <c r="K8" s="97">
        <v>240.96</v>
      </c>
      <c r="L8" s="342">
        <v>0.06</v>
      </c>
      <c r="M8" s="86">
        <v>0.13</v>
      </c>
      <c r="N8" s="87">
        <v>1.06</v>
      </c>
      <c r="O8" s="87">
        <v>0</v>
      </c>
      <c r="P8" s="88">
        <v>0</v>
      </c>
      <c r="Q8" s="342">
        <v>17.03</v>
      </c>
      <c r="R8" s="87">
        <v>176.72</v>
      </c>
      <c r="S8" s="87">
        <v>23.18</v>
      </c>
      <c r="T8" s="87">
        <v>2.61</v>
      </c>
      <c r="U8" s="87">
        <v>317</v>
      </c>
      <c r="V8" s="87">
        <v>7.0000000000000001E-3</v>
      </c>
      <c r="W8" s="87">
        <v>0</v>
      </c>
      <c r="X8" s="92">
        <v>0.06</v>
      </c>
    </row>
    <row r="9" spans="1:24" s="35" customFormat="1" ht="26.5" customHeight="1" x14ac:dyDescent="0.35">
      <c r="A9" s="102"/>
      <c r="B9" s="130"/>
      <c r="C9" s="96">
        <v>53</v>
      </c>
      <c r="D9" s="127" t="s">
        <v>53</v>
      </c>
      <c r="E9" s="199" t="s">
        <v>83</v>
      </c>
      <c r="F9" s="161">
        <v>150</v>
      </c>
      <c r="G9" s="130"/>
      <c r="H9" s="19">
        <v>3.34</v>
      </c>
      <c r="I9" s="20">
        <v>4.91</v>
      </c>
      <c r="J9" s="44">
        <v>33.93</v>
      </c>
      <c r="K9" s="252">
        <v>191.49</v>
      </c>
      <c r="L9" s="253">
        <v>0.03</v>
      </c>
      <c r="M9" s="20">
        <v>0.02</v>
      </c>
      <c r="N9" s="20">
        <v>0</v>
      </c>
      <c r="O9" s="20">
        <v>20</v>
      </c>
      <c r="P9" s="21">
        <v>0.09</v>
      </c>
      <c r="Q9" s="253">
        <v>6.29</v>
      </c>
      <c r="R9" s="20">
        <v>67.34</v>
      </c>
      <c r="S9" s="20">
        <v>21.83</v>
      </c>
      <c r="T9" s="20">
        <v>0.46</v>
      </c>
      <c r="U9" s="20">
        <v>43.27</v>
      </c>
      <c r="V9" s="20">
        <v>1E-3</v>
      </c>
      <c r="W9" s="20">
        <v>7.0000000000000001E-3</v>
      </c>
      <c r="X9" s="44">
        <v>0.02</v>
      </c>
    </row>
    <row r="10" spans="1:24" s="16" customFormat="1" ht="33.75" customHeight="1" x14ac:dyDescent="0.35">
      <c r="A10" s="103"/>
      <c r="B10" s="130"/>
      <c r="C10" s="131">
        <v>101</v>
      </c>
      <c r="D10" s="299" t="s">
        <v>13</v>
      </c>
      <c r="E10" s="535" t="s">
        <v>58</v>
      </c>
      <c r="F10" s="645">
        <v>200</v>
      </c>
      <c r="G10" s="536"/>
      <c r="H10" s="227">
        <v>0.64</v>
      </c>
      <c r="I10" s="15">
        <v>0.25</v>
      </c>
      <c r="J10" s="40">
        <v>16.059999999999999</v>
      </c>
      <c r="K10" s="238">
        <v>79.849999999999994</v>
      </c>
      <c r="L10" s="227">
        <v>0.01</v>
      </c>
      <c r="M10" s="17">
        <v>0.05</v>
      </c>
      <c r="N10" s="15">
        <v>0.05</v>
      </c>
      <c r="O10" s="15">
        <v>100</v>
      </c>
      <c r="P10" s="40">
        <v>0</v>
      </c>
      <c r="Q10" s="17">
        <v>10.77</v>
      </c>
      <c r="R10" s="15">
        <v>2.96</v>
      </c>
      <c r="S10" s="15">
        <v>2.96</v>
      </c>
      <c r="T10" s="15">
        <v>0.54</v>
      </c>
      <c r="U10" s="15">
        <v>8.5</v>
      </c>
      <c r="V10" s="15">
        <v>0</v>
      </c>
      <c r="W10" s="15">
        <v>0</v>
      </c>
      <c r="X10" s="40">
        <v>0</v>
      </c>
    </row>
    <row r="11" spans="1:24" s="16" customFormat="1" ht="26.5" customHeight="1" x14ac:dyDescent="0.35">
      <c r="A11" s="103"/>
      <c r="B11" s="130"/>
      <c r="C11" s="341">
        <v>119</v>
      </c>
      <c r="D11" s="127" t="s">
        <v>47</v>
      </c>
      <c r="E11" s="199" t="s">
        <v>47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7">
        <v>0.01</v>
      </c>
      <c r="N11" s="15">
        <v>0</v>
      </c>
      <c r="O11" s="15">
        <v>0</v>
      </c>
      <c r="P11" s="40">
        <v>0</v>
      </c>
      <c r="Q11" s="227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26.5" customHeight="1" x14ac:dyDescent="0.35">
      <c r="A12" s="103"/>
      <c r="B12" s="130"/>
      <c r="C12" s="341">
        <v>120</v>
      </c>
      <c r="D12" s="127" t="s">
        <v>40</v>
      </c>
      <c r="E12" s="199" t="s">
        <v>40</v>
      </c>
      <c r="F12" s="161">
        <v>20</v>
      </c>
      <c r="G12" s="161"/>
      <c r="H12" s="253">
        <v>1.32</v>
      </c>
      <c r="I12" s="20">
        <v>0.24</v>
      </c>
      <c r="J12" s="21">
        <v>8.0399999999999991</v>
      </c>
      <c r="K12" s="394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35" customFormat="1" ht="26.5" customHeight="1" x14ac:dyDescent="0.35">
      <c r="A13" s="102"/>
      <c r="B13" s="174" t="s">
        <v>63</v>
      </c>
      <c r="C13" s="438"/>
      <c r="D13" s="478"/>
      <c r="E13" s="479" t="s">
        <v>15</v>
      </c>
      <c r="F13" s="468" t="e">
        <f>F6+#REF!+F8+F9+F10+F11+F12</f>
        <v>#REF!</v>
      </c>
      <c r="G13" s="382"/>
      <c r="H13" s="51" t="e">
        <f>H6+#REF!+H8+H9+H10+H11+H12</f>
        <v>#REF!</v>
      </c>
      <c r="I13" s="22" t="e">
        <f>I6+#REF!+I8+I9+I10+I11+I12</f>
        <v>#REF!</v>
      </c>
      <c r="J13" s="59" t="e">
        <f>J6+#REF!+J8+J9+J10+J11+J12</f>
        <v>#REF!</v>
      </c>
      <c r="K13" s="383" t="e">
        <f>K6+#REF!+K8+K9+K10+K11+K12</f>
        <v>#REF!</v>
      </c>
      <c r="L13" s="189" t="e">
        <f>L6+#REF!+L8+L9+L10+L11+L12</f>
        <v>#REF!</v>
      </c>
      <c r="M13" s="22" t="e">
        <f>M6+#REF!+M8+M9+M10+M11+M12</f>
        <v>#REF!</v>
      </c>
      <c r="N13" s="22" t="e">
        <f>N6+#REF!+N8+N9+N10+N11+N12</f>
        <v>#REF!</v>
      </c>
      <c r="O13" s="22" t="e">
        <f>O6+#REF!+O8+O9+O10+O11+O12</f>
        <v>#REF!</v>
      </c>
      <c r="P13" s="107" t="e">
        <f>P6+#REF!+P8+P9+P10+P11+P12</f>
        <v>#REF!</v>
      </c>
      <c r="Q13" s="189" t="e">
        <f>Q6+#REF!+Q8+Q9+Q10+Q11+Q12</f>
        <v>#REF!</v>
      </c>
      <c r="R13" s="22" t="e">
        <f>R6+#REF!+R8+R9+R10+R11+R12</f>
        <v>#REF!</v>
      </c>
      <c r="S13" s="22" t="e">
        <f>S6+#REF!+S8+S9+S10+S11+S12</f>
        <v>#REF!</v>
      </c>
      <c r="T13" s="22" t="e">
        <f>T6+#REF!+T8+T9+T10+T11+T12</f>
        <v>#REF!</v>
      </c>
      <c r="U13" s="22" t="e">
        <f>U6+#REF!+U8+U9+U10+U11+U12</f>
        <v>#REF!</v>
      </c>
      <c r="V13" s="22" t="e">
        <f>V6+#REF!+V8+V9+V10+V11+V12</f>
        <v>#REF!</v>
      </c>
      <c r="W13" s="22" t="e">
        <f>W6+#REF!+W8+W9+W10+W11+W12</f>
        <v>#REF!</v>
      </c>
      <c r="X13" s="59" t="e">
        <f>X6+#REF!+X8+X9+X10+X11+X12</f>
        <v>#REF!</v>
      </c>
    </row>
    <row r="14" spans="1:24" s="35" customFormat="1" ht="26.5" customHeight="1" x14ac:dyDescent="0.35">
      <c r="A14" s="102"/>
      <c r="B14" s="225" t="s">
        <v>65</v>
      </c>
      <c r="C14" s="449"/>
      <c r="D14" s="481"/>
      <c r="E14" s="482" t="s">
        <v>15</v>
      </c>
      <c r="F14" s="417">
        <f>F6+F7+F8+F9+F10+F11+F12</f>
        <v>830</v>
      </c>
      <c r="G14" s="272"/>
      <c r="H14" s="501">
        <f>H6+H7+H8+H9+H10+H11+H12</f>
        <v>31.33</v>
      </c>
      <c r="I14" s="52">
        <f>I6+I7+I8+I9+I10+I11+I12</f>
        <v>28.56</v>
      </c>
      <c r="J14" s="68">
        <f>J6+J7+J8+J9+J10+J11+J12</f>
        <v>97.81</v>
      </c>
      <c r="K14" s="418">
        <f>K6+K7+K8+K9+K10+K11+K12</f>
        <v>785.1</v>
      </c>
      <c r="L14" s="286">
        <f>L6+L7+L8+L9+L10+L11+L12</f>
        <v>0.25</v>
      </c>
      <c r="M14" s="52">
        <f>M6+M7+M8+M9+M10+M11+M12</f>
        <v>0.35000000000000003</v>
      </c>
      <c r="N14" s="52">
        <f>N6+N7+N8+N9+N10+N11+N12</f>
        <v>14.300000000000002</v>
      </c>
      <c r="O14" s="52">
        <f>O6+O7+O8+O9+O10+O11+O12</f>
        <v>230</v>
      </c>
      <c r="P14" s="664">
        <f>P6+P7+P8+P9+P10+P11+P12</f>
        <v>0.09</v>
      </c>
      <c r="Q14" s="286">
        <f>Q6+Q7+Q8+Q9+Q10+Q11+Q12</f>
        <v>86.61</v>
      </c>
      <c r="R14" s="52">
        <f>R6+R7+R8+R9+R10+R11+R12</f>
        <v>396.62999999999994</v>
      </c>
      <c r="S14" s="52">
        <f>S6+S7+S8+S9+S10+S11+S12</f>
        <v>100.16</v>
      </c>
      <c r="T14" s="52">
        <f>T6+T7+T8+T9+T10+T11+T12</f>
        <v>5.83</v>
      </c>
      <c r="U14" s="52">
        <f>U6+U7+U8+U9+U10+U11+U12</f>
        <v>1065.58</v>
      </c>
      <c r="V14" s="52">
        <f>V6+V7+V8+V9+V10+V11+V12</f>
        <v>1.6000000000000004E-2</v>
      </c>
      <c r="W14" s="52">
        <f>W6+W7+W8+W9+W10+W11+W12</f>
        <v>9.0000000000000011E-3</v>
      </c>
      <c r="X14" s="68">
        <f>X6+X7+X8+X9+X10+X11+X12</f>
        <v>3.03</v>
      </c>
    </row>
    <row r="15" spans="1:24" s="35" customFormat="1" ht="26.5" customHeight="1" x14ac:dyDescent="0.35">
      <c r="A15" s="102"/>
      <c r="B15" s="224" t="s">
        <v>63</v>
      </c>
      <c r="C15" s="438"/>
      <c r="D15" s="478"/>
      <c r="E15" s="480" t="s">
        <v>16</v>
      </c>
      <c r="F15" s="468"/>
      <c r="G15" s="382"/>
      <c r="H15" s="51"/>
      <c r="I15" s="22"/>
      <c r="J15" s="59"/>
      <c r="K15" s="441" t="e">
        <f>K13/23.5</f>
        <v>#REF!</v>
      </c>
      <c r="L15" s="189"/>
      <c r="M15" s="22"/>
      <c r="N15" s="22"/>
      <c r="O15" s="22"/>
      <c r="P15" s="107"/>
      <c r="Q15" s="189"/>
      <c r="R15" s="22"/>
      <c r="S15" s="22"/>
      <c r="T15" s="22"/>
      <c r="U15" s="22"/>
      <c r="V15" s="22"/>
      <c r="W15" s="22"/>
      <c r="X15" s="59"/>
    </row>
    <row r="16" spans="1:24" s="35" customFormat="1" ht="26.5" customHeight="1" thickBot="1" x14ac:dyDescent="0.4">
      <c r="A16" s="141"/>
      <c r="B16" s="177" t="s">
        <v>65</v>
      </c>
      <c r="C16" s="159"/>
      <c r="D16" s="177"/>
      <c r="E16" s="483" t="s">
        <v>16</v>
      </c>
      <c r="F16" s="464"/>
      <c r="G16" s="177"/>
      <c r="H16" s="430"/>
      <c r="I16" s="388"/>
      <c r="J16" s="389"/>
      <c r="K16" s="488">
        <f>K14/23.5</f>
        <v>33.408510638297876</v>
      </c>
      <c r="L16" s="387"/>
      <c r="M16" s="388"/>
      <c r="N16" s="388"/>
      <c r="O16" s="388"/>
      <c r="P16" s="420"/>
      <c r="Q16" s="387"/>
      <c r="R16" s="388"/>
      <c r="S16" s="388"/>
      <c r="T16" s="388"/>
      <c r="U16" s="388"/>
      <c r="V16" s="388"/>
      <c r="W16" s="388"/>
      <c r="X16" s="389"/>
    </row>
    <row r="17" spans="1:19" ht="15.5" x14ac:dyDescent="0.35">
      <c r="A17" s="9"/>
      <c r="B17" s="720"/>
      <c r="C17" s="216"/>
      <c r="D17" s="216"/>
      <c r="E17" s="27"/>
      <c r="F17" s="27"/>
      <c r="G17" s="27"/>
      <c r="H17" s="203"/>
      <c r="I17" s="202"/>
      <c r="J17" s="27"/>
      <c r="K17" s="204"/>
      <c r="L17" s="27"/>
      <c r="M17" s="27"/>
      <c r="N17" s="27"/>
      <c r="O17" s="205"/>
      <c r="P17" s="205"/>
      <c r="Q17" s="205"/>
      <c r="R17" s="205"/>
      <c r="S17" s="205"/>
    </row>
    <row r="18" spans="1:19" x14ac:dyDescent="0.35">
      <c r="L18" s="427"/>
    </row>
    <row r="19" spans="1:19" x14ac:dyDescent="0.35">
      <c r="A19" s="537" t="s">
        <v>55</v>
      </c>
      <c r="B19" s="732"/>
      <c r="C19" s="538"/>
      <c r="D19" s="539"/>
    </row>
    <row r="20" spans="1:19" x14ac:dyDescent="0.35">
      <c r="A20" s="540" t="s">
        <v>56</v>
      </c>
      <c r="B20" s="728"/>
      <c r="C20" s="541"/>
      <c r="D20" s="54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1"/>
  <sheetViews>
    <sheetView tabSelected="1" zoomScale="46" zoomScaleNormal="46" workbookViewId="0">
      <selection activeCell="E25" sqref="E25"/>
    </sheetView>
  </sheetViews>
  <sheetFormatPr defaultRowHeight="14.5" x14ac:dyDescent="0.35"/>
  <cols>
    <col min="1" max="1" width="16.81640625" customWidth="1"/>
    <col min="2" max="2" width="15.7265625" style="727" customWidth="1"/>
    <col min="3" max="3" width="15.7265625" style="5" customWidth="1"/>
    <col min="4" max="4" width="22.453125" style="109" customWidth="1"/>
    <col min="5" max="5" width="70.179687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2" max="22" width="9.81640625" bestFit="1" customWidth="1"/>
    <col min="23" max="23" width="13.7265625" customWidth="1"/>
  </cols>
  <sheetData>
    <row r="2" spans="1:24" ht="23" x14ac:dyDescent="0.5">
      <c r="A2" s="6" t="s">
        <v>1</v>
      </c>
      <c r="B2" s="726"/>
      <c r="C2" s="219"/>
      <c r="D2" s="221" t="s">
        <v>3</v>
      </c>
      <c r="E2" s="6"/>
      <c r="F2" s="8" t="s">
        <v>2</v>
      </c>
      <c r="G2" s="116">
        <v>17</v>
      </c>
      <c r="H2" s="6"/>
      <c r="K2" s="8"/>
      <c r="L2" s="7"/>
      <c r="M2" s="1"/>
      <c r="N2" s="2"/>
    </row>
    <row r="3" spans="1:24" ht="15" thickBot="1" x14ac:dyDescent="0.4">
      <c r="A3" s="1"/>
      <c r="C3" s="220"/>
      <c r="D3" s="222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681"/>
      <c r="C4" s="543" t="s">
        <v>34</v>
      </c>
      <c r="D4" s="234"/>
      <c r="E4" s="591"/>
      <c r="F4" s="544"/>
      <c r="G4" s="543"/>
      <c r="H4" s="700" t="s">
        <v>17</v>
      </c>
      <c r="I4" s="701"/>
      <c r="J4" s="702"/>
      <c r="K4" s="549" t="s">
        <v>18</v>
      </c>
      <c r="L4" s="804" t="s">
        <v>19</v>
      </c>
      <c r="M4" s="805"/>
      <c r="N4" s="821"/>
      <c r="O4" s="821"/>
      <c r="P4" s="822"/>
      <c r="Q4" s="804" t="s">
        <v>20</v>
      </c>
      <c r="R4" s="805"/>
      <c r="S4" s="805"/>
      <c r="T4" s="805"/>
      <c r="U4" s="805"/>
      <c r="V4" s="805"/>
      <c r="W4" s="805"/>
      <c r="X4" s="806"/>
    </row>
    <row r="5" spans="1:24" s="16" customFormat="1" ht="47" thickBot="1" x14ac:dyDescent="0.4">
      <c r="A5" s="138" t="s">
        <v>0</v>
      </c>
      <c r="B5" s="100"/>
      <c r="C5" s="94" t="s">
        <v>35</v>
      </c>
      <c r="D5" s="592" t="s">
        <v>36</v>
      </c>
      <c r="E5" s="436" t="s">
        <v>33</v>
      </c>
      <c r="F5" s="100" t="s">
        <v>21</v>
      </c>
      <c r="G5" s="94" t="s">
        <v>32</v>
      </c>
      <c r="H5" s="705" t="s">
        <v>22</v>
      </c>
      <c r="I5" s="426" t="s">
        <v>23</v>
      </c>
      <c r="J5" s="706" t="s">
        <v>24</v>
      </c>
      <c r="K5" s="646" t="s">
        <v>25</v>
      </c>
      <c r="L5" s="704" t="s">
        <v>26</v>
      </c>
      <c r="M5" s="705" t="s">
        <v>95</v>
      </c>
      <c r="N5" s="426" t="s">
        <v>27</v>
      </c>
      <c r="O5" s="709" t="s">
        <v>96</v>
      </c>
      <c r="P5" s="426" t="s">
        <v>97</v>
      </c>
      <c r="Q5" s="436" t="s">
        <v>28</v>
      </c>
      <c r="R5" s="100" t="s">
        <v>29</v>
      </c>
      <c r="S5" s="436" t="s">
        <v>30</v>
      </c>
      <c r="T5" s="100" t="s">
        <v>31</v>
      </c>
      <c r="U5" s="704" t="s">
        <v>98</v>
      </c>
      <c r="V5" s="704" t="s">
        <v>99</v>
      </c>
      <c r="W5" s="704" t="s">
        <v>100</v>
      </c>
      <c r="X5" s="236" t="s">
        <v>101</v>
      </c>
    </row>
    <row r="6" spans="1:24" s="16" customFormat="1" ht="26.5" customHeight="1" x14ac:dyDescent="0.35">
      <c r="A6" s="140" t="s">
        <v>5</v>
      </c>
      <c r="B6" s="149"/>
      <c r="C6" s="149">
        <v>28</v>
      </c>
      <c r="D6" s="572" t="s">
        <v>14</v>
      </c>
      <c r="E6" s="710" t="s">
        <v>111</v>
      </c>
      <c r="F6" s="596">
        <v>60</v>
      </c>
      <c r="G6" s="458"/>
      <c r="H6" s="246">
        <v>0.48</v>
      </c>
      <c r="I6" s="38">
        <v>0.6</v>
      </c>
      <c r="J6" s="39">
        <v>1.56</v>
      </c>
      <c r="K6" s="295">
        <v>8.4</v>
      </c>
      <c r="L6" s="661">
        <v>0.02</v>
      </c>
      <c r="M6" s="311">
        <v>0.02</v>
      </c>
      <c r="N6" s="47">
        <v>6</v>
      </c>
      <c r="O6" s="47">
        <v>10</v>
      </c>
      <c r="P6" s="48">
        <v>0</v>
      </c>
      <c r="Q6" s="311">
        <v>13.8</v>
      </c>
      <c r="R6" s="47">
        <v>25.2</v>
      </c>
      <c r="S6" s="47">
        <v>8.4</v>
      </c>
      <c r="T6" s="47">
        <v>0.36</v>
      </c>
      <c r="U6" s="47">
        <v>117.6</v>
      </c>
      <c r="V6" s="47">
        <v>0</v>
      </c>
      <c r="W6" s="47">
        <v>0</v>
      </c>
      <c r="X6" s="48">
        <v>0</v>
      </c>
    </row>
    <row r="7" spans="1:24" s="16" customFormat="1" ht="26.5" customHeight="1" x14ac:dyDescent="0.35">
      <c r="A7" s="101"/>
      <c r="B7" s="147"/>
      <c r="C7" s="160">
        <v>31</v>
      </c>
      <c r="D7" s="299" t="s">
        <v>7</v>
      </c>
      <c r="E7" s="535" t="s">
        <v>67</v>
      </c>
      <c r="F7" s="536">
        <v>200</v>
      </c>
      <c r="G7" s="95"/>
      <c r="H7" s="228">
        <v>5.74</v>
      </c>
      <c r="I7" s="13">
        <v>8.7799999999999994</v>
      </c>
      <c r="J7" s="42">
        <v>8.74</v>
      </c>
      <c r="K7" s="97">
        <v>138.04</v>
      </c>
      <c r="L7" s="132">
        <v>0.04</v>
      </c>
      <c r="M7" s="228">
        <v>0.08</v>
      </c>
      <c r="N7" s="13">
        <v>5.24</v>
      </c>
      <c r="O7" s="13">
        <v>132.80000000000001</v>
      </c>
      <c r="P7" s="42">
        <v>0.06</v>
      </c>
      <c r="Q7" s="228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42">
        <v>3.5999999999999997E-2</v>
      </c>
    </row>
    <row r="8" spans="1:24" s="35" customFormat="1" ht="26.5" customHeight="1" x14ac:dyDescent="0.35">
      <c r="A8" s="102"/>
      <c r="B8" s="175" t="s">
        <v>65</v>
      </c>
      <c r="C8" s="178">
        <v>83</v>
      </c>
      <c r="D8" s="395" t="s">
        <v>8</v>
      </c>
      <c r="E8" s="476" t="s">
        <v>115</v>
      </c>
      <c r="F8" s="484">
        <v>90</v>
      </c>
      <c r="G8" s="178"/>
      <c r="H8" s="368">
        <v>20.45</v>
      </c>
      <c r="I8" s="71">
        <v>19.920000000000002</v>
      </c>
      <c r="J8" s="369">
        <v>1.59</v>
      </c>
      <c r="K8" s="453">
        <v>269.25</v>
      </c>
      <c r="L8" s="434">
        <v>0.09</v>
      </c>
      <c r="M8" s="368">
        <v>0.16</v>
      </c>
      <c r="N8" s="71">
        <v>2.77</v>
      </c>
      <c r="O8" s="71">
        <v>50</v>
      </c>
      <c r="P8" s="369">
        <v>0.04</v>
      </c>
      <c r="Q8" s="368">
        <v>34</v>
      </c>
      <c r="R8" s="71">
        <v>172.14</v>
      </c>
      <c r="S8" s="71">
        <v>24.3</v>
      </c>
      <c r="T8" s="71">
        <v>1.54</v>
      </c>
      <c r="U8" s="71">
        <v>283.20999999999998</v>
      </c>
      <c r="V8" s="71">
        <v>6.0000000000000001E-3</v>
      </c>
      <c r="W8" s="71">
        <v>0</v>
      </c>
      <c r="X8" s="369">
        <v>0.13</v>
      </c>
    </row>
    <row r="9" spans="1:24" s="35" customFormat="1" ht="35.25" customHeight="1" x14ac:dyDescent="0.35">
      <c r="A9" s="102"/>
      <c r="B9" s="175"/>
      <c r="C9" s="175">
        <v>51</v>
      </c>
      <c r="D9" s="168" t="s">
        <v>53</v>
      </c>
      <c r="E9" s="515" t="s">
        <v>122</v>
      </c>
      <c r="F9" s="574">
        <v>150</v>
      </c>
      <c r="G9" s="178"/>
      <c r="H9" s="368">
        <v>3.33</v>
      </c>
      <c r="I9" s="71">
        <v>3.81</v>
      </c>
      <c r="J9" s="369">
        <v>26.04</v>
      </c>
      <c r="K9" s="453">
        <v>151.12</v>
      </c>
      <c r="L9" s="434">
        <v>0.15</v>
      </c>
      <c r="M9" s="368">
        <v>0.1</v>
      </c>
      <c r="N9" s="71">
        <v>14.03</v>
      </c>
      <c r="O9" s="71">
        <v>20</v>
      </c>
      <c r="P9" s="369">
        <v>0.06</v>
      </c>
      <c r="Q9" s="368">
        <v>20.11</v>
      </c>
      <c r="R9" s="71">
        <v>90.58</v>
      </c>
      <c r="S9" s="71">
        <v>35.68</v>
      </c>
      <c r="T9" s="71">
        <v>1.45</v>
      </c>
      <c r="U9" s="71">
        <v>830.41</v>
      </c>
      <c r="V9" s="71">
        <v>8.0000000000000002E-3</v>
      </c>
      <c r="W9" s="71">
        <v>1E-3</v>
      </c>
      <c r="X9" s="369">
        <v>0.05</v>
      </c>
    </row>
    <row r="10" spans="1:24" s="16" customFormat="1" ht="39" customHeight="1" x14ac:dyDescent="0.35">
      <c r="A10" s="103"/>
      <c r="B10" s="130"/>
      <c r="C10" s="129">
        <v>114</v>
      </c>
      <c r="D10" s="171" t="s">
        <v>39</v>
      </c>
      <c r="E10" s="206" t="s">
        <v>44</v>
      </c>
      <c r="F10" s="260">
        <v>200</v>
      </c>
      <c r="G10" s="162"/>
      <c r="H10" s="227">
        <v>0</v>
      </c>
      <c r="I10" s="15">
        <v>0</v>
      </c>
      <c r="J10" s="40">
        <v>7.27</v>
      </c>
      <c r="K10" s="238">
        <v>28.73</v>
      </c>
      <c r="L10" s="181">
        <v>0</v>
      </c>
      <c r="M10" s="227">
        <v>0</v>
      </c>
      <c r="N10" s="15">
        <v>0</v>
      </c>
      <c r="O10" s="15">
        <v>0</v>
      </c>
      <c r="P10" s="40">
        <v>0</v>
      </c>
      <c r="Q10" s="227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0">
        <v>0</v>
      </c>
    </row>
    <row r="11" spans="1:24" s="16" customFormat="1" ht="26.5" customHeight="1" x14ac:dyDescent="0.35">
      <c r="A11" s="103"/>
      <c r="B11" s="130"/>
      <c r="C11" s="355">
        <v>119</v>
      </c>
      <c r="D11" s="147" t="s">
        <v>9</v>
      </c>
      <c r="E11" s="199" t="s">
        <v>47</v>
      </c>
      <c r="F11" s="130">
        <v>45</v>
      </c>
      <c r="G11" s="96"/>
      <c r="H11" s="253">
        <v>3.42</v>
      </c>
      <c r="I11" s="20">
        <v>0.36</v>
      </c>
      <c r="J11" s="44">
        <v>22.14</v>
      </c>
      <c r="K11" s="252">
        <v>105.75</v>
      </c>
      <c r="L11" s="184">
        <v>0.05</v>
      </c>
      <c r="M11" s="253">
        <v>0.01</v>
      </c>
      <c r="N11" s="20">
        <v>0</v>
      </c>
      <c r="O11" s="20">
        <v>0</v>
      </c>
      <c r="P11" s="44">
        <v>0</v>
      </c>
      <c r="Q11" s="253">
        <v>9</v>
      </c>
      <c r="R11" s="20">
        <v>29.25</v>
      </c>
      <c r="S11" s="20">
        <v>6.3</v>
      </c>
      <c r="T11" s="20">
        <v>0.5</v>
      </c>
      <c r="U11" s="20">
        <v>41.85</v>
      </c>
      <c r="V11" s="20">
        <v>1E-3</v>
      </c>
      <c r="W11" s="20">
        <v>3.0000000000000001E-3</v>
      </c>
      <c r="X11" s="44">
        <v>6.53</v>
      </c>
    </row>
    <row r="12" spans="1:24" s="16" customFormat="1" ht="26.5" customHeight="1" x14ac:dyDescent="0.35">
      <c r="A12" s="103"/>
      <c r="B12" s="130"/>
      <c r="C12" s="161">
        <v>120</v>
      </c>
      <c r="D12" s="147" t="s">
        <v>10</v>
      </c>
      <c r="E12" s="199" t="s">
        <v>40</v>
      </c>
      <c r="F12" s="129">
        <v>25</v>
      </c>
      <c r="G12" s="125"/>
      <c r="H12" s="227">
        <v>1.65</v>
      </c>
      <c r="I12" s="15">
        <v>0.3</v>
      </c>
      <c r="J12" s="40">
        <v>10.050000000000001</v>
      </c>
      <c r="K12" s="238">
        <v>49.5</v>
      </c>
      <c r="L12" s="181">
        <v>0.04</v>
      </c>
      <c r="M12" s="227">
        <v>0.02</v>
      </c>
      <c r="N12" s="15">
        <v>0</v>
      </c>
      <c r="O12" s="15">
        <v>0</v>
      </c>
      <c r="P12" s="40">
        <v>0</v>
      </c>
      <c r="Q12" s="227">
        <v>7.25</v>
      </c>
      <c r="R12" s="15">
        <v>37.5</v>
      </c>
      <c r="S12" s="15">
        <v>11.75</v>
      </c>
      <c r="T12" s="15">
        <v>0.98</v>
      </c>
      <c r="U12" s="15">
        <v>58.75</v>
      </c>
      <c r="V12" s="15">
        <v>1E-3</v>
      </c>
      <c r="W12" s="15">
        <v>1E-3</v>
      </c>
      <c r="X12" s="40">
        <v>0</v>
      </c>
    </row>
    <row r="13" spans="1:24" s="35" customFormat="1" ht="26.5" customHeight="1" x14ac:dyDescent="0.35">
      <c r="A13" s="102"/>
      <c r="B13" s="174" t="s">
        <v>63</v>
      </c>
      <c r="C13" s="443"/>
      <c r="D13" s="485"/>
      <c r="E13" s="479" t="s">
        <v>15</v>
      </c>
      <c r="F13" s="382" t="e">
        <f>F6+F7+#REF!+#REF!+F10+F11+F12</f>
        <v>#REF!</v>
      </c>
      <c r="G13" s="468"/>
      <c r="H13" s="376" t="e">
        <f>H6+H7+#REF!+#REF!+H10+H11+H12</f>
        <v>#REF!</v>
      </c>
      <c r="I13" s="377" t="e">
        <f>I6+I7+#REF!+#REF!+I10+I11+I12</f>
        <v>#REF!</v>
      </c>
      <c r="J13" s="378" t="e">
        <f>J6+J7+#REF!+#REF!+J10+J11+J12</f>
        <v>#REF!</v>
      </c>
      <c r="K13" s="408" t="e">
        <f>K6+K7+#REF!+#REF!+K10+K11+K12</f>
        <v>#REF!</v>
      </c>
      <c r="L13" s="273" t="e">
        <f>L6+L7+#REF!+#REF!+L10+L11+L12</f>
        <v>#REF!</v>
      </c>
      <c r="M13" s="376" t="e">
        <f>M6+M7+#REF!+#REF!+M10+M11+M12</f>
        <v>#REF!</v>
      </c>
      <c r="N13" s="377" t="e">
        <f>N6+N7+#REF!+#REF!+N10+N11+N12</f>
        <v>#REF!</v>
      </c>
      <c r="O13" s="377" t="e">
        <f>O6+O7+#REF!+#REF!+O10+O11+O12</f>
        <v>#REF!</v>
      </c>
      <c r="P13" s="378" t="e">
        <f>P6+P7+#REF!+#REF!+P10+P11+P12</f>
        <v>#REF!</v>
      </c>
      <c r="Q13" s="376" t="e">
        <f>Q6+Q7+#REF!+#REF!+Q10+Q11+Q12</f>
        <v>#REF!</v>
      </c>
      <c r="R13" s="377" t="e">
        <f>R6+R7+#REF!+#REF!+R10+R11+R12</f>
        <v>#REF!</v>
      </c>
      <c r="S13" s="377" t="e">
        <f>S6+S7+#REF!+#REF!+S10+S11+S12</f>
        <v>#REF!</v>
      </c>
      <c r="T13" s="377" t="e">
        <f>T6+T7+#REF!+#REF!+T10+T11+T12</f>
        <v>#REF!</v>
      </c>
      <c r="U13" s="377" t="e">
        <f>U6+U7+#REF!+#REF!+U10+U11+U12</f>
        <v>#REF!</v>
      </c>
      <c r="V13" s="377" t="e">
        <f>V6+V7+#REF!+#REF!+V10+V11+V12</f>
        <v>#REF!</v>
      </c>
      <c r="W13" s="377" t="e">
        <f>W6+W7+#REF!+#REF!+W10+W11+W12</f>
        <v>#REF!</v>
      </c>
      <c r="X13" s="378" t="e">
        <f>X6+X7+#REF!+#REF!+X10+X11+X12</f>
        <v>#REF!</v>
      </c>
    </row>
    <row r="14" spans="1:24" s="35" customFormat="1" ht="26.5" customHeight="1" x14ac:dyDescent="0.35">
      <c r="A14" s="102"/>
      <c r="B14" s="225" t="s">
        <v>65</v>
      </c>
      <c r="C14" s="461"/>
      <c r="D14" s="486"/>
      <c r="E14" s="482" t="s">
        <v>15</v>
      </c>
      <c r="F14" s="272">
        <f>F6+F7+F8+F9+F10+F11+F12</f>
        <v>770</v>
      </c>
      <c r="G14" s="417"/>
      <c r="H14" s="785">
        <f>H6+H7+H8+H9+H10+H11+H12</f>
        <v>35.07</v>
      </c>
      <c r="I14" s="786">
        <f>I6+I7+I8+I9+I10+I11+I12</f>
        <v>33.769999999999996</v>
      </c>
      <c r="J14" s="784">
        <f>J6+J7+J8+J9+J10+J11+J12</f>
        <v>77.39</v>
      </c>
      <c r="K14" s="403">
        <f>K6+K7+K8+K9+K10+K11+K12</f>
        <v>750.79</v>
      </c>
      <c r="L14" s="271">
        <f>L6+L7+L8+L9+L10+L11+L12</f>
        <v>0.38999999999999996</v>
      </c>
      <c r="M14" s="785">
        <f>M6+M7+M8+M9+M10+M11+M12</f>
        <v>0.39</v>
      </c>
      <c r="N14" s="786">
        <f>N6+N7+N8+N9+N10+N11+N12</f>
        <v>28.04</v>
      </c>
      <c r="O14" s="786">
        <f>O6+O7+O8+O9+O10+O11+O12</f>
        <v>212.8</v>
      </c>
      <c r="P14" s="784">
        <f>P6+P7+P8+P9+P10+P11+P12</f>
        <v>0.16</v>
      </c>
      <c r="Q14" s="785">
        <f>Q6+Q7+Q8+Q9+Q10+Q11+Q12</f>
        <v>118.22</v>
      </c>
      <c r="R14" s="786">
        <f>R6+R7+R8+R9+R10+R11+R12</f>
        <v>432.17999999999995</v>
      </c>
      <c r="S14" s="786">
        <f>S6+S7+S8+S9+S10+S11+S12</f>
        <v>106.74</v>
      </c>
      <c r="T14" s="786">
        <f>T6+T7+T8+T9+T10+T11+T12</f>
        <v>6.129999999999999</v>
      </c>
      <c r="U14" s="786">
        <f>U6+U7+U8+U9+U10+U11+U12</f>
        <v>1610.9099999999999</v>
      </c>
      <c r="V14" s="786">
        <f>V6+V7+V8+V9+V10+V11+V12</f>
        <v>2.2000000000000002E-2</v>
      </c>
      <c r="W14" s="786">
        <f>W6+W7+W8+W9+W10+W11+W12</f>
        <v>5.0000000000000001E-3</v>
      </c>
      <c r="X14" s="784">
        <f>X6+X7+X8+X9+X10+X11+X12</f>
        <v>6.7460000000000004</v>
      </c>
    </row>
    <row r="15" spans="1:24" s="35" customFormat="1" ht="26.5" customHeight="1" x14ac:dyDescent="0.35">
      <c r="A15" s="102"/>
      <c r="B15" s="224" t="s">
        <v>63</v>
      </c>
      <c r="C15" s="443"/>
      <c r="D15" s="485"/>
      <c r="E15" s="480" t="s">
        <v>16</v>
      </c>
      <c r="F15" s="224"/>
      <c r="G15" s="438"/>
      <c r="H15" s="189"/>
      <c r="I15" s="22"/>
      <c r="J15" s="59"/>
      <c r="K15" s="441" t="e">
        <f>K13/23.5</f>
        <v>#REF!</v>
      </c>
      <c r="L15" s="224"/>
      <c r="M15" s="189"/>
      <c r="N15" s="22"/>
      <c r="O15" s="22"/>
      <c r="P15" s="59"/>
      <c r="Q15" s="189"/>
      <c r="R15" s="22"/>
      <c r="S15" s="22"/>
      <c r="T15" s="22"/>
      <c r="U15" s="22"/>
      <c r="V15" s="22"/>
      <c r="W15" s="22"/>
      <c r="X15" s="59"/>
    </row>
    <row r="16" spans="1:24" s="35" customFormat="1" ht="26.5" customHeight="1" thickBot="1" x14ac:dyDescent="0.4">
      <c r="A16" s="141"/>
      <c r="B16" s="177" t="s">
        <v>65</v>
      </c>
      <c r="C16" s="464"/>
      <c r="D16" s="487"/>
      <c r="E16" s="483" t="s">
        <v>16</v>
      </c>
      <c r="F16" s="177"/>
      <c r="G16" s="159"/>
      <c r="H16" s="387"/>
      <c r="I16" s="388"/>
      <c r="J16" s="389"/>
      <c r="K16" s="488">
        <f>K14/23.5</f>
        <v>31.948510638297872</v>
      </c>
      <c r="L16" s="177"/>
      <c r="M16" s="387"/>
      <c r="N16" s="388"/>
      <c r="O16" s="388"/>
      <c r="P16" s="389"/>
      <c r="Q16" s="387"/>
      <c r="R16" s="388"/>
      <c r="S16" s="388"/>
      <c r="T16" s="388"/>
      <c r="U16" s="388"/>
      <c r="V16" s="388"/>
      <c r="W16" s="388"/>
      <c r="X16" s="389"/>
    </row>
    <row r="17" spans="1:19" ht="15.5" x14ac:dyDescent="0.35">
      <c r="A17" s="9"/>
      <c r="B17" s="720"/>
      <c r="C17" s="216"/>
      <c r="D17" s="223"/>
      <c r="E17" s="27"/>
      <c r="F17" s="27"/>
      <c r="G17" s="202"/>
      <c r="H17" s="203"/>
      <c r="I17" s="202"/>
      <c r="J17" s="27"/>
      <c r="K17" s="204"/>
      <c r="L17" s="27"/>
      <c r="M17" s="27"/>
      <c r="N17" s="27"/>
      <c r="O17" s="205"/>
      <c r="P17" s="205"/>
      <c r="Q17" s="205"/>
      <c r="R17" s="205"/>
      <c r="S17" s="205"/>
    </row>
    <row r="20" spans="1:19" x14ac:dyDescent="0.35">
      <c r="A20" s="537" t="s">
        <v>55</v>
      </c>
      <c r="B20" s="732"/>
      <c r="C20" s="538"/>
      <c r="D20" s="539"/>
    </row>
    <row r="21" spans="1:19" x14ac:dyDescent="0.35">
      <c r="A21" s="540" t="s">
        <v>56</v>
      </c>
      <c r="B21" s="728"/>
      <c r="C21" s="541"/>
      <c r="D21" s="54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15"/>
  <sheetViews>
    <sheetView zoomScale="44" zoomScaleNormal="44" workbookViewId="0">
      <selection activeCell="E36" sqref="E36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09" customWidth="1"/>
    <col min="5" max="5" width="70.1796875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</cols>
  <sheetData>
    <row r="2" spans="1:24" ht="23" x14ac:dyDescent="0.5">
      <c r="A2" s="6" t="s">
        <v>1</v>
      </c>
      <c r="B2" s="7"/>
      <c r="C2" s="219"/>
      <c r="D2" s="221" t="s">
        <v>3</v>
      </c>
      <c r="E2" s="6"/>
      <c r="F2" s="8" t="s">
        <v>2</v>
      </c>
      <c r="G2" s="116">
        <v>18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20"/>
      <c r="D3" s="222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99"/>
      <c r="C4" s="543" t="s">
        <v>34</v>
      </c>
      <c r="D4" s="234"/>
      <c r="E4" s="591"/>
      <c r="F4" s="544"/>
      <c r="G4" s="543"/>
      <c r="H4" s="700" t="s">
        <v>17</v>
      </c>
      <c r="I4" s="701"/>
      <c r="J4" s="711"/>
      <c r="K4" s="610" t="s">
        <v>18</v>
      </c>
      <c r="L4" s="804" t="s">
        <v>19</v>
      </c>
      <c r="M4" s="805"/>
      <c r="N4" s="821"/>
      <c r="O4" s="821"/>
      <c r="P4" s="822"/>
      <c r="Q4" s="804" t="s">
        <v>20</v>
      </c>
      <c r="R4" s="805"/>
      <c r="S4" s="805"/>
      <c r="T4" s="805"/>
      <c r="U4" s="805"/>
      <c r="V4" s="805"/>
      <c r="W4" s="805"/>
      <c r="X4" s="806"/>
    </row>
    <row r="5" spans="1:24" s="16" customFormat="1" ht="28.5" customHeight="1" thickBot="1" x14ac:dyDescent="0.4">
      <c r="A5" s="138" t="s">
        <v>0</v>
      </c>
      <c r="B5" s="100"/>
      <c r="C5" s="94" t="s">
        <v>35</v>
      </c>
      <c r="D5" s="592" t="s">
        <v>36</v>
      </c>
      <c r="E5" s="94" t="s">
        <v>33</v>
      </c>
      <c r="F5" s="426" t="s">
        <v>21</v>
      </c>
      <c r="G5" s="94" t="s">
        <v>32</v>
      </c>
      <c r="H5" s="123" t="s">
        <v>22</v>
      </c>
      <c r="I5" s="426" t="s">
        <v>23</v>
      </c>
      <c r="J5" s="94" t="s">
        <v>24</v>
      </c>
      <c r="K5" s="623" t="s">
        <v>25</v>
      </c>
      <c r="L5" s="64" t="s">
        <v>26</v>
      </c>
      <c r="M5" s="123" t="s">
        <v>95</v>
      </c>
      <c r="N5" s="426" t="s">
        <v>27</v>
      </c>
      <c r="O5" s="712" t="s">
        <v>96</v>
      </c>
      <c r="P5" s="426" t="s">
        <v>97</v>
      </c>
      <c r="Q5" s="94" t="s">
        <v>28</v>
      </c>
      <c r="R5" s="426" t="s">
        <v>29</v>
      </c>
      <c r="S5" s="94" t="s">
        <v>30</v>
      </c>
      <c r="T5" s="426" t="s">
        <v>31</v>
      </c>
      <c r="U5" s="690" t="s">
        <v>98</v>
      </c>
      <c r="V5" s="690" t="s">
        <v>99</v>
      </c>
      <c r="W5" s="690" t="s">
        <v>100</v>
      </c>
      <c r="X5" s="100" t="s">
        <v>101</v>
      </c>
    </row>
    <row r="6" spans="1:24" s="16" customFormat="1" ht="26.5" customHeight="1" x14ac:dyDescent="0.35">
      <c r="A6" s="140" t="s">
        <v>5</v>
      </c>
      <c r="B6" s="217"/>
      <c r="C6" s="149">
        <v>9</v>
      </c>
      <c r="D6" s="169" t="s">
        <v>14</v>
      </c>
      <c r="E6" s="340" t="s">
        <v>78</v>
      </c>
      <c r="F6" s="149">
        <v>60</v>
      </c>
      <c r="G6" s="572"/>
      <c r="H6" s="246">
        <v>1.29</v>
      </c>
      <c r="I6" s="38">
        <v>4.2699999999999996</v>
      </c>
      <c r="J6" s="39">
        <v>6.97</v>
      </c>
      <c r="K6" s="432">
        <v>72.75</v>
      </c>
      <c r="L6" s="37">
        <v>0.02</v>
      </c>
      <c r="M6" s="37">
        <v>0.03</v>
      </c>
      <c r="N6" s="38">
        <v>4.4800000000000004</v>
      </c>
      <c r="O6" s="38">
        <v>30</v>
      </c>
      <c r="P6" s="41">
        <v>0</v>
      </c>
      <c r="Q6" s="246">
        <v>17.55</v>
      </c>
      <c r="R6" s="38">
        <v>27.09</v>
      </c>
      <c r="S6" s="38">
        <v>14.37</v>
      </c>
      <c r="T6" s="38">
        <v>0.8</v>
      </c>
      <c r="U6" s="38">
        <v>205.55</v>
      </c>
      <c r="V6" s="38">
        <v>4.0000000000000001E-3</v>
      </c>
      <c r="W6" s="38">
        <v>1E-3</v>
      </c>
      <c r="X6" s="39">
        <v>0.01</v>
      </c>
    </row>
    <row r="7" spans="1:24" s="16" customFormat="1" ht="26.5" customHeight="1" x14ac:dyDescent="0.35">
      <c r="A7" s="101"/>
      <c r="B7" s="84"/>
      <c r="C7" s="129">
        <v>37</v>
      </c>
      <c r="D7" s="171" t="s">
        <v>7</v>
      </c>
      <c r="E7" s="327" t="s">
        <v>88</v>
      </c>
      <c r="F7" s="214">
        <v>200</v>
      </c>
      <c r="G7" s="146"/>
      <c r="H7" s="228">
        <v>5.78</v>
      </c>
      <c r="I7" s="13">
        <v>5.5</v>
      </c>
      <c r="J7" s="42">
        <v>10.8</v>
      </c>
      <c r="K7" s="132">
        <v>115.7</v>
      </c>
      <c r="L7" s="228">
        <v>7.0000000000000007E-2</v>
      </c>
      <c r="M7" s="69">
        <v>7.0000000000000007E-2</v>
      </c>
      <c r="N7" s="13">
        <v>5.69</v>
      </c>
      <c r="O7" s="13">
        <v>110</v>
      </c>
      <c r="P7" s="42">
        <v>0</v>
      </c>
      <c r="Q7" s="228">
        <v>14.22</v>
      </c>
      <c r="R7" s="13">
        <v>82.61</v>
      </c>
      <c r="S7" s="13">
        <v>21.99</v>
      </c>
      <c r="T7" s="13">
        <v>1.22</v>
      </c>
      <c r="U7" s="13">
        <v>398.71</v>
      </c>
      <c r="V7" s="13">
        <v>5.0000000000000001E-3</v>
      </c>
      <c r="W7" s="13">
        <v>0</v>
      </c>
      <c r="X7" s="42">
        <v>0.04</v>
      </c>
    </row>
    <row r="8" spans="1:24" s="35" customFormat="1" ht="26.5" customHeight="1" x14ac:dyDescent="0.35">
      <c r="A8" s="102"/>
      <c r="B8" s="155"/>
      <c r="C8" s="131">
        <v>126</v>
      </c>
      <c r="D8" s="597" t="s">
        <v>8</v>
      </c>
      <c r="E8" s="535" t="s">
        <v>125</v>
      </c>
      <c r="F8" s="536">
        <v>90</v>
      </c>
      <c r="G8" s="95"/>
      <c r="H8" s="228">
        <v>18.489999999999998</v>
      </c>
      <c r="I8" s="13">
        <v>18.54</v>
      </c>
      <c r="J8" s="42">
        <v>3.59</v>
      </c>
      <c r="K8" s="144">
        <v>256</v>
      </c>
      <c r="L8" s="69">
        <v>0.06</v>
      </c>
      <c r="M8" s="69">
        <v>0.14000000000000001</v>
      </c>
      <c r="N8" s="13">
        <v>1.08</v>
      </c>
      <c r="O8" s="13">
        <v>10</v>
      </c>
      <c r="P8" s="42">
        <v>0.04</v>
      </c>
      <c r="Q8" s="69">
        <v>32.39</v>
      </c>
      <c r="R8" s="13">
        <v>188.9</v>
      </c>
      <c r="S8" s="13">
        <v>24.33</v>
      </c>
      <c r="T8" s="13">
        <v>2.57</v>
      </c>
      <c r="U8" s="13">
        <v>330.48</v>
      </c>
      <c r="V8" s="13">
        <v>8.9999999999999993E-3</v>
      </c>
      <c r="W8" s="13">
        <v>0</v>
      </c>
      <c r="X8" s="42">
        <v>0.06</v>
      </c>
    </row>
    <row r="9" spans="1:24" s="35" customFormat="1" ht="27" customHeight="1" x14ac:dyDescent="0.35">
      <c r="A9" s="102"/>
      <c r="B9" s="120"/>
      <c r="C9" s="129">
        <v>124</v>
      </c>
      <c r="D9" s="171" t="s">
        <v>53</v>
      </c>
      <c r="E9" s="206" t="s">
        <v>84</v>
      </c>
      <c r="F9" s="129">
        <v>150</v>
      </c>
      <c r="G9" s="125"/>
      <c r="H9" s="228">
        <v>3.93</v>
      </c>
      <c r="I9" s="13">
        <v>4.24</v>
      </c>
      <c r="J9" s="42">
        <v>21.84</v>
      </c>
      <c r="K9" s="144">
        <v>140.55000000000001</v>
      </c>
      <c r="L9" s="198">
        <v>0.11</v>
      </c>
      <c r="M9" s="198">
        <v>0.02</v>
      </c>
      <c r="N9" s="72">
        <v>0</v>
      </c>
      <c r="O9" s="72">
        <v>10</v>
      </c>
      <c r="P9" s="73">
        <v>0.06</v>
      </c>
      <c r="Q9" s="233">
        <v>10.9</v>
      </c>
      <c r="R9" s="72">
        <v>74.540000000000006</v>
      </c>
      <c r="S9" s="72">
        <v>26.07</v>
      </c>
      <c r="T9" s="72">
        <v>0.86</v>
      </c>
      <c r="U9" s="72">
        <v>64.319999999999993</v>
      </c>
      <c r="V9" s="72">
        <v>1E-3</v>
      </c>
      <c r="W9" s="72">
        <v>1E-3</v>
      </c>
      <c r="X9" s="197">
        <v>0.01</v>
      </c>
    </row>
    <row r="10" spans="1:24" s="16" customFormat="1" ht="26.5" customHeight="1" x14ac:dyDescent="0.35">
      <c r="A10" s="103"/>
      <c r="B10" s="118"/>
      <c r="C10" s="132">
        <v>103</v>
      </c>
      <c r="D10" s="171" t="s">
        <v>13</v>
      </c>
      <c r="E10" s="146" t="s">
        <v>52</v>
      </c>
      <c r="F10" s="129">
        <v>200</v>
      </c>
      <c r="G10" s="553"/>
      <c r="H10" s="227">
        <v>0.2</v>
      </c>
      <c r="I10" s="15">
        <v>0</v>
      </c>
      <c r="J10" s="40">
        <v>15.02</v>
      </c>
      <c r="K10" s="187">
        <v>61.6</v>
      </c>
      <c r="L10" s="17">
        <v>0</v>
      </c>
      <c r="M10" s="17">
        <v>0</v>
      </c>
      <c r="N10" s="15">
        <v>2</v>
      </c>
      <c r="O10" s="15">
        <v>0</v>
      </c>
      <c r="P10" s="18">
        <v>0</v>
      </c>
      <c r="Q10" s="227">
        <v>6.73</v>
      </c>
      <c r="R10" s="15">
        <v>5.74</v>
      </c>
      <c r="S10" s="31">
        <v>2.96</v>
      </c>
      <c r="T10" s="15">
        <v>0.2</v>
      </c>
      <c r="U10" s="15">
        <v>46.02</v>
      </c>
      <c r="V10" s="15">
        <v>0</v>
      </c>
      <c r="W10" s="15">
        <v>0</v>
      </c>
      <c r="X10" s="42">
        <v>0</v>
      </c>
    </row>
    <row r="11" spans="1:24" s="16" customFormat="1" ht="26.5" customHeight="1" x14ac:dyDescent="0.35">
      <c r="A11" s="103"/>
      <c r="B11" s="118"/>
      <c r="C11" s="132">
        <v>119</v>
      </c>
      <c r="D11" s="171" t="s">
        <v>9</v>
      </c>
      <c r="E11" s="146" t="s">
        <v>47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7">
        <v>0.01</v>
      </c>
      <c r="N11" s="15">
        <v>0</v>
      </c>
      <c r="O11" s="15">
        <v>0</v>
      </c>
      <c r="P11" s="40">
        <v>0</v>
      </c>
      <c r="Q11" s="227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23.25" customHeight="1" x14ac:dyDescent="0.35">
      <c r="A12" s="103"/>
      <c r="B12" s="131"/>
      <c r="C12" s="129">
        <v>120</v>
      </c>
      <c r="D12" s="171" t="s">
        <v>10</v>
      </c>
      <c r="E12" s="146" t="s">
        <v>40</v>
      </c>
      <c r="F12" s="161">
        <v>20</v>
      </c>
      <c r="G12" s="161"/>
      <c r="H12" s="253">
        <v>1.32</v>
      </c>
      <c r="I12" s="20">
        <v>0.24</v>
      </c>
      <c r="J12" s="21">
        <v>8.0399999999999991</v>
      </c>
      <c r="K12" s="394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35" customFormat="1" ht="26.5" customHeight="1" x14ac:dyDescent="0.35">
      <c r="A13" s="102"/>
      <c r="B13" s="155"/>
      <c r="C13" s="135"/>
      <c r="D13" s="423"/>
      <c r="E13" s="151" t="s">
        <v>15</v>
      </c>
      <c r="F13" s="270">
        <f>SUM(F6:F12)</f>
        <v>740</v>
      </c>
      <c r="G13" s="241"/>
      <c r="H13" s="190">
        <f t="shared" ref="H13:J13" si="0">SUM(H6:H12)</f>
        <v>32.529999999999994</v>
      </c>
      <c r="I13" s="33">
        <f t="shared" si="0"/>
        <v>32.949999999999996</v>
      </c>
      <c r="J13" s="61">
        <f t="shared" si="0"/>
        <v>76.099999999999994</v>
      </c>
      <c r="K13" s="335">
        <f>SUM(K6:K12)</f>
        <v>733.2</v>
      </c>
      <c r="L13" s="190">
        <f t="shared" ref="L13:X13" si="1">SUM(L6:L12)</f>
        <v>0.31000000000000005</v>
      </c>
      <c r="M13" s="33">
        <f t="shared" si="1"/>
        <v>0.29000000000000004</v>
      </c>
      <c r="N13" s="33">
        <f t="shared" si="1"/>
        <v>13.250000000000002</v>
      </c>
      <c r="O13" s="33">
        <f t="shared" si="1"/>
        <v>160</v>
      </c>
      <c r="P13" s="61">
        <f t="shared" si="1"/>
        <v>0.1</v>
      </c>
      <c r="Q13" s="34">
        <f t="shared" si="1"/>
        <v>91.59</v>
      </c>
      <c r="R13" s="33">
        <f t="shared" si="1"/>
        <v>421.88000000000005</v>
      </c>
      <c r="S13" s="33">
        <f t="shared" si="1"/>
        <v>101.91999999999999</v>
      </c>
      <c r="T13" s="33">
        <f t="shared" si="1"/>
        <v>6.65</v>
      </c>
      <c r="U13" s="33">
        <f t="shared" si="1"/>
        <v>1110.6799999999998</v>
      </c>
      <c r="V13" s="33">
        <f t="shared" si="1"/>
        <v>2.1000000000000005E-2</v>
      </c>
      <c r="W13" s="33">
        <f t="shared" si="1"/>
        <v>4.0000000000000001E-3</v>
      </c>
      <c r="X13" s="61">
        <f t="shared" si="1"/>
        <v>3.02</v>
      </c>
    </row>
    <row r="14" spans="1:24" s="35" customFormat="1" ht="26.5" customHeight="1" thickBot="1" x14ac:dyDescent="0.4">
      <c r="A14" s="141"/>
      <c r="B14" s="232"/>
      <c r="C14" s="136"/>
      <c r="D14" s="424"/>
      <c r="E14" s="152" t="s">
        <v>16</v>
      </c>
      <c r="F14" s="133"/>
      <c r="G14" s="196"/>
      <c r="H14" s="192"/>
      <c r="I14" s="49"/>
      <c r="J14" s="113"/>
      <c r="K14" s="360">
        <f>K13/23.5</f>
        <v>31.200000000000003</v>
      </c>
      <c r="L14" s="192"/>
      <c r="M14" s="150"/>
      <c r="N14" s="49"/>
      <c r="O14" s="49"/>
      <c r="P14" s="113"/>
      <c r="Q14" s="150"/>
      <c r="R14" s="49"/>
      <c r="S14" s="49"/>
      <c r="T14" s="49"/>
      <c r="U14" s="49"/>
      <c r="V14" s="49"/>
      <c r="W14" s="49"/>
      <c r="X14" s="113"/>
    </row>
    <row r="15" spans="1:24" ht="15.5" x14ac:dyDescent="0.35">
      <c r="A15" s="9"/>
      <c r="B15" s="215"/>
      <c r="C15" s="216"/>
      <c r="D15" s="223"/>
      <c r="E15" s="27"/>
      <c r="F15" s="27"/>
      <c r="G15" s="202"/>
      <c r="H15" s="203"/>
      <c r="I15" s="202"/>
      <c r="J15" s="27"/>
      <c r="K15" s="204"/>
      <c r="L15" s="27"/>
      <c r="M15" s="27"/>
      <c r="N15" s="27"/>
      <c r="O15" s="205"/>
      <c r="P15" s="205"/>
      <c r="Q15" s="205"/>
      <c r="R15" s="205"/>
      <c r="S15" s="205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15"/>
  <sheetViews>
    <sheetView zoomScale="44" zoomScaleNormal="44" workbookViewId="0">
      <selection activeCell="D28" sqref="D28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09" customWidth="1"/>
    <col min="5" max="5" width="73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  <col min="22" max="22" width="11.7265625" customWidth="1"/>
    <col min="23" max="23" width="13.7265625" customWidth="1"/>
  </cols>
  <sheetData>
    <row r="2" spans="1:24" ht="23" x14ac:dyDescent="0.5">
      <c r="A2" s="6" t="s">
        <v>1</v>
      </c>
      <c r="B2" s="7"/>
      <c r="C2" s="219"/>
      <c r="D2" s="221" t="s">
        <v>3</v>
      </c>
      <c r="E2" s="6"/>
      <c r="F2" s="8" t="s">
        <v>2</v>
      </c>
      <c r="G2" s="116">
        <v>19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20"/>
      <c r="D3" s="222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393"/>
      <c r="C4" s="543" t="s">
        <v>34</v>
      </c>
      <c r="D4" s="234"/>
      <c r="E4" s="591"/>
      <c r="F4" s="544"/>
      <c r="G4" s="543"/>
      <c r="H4" s="700" t="s">
        <v>17</v>
      </c>
      <c r="I4" s="701"/>
      <c r="J4" s="702"/>
      <c r="K4" s="549" t="s">
        <v>18</v>
      </c>
      <c r="L4" s="797" t="s">
        <v>19</v>
      </c>
      <c r="M4" s="798"/>
      <c r="N4" s="799"/>
      <c r="O4" s="823"/>
      <c r="P4" s="824"/>
      <c r="Q4" s="804" t="s">
        <v>20</v>
      </c>
      <c r="R4" s="805"/>
      <c r="S4" s="805"/>
      <c r="T4" s="805"/>
      <c r="U4" s="805"/>
      <c r="V4" s="805"/>
      <c r="W4" s="805"/>
      <c r="X4" s="806"/>
    </row>
    <row r="5" spans="1:24" s="16" customFormat="1" ht="28.5" customHeight="1" thickBot="1" x14ac:dyDescent="0.4">
      <c r="A5" s="138" t="s">
        <v>0</v>
      </c>
      <c r="B5" s="100"/>
      <c r="C5" s="94" t="s">
        <v>35</v>
      </c>
      <c r="D5" s="592" t="s">
        <v>36</v>
      </c>
      <c r="E5" s="94" t="s">
        <v>33</v>
      </c>
      <c r="F5" s="100" t="s">
        <v>21</v>
      </c>
      <c r="G5" s="94" t="s">
        <v>32</v>
      </c>
      <c r="H5" s="123" t="s">
        <v>22</v>
      </c>
      <c r="I5" s="426" t="s">
        <v>23</v>
      </c>
      <c r="J5" s="662" t="s">
        <v>24</v>
      </c>
      <c r="K5" s="550" t="s">
        <v>25</v>
      </c>
      <c r="L5" s="322" t="s">
        <v>26</v>
      </c>
      <c r="M5" s="322" t="s">
        <v>95</v>
      </c>
      <c r="N5" s="713" t="s">
        <v>27</v>
      </c>
      <c r="O5" s="708" t="s">
        <v>96</v>
      </c>
      <c r="P5" s="426" t="s">
        <v>97</v>
      </c>
      <c r="Q5" s="94" t="s">
        <v>28</v>
      </c>
      <c r="R5" s="426" t="s">
        <v>29</v>
      </c>
      <c r="S5" s="94" t="s">
        <v>30</v>
      </c>
      <c r="T5" s="426" t="s">
        <v>31</v>
      </c>
      <c r="U5" s="690" t="s">
        <v>98</v>
      </c>
      <c r="V5" s="690" t="s">
        <v>99</v>
      </c>
      <c r="W5" s="690" t="s">
        <v>100</v>
      </c>
      <c r="X5" s="100" t="s">
        <v>101</v>
      </c>
    </row>
    <row r="6" spans="1:24" s="16" customFormat="1" ht="26.5" customHeight="1" x14ac:dyDescent="0.35">
      <c r="A6" s="101" t="s">
        <v>5</v>
      </c>
      <c r="B6" s="254"/>
      <c r="C6" s="134">
        <v>25</v>
      </c>
      <c r="D6" s="551" t="s">
        <v>14</v>
      </c>
      <c r="E6" s="314" t="s">
        <v>43</v>
      </c>
      <c r="F6" s="325">
        <v>150</v>
      </c>
      <c r="G6" s="134"/>
      <c r="H6" s="37">
        <v>0.6</v>
      </c>
      <c r="I6" s="38">
        <v>0.45</v>
      </c>
      <c r="J6" s="41">
        <v>15.45</v>
      </c>
      <c r="K6" s="183">
        <v>70.5</v>
      </c>
      <c r="L6" s="246">
        <v>0.03</v>
      </c>
      <c r="M6" s="37">
        <v>0.05</v>
      </c>
      <c r="N6" s="38">
        <v>7.5</v>
      </c>
      <c r="O6" s="38">
        <v>0</v>
      </c>
      <c r="P6" s="39">
        <v>0</v>
      </c>
      <c r="Q6" s="37">
        <v>28.5</v>
      </c>
      <c r="R6" s="38">
        <v>24</v>
      </c>
      <c r="S6" s="38">
        <v>18</v>
      </c>
      <c r="T6" s="38">
        <v>0</v>
      </c>
      <c r="U6" s="38">
        <v>232.5</v>
      </c>
      <c r="V6" s="38">
        <v>1E-3</v>
      </c>
      <c r="W6" s="38">
        <v>0</v>
      </c>
      <c r="X6" s="44">
        <v>0.01</v>
      </c>
    </row>
    <row r="7" spans="1:24" s="16" customFormat="1" ht="26.5" customHeight="1" x14ac:dyDescent="0.35">
      <c r="A7" s="101"/>
      <c r="B7" s="84"/>
      <c r="C7" s="131">
        <v>32</v>
      </c>
      <c r="D7" s="299" t="s">
        <v>7</v>
      </c>
      <c r="E7" s="264" t="s">
        <v>45</v>
      </c>
      <c r="F7" s="536">
        <v>200</v>
      </c>
      <c r="G7" s="143"/>
      <c r="H7" s="228">
        <v>5.88</v>
      </c>
      <c r="I7" s="13">
        <v>8.82</v>
      </c>
      <c r="J7" s="42">
        <v>9.6</v>
      </c>
      <c r="K7" s="144">
        <v>142.19999999999999</v>
      </c>
      <c r="L7" s="228">
        <v>0.04</v>
      </c>
      <c r="M7" s="69">
        <v>0.08</v>
      </c>
      <c r="N7" s="13">
        <v>2.2400000000000002</v>
      </c>
      <c r="O7" s="13">
        <v>132.44</v>
      </c>
      <c r="P7" s="42">
        <v>0.06</v>
      </c>
      <c r="Q7" s="69">
        <v>32.880000000000003</v>
      </c>
      <c r="R7" s="13">
        <v>83.64</v>
      </c>
      <c r="S7" s="13">
        <v>22.74</v>
      </c>
      <c r="T7" s="13">
        <v>1.44</v>
      </c>
      <c r="U7" s="13">
        <v>320.8</v>
      </c>
      <c r="V7" s="13">
        <v>6.0000000000000001E-3</v>
      </c>
      <c r="W7" s="13">
        <v>0</v>
      </c>
      <c r="X7" s="42">
        <v>3.5999999999999997E-2</v>
      </c>
    </row>
    <row r="8" spans="1:24" s="35" customFormat="1" ht="32.25" customHeight="1" x14ac:dyDescent="0.35">
      <c r="A8" s="102"/>
      <c r="B8" s="155"/>
      <c r="C8" s="247">
        <v>177</v>
      </c>
      <c r="D8" s="146" t="s">
        <v>8</v>
      </c>
      <c r="E8" s="166" t="s">
        <v>126</v>
      </c>
      <c r="F8" s="129">
        <v>90</v>
      </c>
      <c r="G8" s="142"/>
      <c r="H8" s="227">
        <v>15.77</v>
      </c>
      <c r="I8" s="15">
        <v>13.36</v>
      </c>
      <c r="J8" s="40">
        <v>1.61</v>
      </c>
      <c r="K8" s="187">
        <v>190.47</v>
      </c>
      <c r="L8" s="227">
        <v>7.0000000000000007E-2</v>
      </c>
      <c r="M8" s="17">
        <v>0.12</v>
      </c>
      <c r="N8" s="15">
        <v>1.7</v>
      </c>
      <c r="O8" s="15">
        <v>110</v>
      </c>
      <c r="P8" s="18">
        <v>0.01</v>
      </c>
      <c r="Q8" s="227">
        <v>20.18</v>
      </c>
      <c r="R8" s="15">
        <v>132.25</v>
      </c>
      <c r="S8" s="15">
        <v>19.47</v>
      </c>
      <c r="T8" s="15">
        <v>1.1399999999999999</v>
      </c>
      <c r="U8" s="15">
        <v>222.69</v>
      </c>
      <c r="V8" s="15">
        <v>4.0000000000000001E-3</v>
      </c>
      <c r="W8" s="15">
        <v>0</v>
      </c>
      <c r="X8" s="40">
        <v>0.1</v>
      </c>
    </row>
    <row r="9" spans="1:24" s="35" customFormat="1" ht="27" customHeight="1" x14ac:dyDescent="0.35">
      <c r="A9" s="102"/>
      <c r="B9" s="120"/>
      <c r="C9" s="162">
        <v>54</v>
      </c>
      <c r="D9" s="146" t="s">
        <v>75</v>
      </c>
      <c r="E9" s="166" t="s">
        <v>38</v>
      </c>
      <c r="F9" s="129">
        <v>150</v>
      </c>
      <c r="G9" s="142"/>
      <c r="H9" s="228">
        <v>7.26</v>
      </c>
      <c r="I9" s="13">
        <v>4.96</v>
      </c>
      <c r="J9" s="42">
        <v>31.76</v>
      </c>
      <c r="K9" s="144">
        <v>198.84</v>
      </c>
      <c r="L9" s="69">
        <v>0.19</v>
      </c>
      <c r="M9" s="69">
        <v>0.1</v>
      </c>
      <c r="N9" s="13">
        <v>0</v>
      </c>
      <c r="O9" s="13">
        <v>10</v>
      </c>
      <c r="P9" s="23">
        <v>0.06</v>
      </c>
      <c r="Q9" s="228">
        <v>13.09</v>
      </c>
      <c r="R9" s="13">
        <v>159.71</v>
      </c>
      <c r="S9" s="13">
        <v>106.22</v>
      </c>
      <c r="T9" s="13">
        <v>3.57</v>
      </c>
      <c r="U9" s="13">
        <v>193.67</v>
      </c>
      <c r="V9" s="13">
        <v>2E-3</v>
      </c>
      <c r="W9" s="13">
        <v>3.0000000000000001E-3</v>
      </c>
      <c r="X9" s="42">
        <v>0.01</v>
      </c>
    </row>
    <row r="10" spans="1:24" s="16" customFormat="1" ht="38.25" customHeight="1" x14ac:dyDescent="0.35">
      <c r="A10" s="103"/>
      <c r="B10" s="118"/>
      <c r="C10" s="268">
        <v>104</v>
      </c>
      <c r="D10" s="146" t="s">
        <v>13</v>
      </c>
      <c r="E10" s="166" t="s">
        <v>68</v>
      </c>
      <c r="F10" s="129">
        <v>200</v>
      </c>
      <c r="G10" s="624"/>
      <c r="H10" s="227">
        <v>0</v>
      </c>
      <c r="I10" s="15">
        <v>0</v>
      </c>
      <c r="J10" s="40">
        <v>14.16</v>
      </c>
      <c r="K10" s="187">
        <v>55.48</v>
      </c>
      <c r="L10" s="227">
        <v>0.09</v>
      </c>
      <c r="M10" s="17">
        <v>0.1</v>
      </c>
      <c r="N10" s="15">
        <v>2.94</v>
      </c>
      <c r="O10" s="15">
        <v>80</v>
      </c>
      <c r="P10" s="18">
        <v>0.96</v>
      </c>
      <c r="Q10" s="227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0">
        <v>0</v>
      </c>
    </row>
    <row r="11" spans="1:24" s="16" customFormat="1" ht="26.5" customHeight="1" x14ac:dyDescent="0.35">
      <c r="A11" s="103"/>
      <c r="B11" s="118"/>
      <c r="C11" s="268">
        <v>119</v>
      </c>
      <c r="D11" s="146" t="s">
        <v>9</v>
      </c>
      <c r="E11" s="171" t="s">
        <v>47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7">
        <v>0.01</v>
      </c>
      <c r="N11" s="15">
        <v>0</v>
      </c>
      <c r="O11" s="15">
        <v>0</v>
      </c>
      <c r="P11" s="40">
        <v>0</v>
      </c>
      <c r="Q11" s="227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23.25" customHeight="1" x14ac:dyDescent="0.35">
      <c r="A12" s="103"/>
      <c r="B12" s="131"/>
      <c r="C12" s="162">
        <v>120</v>
      </c>
      <c r="D12" s="146" t="s">
        <v>10</v>
      </c>
      <c r="E12" s="171" t="s">
        <v>40</v>
      </c>
      <c r="F12" s="161">
        <v>20</v>
      </c>
      <c r="G12" s="161"/>
      <c r="H12" s="253">
        <v>1.32</v>
      </c>
      <c r="I12" s="20">
        <v>0.24</v>
      </c>
      <c r="J12" s="21">
        <v>8.0399999999999991</v>
      </c>
      <c r="K12" s="394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35" customFormat="1" ht="26.5" customHeight="1" x14ac:dyDescent="0.35">
      <c r="A13" s="102"/>
      <c r="B13" s="155"/>
      <c r="C13" s="163"/>
      <c r="D13" s="352"/>
      <c r="E13" s="172" t="s">
        <v>15</v>
      </c>
      <c r="F13" s="185">
        <f>SUM(F6:F12)</f>
        <v>830</v>
      </c>
      <c r="G13" s="242"/>
      <c r="H13" s="190">
        <f t="shared" ref="H13:X13" si="0">SUM(H6:H12)</f>
        <v>32.349999999999994</v>
      </c>
      <c r="I13" s="33">
        <f t="shared" si="0"/>
        <v>27.99</v>
      </c>
      <c r="J13" s="61">
        <f t="shared" si="0"/>
        <v>90.460000000000008</v>
      </c>
      <c r="K13" s="358">
        <f t="shared" si="0"/>
        <v>744.09</v>
      </c>
      <c r="L13" s="34">
        <f t="shared" si="0"/>
        <v>0.47000000000000008</v>
      </c>
      <c r="M13" s="33">
        <f t="shared" si="0"/>
        <v>0.48</v>
      </c>
      <c r="N13" s="33">
        <f t="shared" si="0"/>
        <v>14.379999999999999</v>
      </c>
      <c r="O13" s="33">
        <f t="shared" si="0"/>
        <v>332.44</v>
      </c>
      <c r="P13" s="247">
        <f t="shared" si="0"/>
        <v>1.0899999999999999</v>
      </c>
      <c r="Q13" s="190">
        <f t="shared" si="0"/>
        <v>104.45</v>
      </c>
      <c r="R13" s="33">
        <f t="shared" si="0"/>
        <v>442.6</v>
      </c>
      <c r="S13" s="33">
        <f t="shared" si="0"/>
        <v>178.63000000000002</v>
      </c>
      <c r="T13" s="33">
        <f t="shared" si="0"/>
        <v>7.15</v>
      </c>
      <c r="U13" s="33">
        <f t="shared" si="0"/>
        <v>1035.26</v>
      </c>
      <c r="V13" s="33">
        <f t="shared" si="0"/>
        <v>1.4999999999999999E-2</v>
      </c>
      <c r="W13" s="33">
        <f t="shared" si="0"/>
        <v>5.0000000000000001E-3</v>
      </c>
      <c r="X13" s="61">
        <f t="shared" si="0"/>
        <v>3.056</v>
      </c>
    </row>
    <row r="14" spans="1:24" s="35" customFormat="1" ht="26.5" customHeight="1" thickBot="1" x14ac:dyDescent="0.4">
      <c r="A14" s="141"/>
      <c r="B14" s="232"/>
      <c r="C14" s="164"/>
      <c r="D14" s="411"/>
      <c r="E14" s="173" t="s">
        <v>16</v>
      </c>
      <c r="F14" s="133"/>
      <c r="G14" s="248"/>
      <c r="H14" s="192"/>
      <c r="I14" s="49"/>
      <c r="J14" s="113"/>
      <c r="K14" s="413">
        <f>K13/23.5</f>
        <v>31.663404255319151</v>
      </c>
      <c r="L14" s="150"/>
      <c r="M14" s="150"/>
      <c r="N14" s="49"/>
      <c r="O14" s="49"/>
      <c r="P14" s="124"/>
      <c r="Q14" s="192"/>
      <c r="R14" s="49"/>
      <c r="S14" s="49"/>
      <c r="T14" s="49"/>
      <c r="U14" s="49"/>
      <c r="V14" s="49"/>
      <c r="W14" s="49"/>
      <c r="X14" s="113"/>
    </row>
    <row r="15" spans="1:24" ht="15.5" x14ac:dyDescent="0.35">
      <c r="A15" s="9"/>
      <c r="B15" s="215"/>
      <c r="C15" s="216"/>
      <c r="D15" s="223"/>
      <c r="E15" s="27"/>
      <c r="F15" s="27"/>
      <c r="G15" s="202"/>
      <c r="H15" s="203"/>
      <c r="I15" s="202"/>
      <c r="J15" s="27"/>
      <c r="K15" s="204"/>
      <c r="L15" s="27"/>
      <c r="M15" s="27"/>
      <c r="N15" s="27"/>
      <c r="O15" s="205"/>
      <c r="P15" s="205"/>
      <c r="Q15" s="205"/>
      <c r="R15" s="205"/>
      <c r="S15" s="205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33"/>
  <sheetViews>
    <sheetView zoomScale="45" zoomScaleNormal="45" workbookViewId="0">
      <selection activeCell="E29" sqref="E29"/>
    </sheetView>
  </sheetViews>
  <sheetFormatPr defaultRowHeight="14.5" x14ac:dyDescent="0.35"/>
  <cols>
    <col min="1" max="1" width="20.7265625" customWidth="1"/>
    <col min="2" max="2" width="20.7265625" style="727" customWidth="1"/>
    <col min="3" max="3" width="16.54296875" style="5" customWidth="1"/>
    <col min="4" max="4" width="19" customWidth="1"/>
    <col min="5" max="5" width="56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0.54296875" customWidth="1"/>
  </cols>
  <sheetData>
    <row r="2" spans="1:27" ht="23" x14ac:dyDescent="0.5">
      <c r="A2" s="6" t="s">
        <v>1</v>
      </c>
      <c r="B2" s="726"/>
      <c r="C2" s="7"/>
      <c r="D2" s="6" t="s">
        <v>3</v>
      </c>
      <c r="E2" s="6"/>
      <c r="F2" s="8" t="s">
        <v>2</v>
      </c>
      <c r="G2" s="7">
        <v>2</v>
      </c>
      <c r="H2" s="6"/>
      <c r="K2" s="8"/>
      <c r="L2" s="7"/>
      <c r="M2" s="1"/>
      <c r="N2" s="2"/>
    </row>
    <row r="3" spans="1:27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7" s="16" customFormat="1" ht="21.75" customHeight="1" thickBot="1" x14ac:dyDescent="0.4">
      <c r="A4" s="137"/>
      <c r="B4" s="807"/>
      <c r="C4" s="346" t="s">
        <v>34</v>
      </c>
      <c r="D4" s="809" t="s">
        <v>36</v>
      </c>
      <c r="E4" s="165"/>
      <c r="F4" s="347"/>
      <c r="G4" s="346"/>
      <c r="H4" s="266" t="s">
        <v>17</v>
      </c>
      <c r="I4" s="292"/>
      <c r="J4" s="237"/>
      <c r="K4" s="179" t="s">
        <v>18</v>
      </c>
      <c r="L4" s="797" t="s">
        <v>19</v>
      </c>
      <c r="M4" s="798"/>
      <c r="N4" s="799"/>
      <c r="O4" s="799"/>
      <c r="P4" s="803"/>
      <c r="Q4" s="804" t="s">
        <v>20</v>
      </c>
      <c r="R4" s="805"/>
      <c r="S4" s="805"/>
      <c r="T4" s="805"/>
      <c r="U4" s="805"/>
      <c r="V4" s="805"/>
      <c r="W4" s="805"/>
      <c r="X4" s="806"/>
    </row>
    <row r="5" spans="1:27" s="16" customFormat="1" ht="47" thickBot="1" x14ac:dyDescent="0.4">
      <c r="A5" s="138" t="s">
        <v>0</v>
      </c>
      <c r="B5" s="808"/>
      <c r="C5" s="94" t="s">
        <v>35</v>
      </c>
      <c r="D5" s="810"/>
      <c r="E5" s="436" t="s">
        <v>33</v>
      </c>
      <c r="F5" s="100" t="s">
        <v>21</v>
      </c>
      <c r="G5" s="94" t="s">
        <v>32</v>
      </c>
      <c r="H5" s="504" t="s">
        <v>22</v>
      </c>
      <c r="I5" s="444" t="s">
        <v>23</v>
      </c>
      <c r="J5" s="446" t="s">
        <v>24</v>
      </c>
      <c r="K5" s="180" t="s">
        <v>25</v>
      </c>
      <c r="L5" s="445" t="s">
        <v>26</v>
      </c>
      <c r="M5" s="445" t="s">
        <v>95</v>
      </c>
      <c r="N5" s="445" t="s">
        <v>27</v>
      </c>
      <c r="O5" s="500" t="s">
        <v>96</v>
      </c>
      <c r="P5" s="445" t="s">
        <v>97</v>
      </c>
      <c r="Q5" s="445" t="s">
        <v>28</v>
      </c>
      <c r="R5" s="445" t="s">
        <v>29</v>
      </c>
      <c r="S5" s="445" t="s">
        <v>30</v>
      </c>
      <c r="T5" s="445" t="s">
        <v>31</v>
      </c>
      <c r="U5" s="445" t="s">
        <v>98</v>
      </c>
      <c r="V5" s="445" t="s">
        <v>99</v>
      </c>
      <c r="W5" s="445" t="s">
        <v>100</v>
      </c>
      <c r="X5" s="510" t="s">
        <v>101</v>
      </c>
    </row>
    <row r="6" spans="1:27" s="16" customFormat="1" ht="26.5" customHeight="1" x14ac:dyDescent="0.35">
      <c r="A6" s="140" t="s">
        <v>5</v>
      </c>
      <c r="B6" s="353"/>
      <c r="C6" s="356">
        <v>135</v>
      </c>
      <c r="D6" s="760" t="s">
        <v>14</v>
      </c>
      <c r="E6" s="761" t="s">
        <v>124</v>
      </c>
      <c r="F6" s="356">
        <v>60</v>
      </c>
      <c r="G6" s="572"/>
      <c r="H6" s="311">
        <v>1.2</v>
      </c>
      <c r="I6" s="47">
        <v>5.4</v>
      </c>
      <c r="J6" s="48">
        <v>5.16</v>
      </c>
      <c r="K6" s="252">
        <v>73.2</v>
      </c>
      <c r="L6" s="311">
        <v>0.01</v>
      </c>
      <c r="M6" s="47">
        <v>0.03</v>
      </c>
      <c r="N6" s="47">
        <v>4.2</v>
      </c>
      <c r="O6" s="47">
        <v>90</v>
      </c>
      <c r="P6" s="351">
        <v>0</v>
      </c>
      <c r="Q6" s="311">
        <v>24.6</v>
      </c>
      <c r="R6" s="47">
        <v>40.200000000000003</v>
      </c>
      <c r="S6" s="47">
        <v>21</v>
      </c>
      <c r="T6" s="47">
        <v>4.2</v>
      </c>
      <c r="U6" s="47">
        <v>189</v>
      </c>
      <c r="V6" s="47">
        <v>0</v>
      </c>
      <c r="W6" s="47">
        <v>0</v>
      </c>
      <c r="X6" s="48">
        <v>0</v>
      </c>
    </row>
    <row r="7" spans="1:27" s="16" customFormat="1" ht="26.5" customHeight="1" x14ac:dyDescent="0.35">
      <c r="A7" s="139"/>
      <c r="B7" s="147"/>
      <c r="C7" s="96">
        <v>36</v>
      </c>
      <c r="D7" s="503" t="s">
        <v>7</v>
      </c>
      <c r="E7" s="327" t="s">
        <v>41</v>
      </c>
      <c r="F7" s="492">
        <v>200</v>
      </c>
      <c r="G7" s="199"/>
      <c r="H7" s="233">
        <v>4.9800000000000004</v>
      </c>
      <c r="I7" s="72">
        <v>6.07</v>
      </c>
      <c r="J7" s="197">
        <v>12.72</v>
      </c>
      <c r="K7" s="341">
        <v>125.51</v>
      </c>
      <c r="L7" s="233">
        <v>7.0000000000000007E-2</v>
      </c>
      <c r="M7" s="72">
        <v>0.08</v>
      </c>
      <c r="N7" s="72">
        <v>5.45</v>
      </c>
      <c r="O7" s="72">
        <v>100</v>
      </c>
      <c r="P7" s="73">
        <v>0.56000000000000005</v>
      </c>
      <c r="Q7" s="233">
        <v>15.47</v>
      </c>
      <c r="R7" s="72">
        <v>82.47</v>
      </c>
      <c r="S7" s="72">
        <v>21.33</v>
      </c>
      <c r="T7" s="72">
        <v>0.77</v>
      </c>
      <c r="U7" s="72">
        <v>361.18</v>
      </c>
      <c r="V7" s="72">
        <v>1.2E-2</v>
      </c>
      <c r="W7" s="72">
        <v>1E-3</v>
      </c>
      <c r="X7" s="197">
        <v>0.1</v>
      </c>
    </row>
    <row r="8" spans="1:27" s="16" customFormat="1" ht="26.5" customHeight="1" x14ac:dyDescent="0.35">
      <c r="A8" s="102"/>
      <c r="B8" s="175" t="s">
        <v>102</v>
      </c>
      <c r="C8" s="508">
        <v>82</v>
      </c>
      <c r="D8" s="451" t="s">
        <v>8</v>
      </c>
      <c r="E8" s="515" t="s">
        <v>128</v>
      </c>
      <c r="F8" s="574">
        <v>95</v>
      </c>
      <c r="G8" s="178"/>
      <c r="H8" s="229">
        <v>24.87</v>
      </c>
      <c r="I8" s="60">
        <v>21.09</v>
      </c>
      <c r="J8" s="106">
        <v>0.72</v>
      </c>
      <c r="K8" s="359">
        <v>290.5</v>
      </c>
      <c r="L8" s="229">
        <v>0.09</v>
      </c>
      <c r="M8" s="60">
        <v>0.18</v>
      </c>
      <c r="N8" s="60">
        <v>1.1000000000000001</v>
      </c>
      <c r="O8" s="60">
        <v>40</v>
      </c>
      <c r="P8" s="431">
        <v>0.05</v>
      </c>
      <c r="Q8" s="229">
        <v>58.49</v>
      </c>
      <c r="R8" s="60">
        <v>211.13</v>
      </c>
      <c r="S8" s="60">
        <v>24.16</v>
      </c>
      <c r="T8" s="60">
        <v>1.58</v>
      </c>
      <c r="U8" s="60">
        <v>271.04000000000002</v>
      </c>
      <c r="V8" s="60">
        <v>5.0000000000000001E-3</v>
      </c>
      <c r="W8" s="60">
        <v>0</v>
      </c>
      <c r="X8" s="106">
        <v>0.15</v>
      </c>
      <c r="Z8" s="442"/>
      <c r="AA8" s="70"/>
    </row>
    <row r="9" spans="1:27" s="16" customFormat="1" ht="33" customHeight="1" x14ac:dyDescent="0.35">
      <c r="A9" s="102"/>
      <c r="B9" s="130"/>
      <c r="C9" s="143">
        <v>210</v>
      </c>
      <c r="D9" s="299" t="s">
        <v>53</v>
      </c>
      <c r="E9" s="299" t="s">
        <v>59</v>
      </c>
      <c r="F9" s="131">
        <v>150</v>
      </c>
      <c r="G9" s="95"/>
      <c r="H9" s="228">
        <v>15.82</v>
      </c>
      <c r="I9" s="13">
        <v>4.22</v>
      </c>
      <c r="J9" s="42">
        <v>32.01</v>
      </c>
      <c r="K9" s="97">
        <v>226.19</v>
      </c>
      <c r="L9" s="228">
        <v>0.47</v>
      </c>
      <c r="M9" s="69">
        <v>0.11</v>
      </c>
      <c r="N9" s="13">
        <v>0</v>
      </c>
      <c r="O9" s="13">
        <v>20</v>
      </c>
      <c r="P9" s="42">
        <v>0.06</v>
      </c>
      <c r="Q9" s="69">
        <v>59.52</v>
      </c>
      <c r="R9" s="13">
        <v>145.1</v>
      </c>
      <c r="S9" s="15">
        <v>55.97</v>
      </c>
      <c r="T9" s="13">
        <v>4.46</v>
      </c>
      <c r="U9" s="13">
        <v>444.19</v>
      </c>
      <c r="V9" s="13">
        <v>3.0000000000000001E-3</v>
      </c>
      <c r="W9" s="15">
        <v>8.0000000000000002E-3</v>
      </c>
      <c r="X9" s="40">
        <v>0.02</v>
      </c>
      <c r="Z9" s="442"/>
      <c r="AA9" s="70"/>
    </row>
    <row r="10" spans="1:27" s="16" customFormat="1" ht="51" customHeight="1" x14ac:dyDescent="0.35">
      <c r="A10" s="102"/>
      <c r="B10" s="130"/>
      <c r="C10" s="505">
        <v>216</v>
      </c>
      <c r="D10" s="171" t="s">
        <v>13</v>
      </c>
      <c r="E10" s="206" t="s">
        <v>104</v>
      </c>
      <c r="F10" s="679">
        <v>200</v>
      </c>
      <c r="G10" s="553"/>
      <c r="H10" s="227">
        <v>0.25</v>
      </c>
      <c r="I10" s="15">
        <v>0</v>
      </c>
      <c r="J10" s="40">
        <v>12.73</v>
      </c>
      <c r="K10" s="238">
        <v>51.3</v>
      </c>
      <c r="L10" s="253">
        <v>0</v>
      </c>
      <c r="M10" s="20">
        <v>0</v>
      </c>
      <c r="N10" s="20">
        <v>4.3899999999999997</v>
      </c>
      <c r="O10" s="20">
        <v>0</v>
      </c>
      <c r="P10" s="21">
        <v>0</v>
      </c>
      <c r="Q10" s="253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4">
        <v>0</v>
      </c>
      <c r="Z10" s="442"/>
      <c r="AA10" s="70"/>
    </row>
    <row r="11" spans="1:27" s="16" customFormat="1" ht="26.5" customHeight="1" x14ac:dyDescent="0.35">
      <c r="A11" s="102"/>
      <c r="B11" s="130"/>
      <c r="C11" s="341">
        <v>119</v>
      </c>
      <c r="D11" s="503" t="s">
        <v>9</v>
      </c>
      <c r="E11" s="147" t="s">
        <v>47</v>
      </c>
      <c r="F11" s="492">
        <v>45</v>
      </c>
      <c r="G11" s="161"/>
      <c r="H11" s="253">
        <v>3.42</v>
      </c>
      <c r="I11" s="20">
        <v>0.36</v>
      </c>
      <c r="J11" s="44">
        <v>22.14</v>
      </c>
      <c r="K11" s="373">
        <v>105.75</v>
      </c>
      <c r="L11" s="253">
        <v>0.05</v>
      </c>
      <c r="M11" s="20">
        <v>0.01</v>
      </c>
      <c r="N11" s="20">
        <v>0</v>
      </c>
      <c r="O11" s="20">
        <v>0</v>
      </c>
      <c r="P11" s="21">
        <v>0</v>
      </c>
      <c r="Q11" s="253">
        <v>9</v>
      </c>
      <c r="R11" s="20">
        <v>29.25</v>
      </c>
      <c r="S11" s="20">
        <v>6.3</v>
      </c>
      <c r="T11" s="20">
        <v>0.5</v>
      </c>
      <c r="U11" s="20">
        <v>41.85</v>
      </c>
      <c r="V11" s="20">
        <v>1E-3</v>
      </c>
      <c r="W11" s="20">
        <v>3.0000000000000001E-3</v>
      </c>
      <c r="X11" s="44">
        <v>6.53</v>
      </c>
      <c r="Z11" s="70"/>
      <c r="AA11" s="70"/>
    </row>
    <row r="12" spans="1:27" s="16" customFormat="1" ht="26.5" customHeight="1" x14ac:dyDescent="0.35">
      <c r="A12" s="102"/>
      <c r="B12" s="130"/>
      <c r="C12" s="96">
        <v>120</v>
      </c>
      <c r="D12" s="503" t="s">
        <v>10</v>
      </c>
      <c r="E12" s="147" t="s">
        <v>40</v>
      </c>
      <c r="F12" s="492">
        <v>25</v>
      </c>
      <c r="G12" s="161"/>
      <c r="H12" s="253">
        <v>1.65</v>
      </c>
      <c r="I12" s="20">
        <v>0.3</v>
      </c>
      <c r="J12" s="44">
        <v>10.050000000000001</v>
      </c>
      <c r="K12" s="373">
        <v>49.5</v>
      </c>
      <c r="L12" s="253">
        <v>0.04</v>
      </c>
      <c r="M12" s="20">
        <v>0.02</v>
      </c>
      <c r="N12" s="20">
        <v>0</v>
      </c>
      <c r="O12" s="20">
        <v>0</v>
      </c>
      <c r="P12" s="21">
        <v>0</v>
      </c>
      <c r="Q12" s="253">
        <v>7.25</v>
      </c>
      <c r="R12" s="20">
        <v>37.5</v>
      </c>
      <c r="S12" s="20">
        <v>11.75</v>
      </c>
      <c r="T12" s="20">
        <v>0.98</v>
      </c>
      <c r="U12" s="20">
        <v>58.75</v>
      </c>
      <c r="V12" s="20">
        <v>1E-3</v>
      </c>
      <c r="W12" s="20">
        <v>1E-3</v>
      </c>
      <c r="X12" s="44">
        <v>0</v>
      </c>
    </row>
    <row r="13" spans="1:27" s="16" customFormat="1" ht="26.5" customHeight="1" x14ac:dyDescent="0.35">
      <c r="A13" s="102"/>
      <c r="B13" s="174" t="s">
        <v>63</v>
      </c>
      <c r="C13" s="363"/>
      <c r="D13" s="766"/>
      <c r="E13" s="282" t="s">
        <v>15</v>
      </c>
      <c r="F13" s="437" t="e">
        <f>F6+F7+#REF!+F9+F10+F11+F12</f>
        <v>#REF!</v>
      </c>
      <c r="G13" s="157"/>
      <c r="H13" s="189" t="e">
        <f>H6+H7+#REF!+H9+H10+H11+H12</f>
        <v>#REF!</v>
      </c>
      <c r="I13" s="22" t="e">
        <f>I6+I7+#REF!+I9+I10+I11+I12</f>
        <v>#REF!</v>
      </c>
      <c r="J13" s="59" t="e">
        <f>J6+J7+#REF!+J9+J10+J11+J12</f>
        <v>#REF!</v>
      </c>
      <c r="K13" s="408" t="e">
        <f>K6+K7+#REF!+K9+K10+K11+K12</f>
        <v>#REF!</v>
      </c>
      <c r="L13" s="189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07" t="e">
        <f>P6+P7+#REF!+P9+P10+P11+P12</f>
        <v>#REF!</v>
      </c>
      <c r="Q13" s="189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59" t="e">
        <f>X6+X7+#REF!+X9+X10+X11+X12</f>
        <v>#REF!</v>
      </c>
    </row>
    <row r="14" spans="1:27" s="16" customFormat="1" ht="26.5" customHeight="1" x14ac:dyDescent="0.35">
      <c r="A14" s="102"/>
      <c r="B14" s="175" t="s">
        <v>102</v>
      </c>
      <c r="C14" s="364"/>
      <c r="D14" s="767"/>
      <c r="E14" s="283" t="s">
        <v>15</v>
      </c>
      <c r="F14" s="509">
        <f>F6+F7+F8+F9+F10+F11+F12</f>
        <v>775</v>
      </c>
      <c r="G14" s="449"/>
      <c r="H14" s="286">
        <f>H6+H7+H8+H9+H10+H11+H12</f>
        <v>52.190000000000005</v>
      </c>
      <c r="I14" s="52">
        <f>I6+I7+I8+I9+I10+I11+I12</f>
        <v>37.44</v>
      </c>
      <c r="J14" s="68">
        <f>J6+J7+J8+J9+J10+J11+J12</f>
        <v>95.53</v>
      </c>
      <c r="K14" s="418">
        <f>K6+K7+K8+K9+K10+K11+K12</f>
        <v>921.95</v>
      </c>
      <c r="L14" s="286">
        <f>L6+L7+L8+L9+L10+L11+L12</f>
        <v>0.73</v>
      </c>
      <c r="M14" s="52">
        <f>M6+M7+M8+M9+M10+M11+M12</f>
        <v>0.43</v>
      </c>
      <c r="N14" s="52">
        <f>N6+N7+N8+N9+N10+N11+N12</f>
        <v>15.14</v>
      </c>
      <c r="O14" s="52">
        <f>O6+O7+O8+O9+O10+O11+O12</f>
        <v>250</v>
      </c>
      <c r="P14" s="664">
        <f>P6+P7+P8+P9+P10+P11+P12</f>
        <v>0.67000000000000015</v>
      </c>
      <c r="Q14" s="286">
        <f>Q6+Q7+Q8+Q9+Q10+Q11+Q12</f>
        <v>174.65</v>
      </c>
      <c r="R14" s="52">
        <f>R6+R7+R8+R9+R10+R11+R12</f>
        <v>545.65</v>
      </c>
      <c r="S14" s="52">
        <f>S6+S7+S8+S9+S10+S11+S12</f>
        <v>140.51</v>
      </c>
      <c r="T14" s="52">
        <f>T6+T7+T8+T9+T10+T11+T12</f>
        <v>12.520000000000001</v>
      </c>
      <c r="U14" s="52">
        <f>U6+U7+U8+U9+U10+U11+U12</f>
        <v>1366.31</v>
      </c>
      <c r="V14" s="52">
        <f>V6+V7+V8+V9+V10+V11+V12</f>
        <v>2.2000000000000002E-2</v>
      </c>
      <c r="W14" s="52">
        <f>W6+W7+W8+W9+W10+W11+W12</f>
        <v>1.3000000000000001E-2</v>
      </c>
      <c r="X14" s="68">
        <f>X6+X7+X8+X9+X10+X11+X12</f>
        <v>6.8000000000000007</v>
      </c>
    </row>
    <row r="15" spans="1:27" s="16" customFormat="1" ht="26.5" customHeight="1" x14ac:dyDescent="0.35">
      <c r="A15" s="102"/>
      <c r="B15" s="174" t="s">
        <v>63</v>
      </c>
      <c r="C15" s="365"/>
      <c r="D15" s="768"/>
      <c r="E15" s="282" t="s">
        <v>16</v>
      </c>
      <c r="F15" s="687"/>
      <c r="G15" s="438"/>
      <c r="H15" s="189"/>
      <c r="I15" s="22"/>
      <c r="J15" s="59"/>
      <c r="K15" s="441" t="e">
        <f>K13/23.5</f>
        <v>#REF!</v>
      </c>
      <c r="L15" s="189"/>
      <c r="M15" s="22"/>
      <c r="N15" s="22"/>
      <c r="O15" s="22"/>
      <c r="P15" s="107"/>
      <c r="Q15" s="189"/>
      <c r="R15" s="22"/>
      <c r="S15" s="22"/>
      <c r="T15" s="22"/>
      <c r="U15" s="22"/>
      <c r="V15" s="22"/>
      <c r="W15" s="22"/>
      <c r="X15" s="59"/>
    </row>
    <row r="16" spans="1:27" s="16" customFormat="1" ht="26.5" customHeight="1" thickBot="1" x14ac:dyDescent="0.4">
      <c r="A16" s="141"/>
      <c r="B16" s="177" t="s">
        <v>102</v>
      </c>
      <c r="C16" s="450"/>
      <c r="D16" s="603"/>
      <c r="E16" s="490" t="s">
        <v>16</v>
      </c>
      <c r="F16" s="440"/>
      <c r="G16" s="571"/>
      <c r="H16" s="387"/>
      <c r="I16" s="388"/>
      <c r="J16" s="389"/>
      <c r="K16" s="390">
        <f>K14/23.5</f>
        <v>39.231914893617024</v>
      </c>
      <c r="L16" s="580"/>
      <c r="M16" s="581"/>
      <c r="N16" s="581"/>
      <c r="O16" s="581"/>
      <c r="P16" s="582"/>
      <c r="Q16" s="580"/>
      <c r="R16" s="581"/>
      <c r="S16" s="581"/>
      <c r="T16" s="581"/>
      <c r="U16" s="581"/>
      <c r="V16" s="581"/>
      <c r="W16" s="581"/>
      <c r="X16" s="583"/>
    </row>
    <row r="17" spans="1:19" s="122" customFormat="1" ht="26.5" customHeight="1" x14ac:dyDescent="0.35">
      <c r="A17" s="318"/>
      <c r="B17" s="720"/>
      <c r="C17" s="319"/>
      <c r="D17" s="318"/>
      <c r="E17" s="320"/>
      <c r="F17" s="318"/>
      <c r="G17" s="318"/>
      <c r="H17" s="318"/>
      <c r="I17" s="318"/>
      <c r="J17" s="318"/>
      <c r="K17" s="321"/>
      <c r="L17" s="318"/>
      <c r="M17" s="318"/>
      <c r="N17" s="318"/>
      <c r="O17" s="318"/>
      <c r="P17" s="318"/>
      <c r="Q17" s="318"/>
      <c r="R17" s="318"/>
      <c r="S17" s="318"/>
    </row>
    <row r="18" spans="1:19" s="122" customFormat="1" ht="26.5" customHeight="1" x14ac:dyDescent="0.35">
      <c r="A18" s="537" t="s">
        <v>109</v>
      </c>
      <c r="B18" s="721"/>
      <c r="C18" s="665"/>
      <c r="D18" s="318"/>
      <c r="E18" s="320"/>
      <c r="F18" s="318"/>
      <c r="G18" s="318"/>
      <c r="H18" s="318"/>
      <c r="I18" s="318"/>
      <c r="J18" s="318"/>
      <c r="K18" s="321"/>
      <c r="L18" s="318"/>
      <c r="M18" s="318"/>
      <c r="N18" s="318"/>
      <c r="O18" s="318"/>
      <c r="P18" s="318"/>
      <c r="Q18" s="318"/>
      <c r="R18" s="318"/>
      <c r="S18" s="318"/>
    </row>
    <row r="19" spans="1:19" x14ac:dyDescent="0.35">
      <c r="A19" s="540" t="s">
        <v>56</v>
      </c>
      <c r="B19" s="728"/>
      <c r="C19" s="1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</row>
    <row r="20" spans="1:19" x14ac:dyDescent="0.35">
      <c r="A20" s="11"/>
      <c r="B20" s="729"/>
      <c r="C20" s="317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</row>
    <row r="21" spans="1:19" x14ac:dyDescent="0.35">
      <c r="A21" s="11"/>
      <c r="B21" s="729"/>
      <c r="C21" s="317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</row>
    <row r="22" spans="1:19" x14ac:dyDescent="0.35">
      <c r="A22" s="11"/>
      <c r="B22" s="729"/>
      <c r="C22" s="317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</row>
    <row r="23" spans="1:19" x14ac:dyDescent="0.35">
      <c r="A23" s="11"/>
      <c r="B23" s="729"/>
    </row>
    <row r="24" spans="1:19" x14ac:dyDescent="0.35">
      <c r="A24" s="11"/>
      <c r="B24" s="729"/>
    </row>
    <row r="25" spans="1:19" x14ac:dyDescent="0.35">
      <c r="A25" s="11"/>
      <c r="B25" s="729"/>
      <c r="C25" s="317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</row>
    <row r="26" spans="1:19" x14ac:dyDescent="0.35">
      <c r="A26" s="11"/>
      <c r="B26" s="729"/>
      <c r="C26" s="317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</row>
    <row r="27" spans="1:19" x14ac:dyDescent="0.35">
      <c r="A27" s="11"/>
      <c r="B27" s="729"/>
      <c r="C27" s="317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</row>
    <row r="28" spans="1:19" x14ac:dyDescent="0.35">
      <c r="A28" s="11"/>
      <c r="B28" s="729"/>
      <c r="C28" s="317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</row>
    <row r="29" spans="1:19" s="427" customFormat="1" ht="13" x14ac:dyDescent="0.3">
      <c r="B29" s="722"/>
    </row>
    <row r="30" spans="1:19" s="427" customFormat="1" ht="13" x14ac:dyDescent="0.3">
      <c r="B30" s="722"/>
    </row>
    <row r="31" spans="1:19" s="427" customFormat="1" ht="13" x14ac:dyDescent="0.3">
      <c r="B31" s="722"/>
    </row>
    <row r="32" spans="1:19" s="427" customFormat="1" ht="13" x14ac:dyDescent="0.3">
      <c r="B32" s="722"/>
    </row>
    <row r="33" spans="2:2" s="427" customFormat="1" ht="13" x14ac:dyDescent="0.3">
      <c r="B33" s="722"/>
    </row>
  </sheetData>
  <mergeCells count="4">
    <mergeCell ref="L4:P4"/>
    <mergeCell ref="Q4:X4"/>
    <mergeCell ref="B4:B5"/>
    <mergeCell ref="D4:D5"/>
  </mergeCells>
  <pageMargins left="0.7" right="0.7" top="0.75" bottom="0.75" header="0.3" footer="0.3"/>
  <pageSetup paperSize="9" scale="4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zoomScale="45" zoomScaleNormal="45" workbookViewId="0">
      <selection activeCell="B8" sqref="B8:Z8"/>
    </sheetView>
  </sheetViews>
  <sheetFormatPr defaultRowHeight="14.5" x14ac:dyDescent="0.35"/>
  <cols>
    <col min="1" max="1" width="16.81640625" customWidth="1"/>
    <col min="2" max="2" width="15.7265625" style="735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</cols>
  <sheetData>
    <row r="2" spans="1:24" ht="23" x14ac:dyDescent="0.5">
      <c r="A2" s="6" t="s">
        <v>1</v>
      </c>
      <c r="B2" s="744"/>
      <c r="C2" s="7"/>
      <c r="D2" s="6" t="s">
        <v>3</v>
      </c>
      <c r="E2" s="6"/>
      <c r="F2" s="8" t="s">
        <v>2</v>
      </c>
      <c r="G2" s="116">
        <v>20</v>
      </c>
      <c r="H2" s="6"/>
      <c r="K2" s="8"/>
      <c r="L2" s="7"/>
      <c r="M2" s="1"/>
      <c r="N2" s="2"/>
    </row>
    <row r="3" spans="1:24" ht="15" thickBot="1" x14ac:dyDescent="0.4">
      <c r="A3" s="1"/>
      <c r="B3" s="745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681"/>
      <c r="C4" s="543" t="s">
        <v>34</v>
      </c>
      <c r="D4" s="234"/>
      <c r="E4" s="591"/>
      <c r="F4" s="544"/>
      <c r="G4" s="544"/>
      <c r="H4" s="691" t="s">
        <v>17</v>
      </c>
      <c r="I4" s="692"/>
      <c r="J4" s="693"/>
      <c r="K4" s="642" t="s">
        <v>18</v>
      </c>
      <c r="L4" s="797" t="s">
        <v>19</v>
      </c>
      <c r="M4" s="798"/>
      <c r="N4" s="799"/>
      <c r="O4" s="823"/>
      <c r="P4" s="824"/>
      <c r="Q4" s="811" t="s">
        <v>20</v>
      </c>
      <c r="R4" s="812"/>
      <c r="S4" s="812"/>
      <c r="T4" s="812"/>
      <c r="U4" s="812"/>
      <c r="V4" s="812"/>
      <c r="W4" s="812"/>
      <c r="X4" s="813"/>
    </row>
    <row r="5" spans="1:24" s="16" customFormat="1" ht="28.5" customHeight="1" thickBot="1" x14ac:dyDescent="0.4">
      <c r="A5" s="138" t="s">
        <v>0</v>
      </c>
      <c r="B5" s="100"/>
      <c r="C5" s="94" t="s">
        <v>35</v>
      </c>
      <c r="D5" s="592" t="s">
        <v>36</v>
      </c>
      <c r="E5" s="436" t="s">
        <v>33</v>
      </c>
      <c r="F5" s="100" t="s">
        <v>21</v>
      </c>
      <c r="G5" s="100" t="s">
        <v>32</v>
      </c>
      <c r="H5" s="436" t="s">
        <v>22</v>
      </c>
      <c r="I5" s="426" t="s">
        <v>23</v>
      </c>
      <c r="J5" s="436" t="s">
        <v>24</v>
      </c>
      <c r="K5" s="643" t="s">
        <v>25</v>
      </c>
      <c r="L5" s="445" t="s">
        <v>26</v>
      </c>
      <c r="M5" s="673" t="s">
        <v>95</v>
      </c>
      <c r="N5" s="426" t="s">
        <v>27</v>
      </c>
      <c r="O5" s="425" t="s">
        <v>96</v>
      </c>
      <c r="P5" s="658" t="s">
        <v>97</v>
      </c>
      <c r="Q5" s="672" t="s">
        <v>28</v>
      </c>
      <c r="R5" s="426" t="s">
        <v>29</v>
      </c>
      <c r="S5" s="672" t="s">
        <v>30</v>
      </c>
      <c r="T5" s="426" t="s">
        <v>31</v>
      </c>
      <c r="U5" s="445" t="s">
        <v>98</v>
      </c>
      <c r="V5" s="445" t="s">
        <v>99</v>
      </c>
      <c r="W5" s="445" t="s">
        <v>100</v>
      </c>
      <c r="X5" s="544" t="s">
        <v>101</v>
      </c>
    </row>
    <row r="6" spans="1:24" s="16" customFormat="1" ht="36.75" customHeight="1" x14ac:dyDescent="0.35">
      <c r="A6" s="140" t="s">
        <v>5</v>
      </c>
      <c r="B6" s="208"/>
      <c r="C6" s="507">
        <v>29</v>
      </c>
      <c r="D6" s="594" t="s">
        <v>14</v>
      </c>
      <c r="E6" s="595" t="s">
        <v>133</v>
      </c>
      <c r="F6" s="617">
        <v>60</v>
      </c>
      <c r="G6" s="263"/>
      <c r="H6" s="265">
        <v>0.66</v>
      </c>
      <c r="I6" s="81">
        <v>0.12</v>
      </c>
      <c r="J6" s="83">
        <v>2.2799999999999998</v>
      </c>
      <c r="K6" s="452">
        <v>14.4</v>
      </c>
      <c r="L6" s="265">
        <v>0.04</v>
      </c>
      <c r="M6" s="81">
        <v>0.02</v>
      </c>
      <c r="N6" s="81">
        <v>15</v>
      </c>
      <c r="O6" s="81">
        <v>80</v>
      </c>
      <c r="P6" s="82">
        <v>0</v>
      </c>
      <c r="Q6" s="265">
        <v>8.4</v>
      </c>
      <c r="R6" s="81">
        <v>15.6</v>
      </c>
      <c r="S6" s="81">
        <v>12</v>
      </c>
      <c r="T6" s="81">
        <v>0.54</v>
      </c>
      <c r="U6" s="81">
        <v>174</v>
      </c>
      <c r="V6" s="81">
        <v>1.1999999999999999E-3</v>
      </c>
      <c r="W6" s="81">
        <v>2.4000000000000001E-4</v>
      </c>
      <c r="X6" s="83">
        <v>0.01</v>
      </c>
    </row>
    <row r="7" spans="1:24" s="16" customFormat="1" ht="26.5" customHeight="1" x14ac:dyDescent="0.35">
      <c r="A7" s="101"/>
      <c r="B7" s="131"/>
      <c r="C7" s="95">
        <v>328</v>
      </c>
      <c r="D7" s="754" t="s">
        <v>7</v>
      </c>
      <c r="E7" s="755" t="s">
        <v>136</v>
      </c>
      <c r="F7" s="536">
        <v>222</v>
      </c>
      <c r="G7" s="160"/>
      <c r="H7" s="304">
        <v>6.01</v>
      </c>
      <c r="I7" s="28">
        <v>4.38</v>
      </c>
      <c r="J7" s="80">
        <v>7.73</v>
      </c>
      <c r="K7" s="769">
        <v>93.68</v>
      </c>
      <c r="L7" s="304">
        <v>0.03</v>
      </c>
      <c r="M7" s="303">
        <v>7.0000000000000007E-2</v>
      </c>
      <c r="N7" s="28">
        <v>0.27</v>
      </c>
      <c r="O7" s="28">
        <v>40</v>
      </c>
      <c r="P7" s="80">
        <v>0.26</v>
      </c>
      <c r="Q7" s="304">
        <v>14.79</v>
      </c>
      <c r="R7" s="28">
        <v>58.34</v>
      </c>
      <c r="S7" s="28">
        <v>7.42</v>
      </c>
      <c r="T7" s="28">
        <v>0.72</v>
      </c>
      <c r="U7" s="28">
        <v>71.58</v>
      </c>
      <c r="V7" s="28">
        <v>8.1999999999999998E-4</v>
      </c>
      <c r="W7" s="28">
        <v>3.2599999999999999E-3</v>
      </c>
      <c r="X7" s="80">
        <v>0.02</v>
      </c>
    </row>
    <row r="8" spans="1:24" s="35" customFormat="1" ht="26.5" customHeight="1" x14ac:dyDescent="0.35">
      <c r="A8" s="102"/>
      <c r="B8" s="770" t="s">
        <v>102</v>
      </c>
      <c r="C8" s="508">
        <v>89</v>
      </c>
      <c r="D8" s="395" t="s">
        <v>8</v>
      </c>
      <c r="E8" s="584" t="s">
        <v>77</v>
      </c>
      <c r="F8" s="477">
        <v>90</v>
      </c>
      <c r="G8" s="158"/>
      <c r="H8" s="309">
        <v>18.13</v>
      </c>
      <c r="I8" s="53">
        <v>17.05</v>
      </c>
      <c r="J8" s="67">
        <v>3.69</v>
      </c>
      <c r="K8" s="307">
        <v>240.96</v>
      </c>
      <c r="L8" s="368">
        <v>0.06</v>
      </c>
      <c r="M8" s="428">
        <v>0.13</v>
      </c>
      <c r="N8" s="71">
        <v>1.06</v>
      </c>
      <c r="O8" s="71">
        <v>0</v>
      </c>
      <c r="P8" s="410">
        <v>0</v>
      </c>
      <c r="Q8" s="368">
        <v>17.03</v>
      </c>
      <c r="R8" s="71">
        <v>176.72</v>
      </c>
      <c r="S8" s="71">
        <v>23.18</v>
      </c>
      <c r="T8" s="71">
        <v>2.61</v>
      </c>
      <c r="U8" s="71">
        <v>317</v>
      </c>
      <c r="V8" s="71">
        <v>7.0000000000000001E-3</v>
      </c>
      <c r="W8" s="71">
        <v>0</v>
      </c>
      <c r="X8" s="369">
        <v>0.06</v>
      </c>
    </row>
    <row r="9" spans="1:24" s="35" customFormat="1" ht="26.5" customHeight="1" x14ac:dyDescent="0.35">
      <c r="A9" s="102"/>
      <c r="B9" s="770" t="s">
        <v>102</v>
      </c>
      <c r="C9" s="508">
        <v>210</v>
      </c>
      <c r="D9" s="395" t="s">
        <v>53</v>
      </c>
      <c r="E9" s="395" t="s">
        <v>59</v>
      </c>
      <c r="F9" s="175">
        <v>150</v>
      </c>
      <c r="G9" s="158"/>
      <c r="H9" s="309">
        <v>15.82</v>
      </c>
      <c r="I9" s="53">
        <v>4.22</v>
      </c>
      <c r="J9" s="67">
        <v>32.01</v>
      </c>
      <c r="K9" s="307">
        <v>226.19</v>
      </c>
      <c r="L9" s="309">
        <v>0.47</v>
      </c>
      <c r="M9" s="230">
        <v>0.11</v>
      </c>
      <c r="N9" s="53">
        <v>0</v>
      </c>
      <c r="O9" s="53">
        <v>20</v>
      </c>
      <c r="P9" s="67">
        <v>0.06</v>
      </c>
      <c r="Q9" s="230">
        <v>59.52</v>
      </c>
      <c r="R9" s="53">
        <v>145.1</v>
      </c>
      <c r="S9" s="60">
        <v>55.97</v>
      </c>
      <c r="T9" s="53">
        <v>4.46</v>
      </c>
      <c r="U9" s="53">
        <v>444.19</v>
      </c>
      <c r="V9" s="53">
        <v>3.0000000000000001E-3</v>
      </c>
      <c r="W9" s="60">
        <v>8.0000000000000002E-3</v>
      </c>
      <c r="X9" s="106">
        <v>0.02</v>
      </c>
    </row>
    <row r="10" spans="1:24" s="16" customFormat="1" ht="33.75" customHeight="1" x14ac:dyDescent="0.35">
      <c r="A10" s="103"/>
      <c r="B10" s="131"/>
      <c r="C10" s="355">
        <v>216</v>
      </c>
      <c r="D10" s="146" t="s">
        <v>13</v>
      </c>
      <c r="E10" s="528" t="s">
        <v>104</v>
      </c>
      <c r="F10" s="129">
        <v>200</v>
      </c>
      <c r="G10" s="553"/>
      <c r="H10" s="227">
        <v>0.25</v>
      </c>
      <c r="I10" s="15">
        <v>0</v>
      </c>
      <c r="J10" s="40">
        <v>12.73</v>
      </c>
      <c r="K10" s="187">
        <v>51.3</v>
      </c>
      <c r="L10" s="253">
        <v>0</v>
      </c>
      <c r="M10" s="19">
        <v>0</v>
      </c>
      <c r="N10" s="20">
        <v>4.3899999999999997</v>
      </c>
      <c r="O10" s="20">
        <v>0</v>
      </c>
      <c r="P10" s="44">
        <v>0</v>
      </c>
      <c r="Q10" s="19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4">
        <v>0</v>
      </c>
    </row>
    <row r="11" spans="1:24" s="16" customFormat="1" ht="33.75" customHeight="1" x14ac:dyDescent="0.35">
      <c r="A11" s="103"/>
      <c r="B11" s="132"/>
      <c r="C11" s="97">
        <v>119</v>
      </c>
      <c r="D11" s="146" t="s">
        <v>9</v>
      </c>
      <c r="E11" s="171" t="s">
        <v>47</v>
      </c>
      <c r="F11" s="161">
        <v>30</v>
      </c>
      <c r="G11" s="503"/>
      <c r="H11" s="253">
        <v>2.2799999999999998</v>
      </c>
      <c r="I11" s="20">
        <v>0.24</v>
      </c>
      <c r="J11" s="44">
        <v>14.76</v>
      </c>
      <c r="K11" s="373">
        <v>70.5</v>
      </c>
      <c r="L11" s="253">
        <v>0.03</v>
      </c>
      <c r="M11" s="19">
        <v>0.01</v>
      </c>
      <c r="N11" s="20">
        <v>0</v>
      </c>
      <c r="O11" s="20">
        <v>0</v>
      </c>
      <c r="P11" s="44">
        <v>0</v>
      </c>
      <c r="Q11" s="253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4">
        <v>4.3499999999999996</v>
      </c>
    </row>
    <row r="12" spans="1:24" s="16" customFormat="1" ht="33.75" customHeight="1" x14ac:dyDescent="0.35">
      <c r="A12" s="103"/>
      <c r="B12" s="132"/>
      <c r="C12" s="125">
        <v>120</v>
      </c>
      <c r="D12" s="146" t="s">
        <v>10</v>
      </c>
      <c r="E12" s="171" t="s">
        <v>40</v>
      </c>
      <c r="F12" s="161">
        <v>30</v>
      </c>
      <c r="G12" s="756"/>
      <c r="H12" s="227">
        <v>1.98</v>
      </c>
      <c r="I12" s="15">
        <v>0.36</v>
      </c>
      <c r="J12" s="40">
        <v>12.06</v>
      </c>
      <c r="K12" s="238">
        <v>59.4</v>
      </c>
      <c r="L12" s="227">
        <v>0.05</v>
      </c>
      <c r="M12" s="15">
        <v>0.02</v>
      </c>
      <c r="N12" s="15">
        <v>0</v>
      </c>
      <c r="O12" s="15">
        <v>0</v>
      </c>
      <c r="P12" s="18">
        <v>0</v>
      </c>
      <c r="Q12" s="227">
        <v>8.6999999999999993</v>
      </c>
      <c r="R12" s="15">
        <v>45</v>
      </c>
      <c r="S12" s="15">
        <v>14.1</v>
      </c>
      <c r="T12" s="15">
        <v>1.17</v>
      </c>
      <c r="U12" s="15">
        <v>70.5</v>
      </c>
      <c r="V12" s="15">
        <v>1E-3</v>
      </c>
      <c r="W12" s="15">
        <v>2E-3</v>
      </c>
      <c r="X12" s="40">
        <v>0.01</v>
      </c>
    </row>
    <row r="13" spans="1:24" s="16" customFormat="1" ht="26.5" customHeight="1" x14ac:dyDescent="0.35">
      <c r="A13" s="103"/>
      <c r="B13" s="174" t="s">
        <v>63</v>
      </c>
      <c r="C13" s="438"/>
      <c r="D13" s="485"/>
      <c r="E13" s="771" t="s">
        <v>15</v>
      </c>
      <c r="F13" s="443" t="e">
        <f>F6+F7+#REF!+F10+F11+F12</f>
        <v>#REF!</v>
      </c>
      <c r="G13" s="772"/>
      <c r="H13" s="285" t="e">
        <f>H6+H7+#REF!+H10+H11+H12</f>
        <v>#REF!</v>
      </c>
      <c r="I13" s="57" t="e">
        <f>I6+I7+#REF!+I10+I11+I12</f>
        <v>#REF!</v>
      </c>
      <c r="J13" s="58" t="e">
        <f>J6+J7+#REF!+J10+J11+J12</f>
        <v>#REF!</v>
      </c>
      <c r="K13" s="773" t="e">
        <f>K6+K7+#REF!+K10+K11+K12</f>
        <v>#REF!</v>
      </c>
      <c r="L13" s="366" t="e">
        <f>L6+L7+#REF!+L10+L11+L12</f>
        <v>#REF!</v>
      </c>
      <c r="M13" s="104" t="e">
        <f>M6+M7+#REF!+M10+M11+M12</f>
        <v>#REF!</v>
      </c>
      <c r="N13" s="104" t="e">
        <f>N6+N7+#REF!+N10+N11+N12</f>
        <v>#REF!</v>
      </c>
      <c r="O13" s="104" t="e">
        <f>O6+O7+#REF!+O10+O11+O12</f>
        <v>#REF!</v>
      </c>
      <c r="P13" s="367" t="e">
        <f>P6+P7+#REF!+P10+P11+P12</f>
        <v>#REF!</v>
      </c>
      <c r="Q13" s="366" t="e">
        <f>Q6+Q7+#REF!+Q10+Q11+Q12</f>
        <v>#REF!</v>
      </c>
      <c r="R13" s="104" t="e">
        <f>R6+R7+#REF!+R10+R11+R12</f>
        <v>#REF!</v>
      </c>
      <c r="S13" s="104" t="e">
        <f>S6+S7+#REF!+S10+S11+S12</f>
        <v>#REF!</v>
      </c>
      <c r="T13" s="104" t="e">
        <f>T6+T7+#REF!+T10+T11+T12</f>
        <v>#REF!</v>
      </c>
      <c r="U13" s="104" t="e">
        <f>U6+U7+#REF!+U10+U11+U12</f>
        <v>#REF!</v>
      </c>
      <c r="V13" s="104" t="e">
        <f>V6+V7+#REF!+V10+V11+V12</f>
        <v>#REF!</v>
      </c>
      <c r="W13" s="104" t="e">
        <f>W6+W7+#REF!+W10+W11+W12</f>
        <v>#REF!</v>
      </c>
      <c r="X13" s="105" t="e">
        <f>X6+X7+#REF!+X10+X11+X12</f>
        <v>#REF!</v>
      </c>
    </row>
    <row r="14" spans="1:24" s="16" customFormat="1" ht="26.5" customHeight="1" x14ac:dyDescent="0.35">
      <c r="A14" s="103"/>
      <c r="B14" s="770" t="s">
        <v>102</v>
      </c>
      <c r="C14" s="449"/>
      <c r="D14" s="486"/>
      <c r="E14" s="774" t="s">
        <v>15</v>
      </c>
      <c r="F14" s="461">
        <f>F6+F7+F8+F9+F10+F11+F12</f>
        <v>782</v>
      </c>
      <c r="G14" s="775"/>
      <c r="H14" s="229">
        <f>H6+H7+H8+H9+H10+H11+H12</f>
        <v>45.129999999999995</v>
      </c>
      <c r="I14" s="60">
        <f>I6+I7+I8+I9+I10+I11+I12</f>
        <v>26.369999999999997</v>
      </c>
      <c r="J14" s="106">
        <f>J6+J7+J8+J9+J10+J11+J12</f>
        <v>85.26</v>
      </c>
      <c r="K14" s="776">
        <f>K6+K7+K8+K9+K10+K11+K12</f>
        <v>756.43</v>
      </c>
      <c r="L14" s="757">
        <f>L6+L7+L8+L9+L10+L11+L12</f>
        <v>0.68</v>
      </c>
      <c r="M14" s="758">
        <f>M6+M7+M8+M9+M10+M11+M12</f>
        <v>0.36000000000000004</v>
      </c>
      <c r="N14" s="758">
        <f>N6+N7+N8+N9+N10+N11+N12</f>
        <v>20.72</v>
      </c>
      <c r="O14" s="758">
        <f>O6+O7+O8+O9+O10+O11+O12</f>
        <v>140</v>
      </c>
      <c r="P14" s="759">
        <f>P6+P7+P8+P9+P10+P11+P12</f>
        <v>0.32</v>
      </c>
      <c r="Q14" s="757">
        <f>Q6+Q7+Q8+Q9+Q10+Q11+Q12</f>
        <v>114.76</v>
      </c>
      <c r="R14" s="758">
        <f>R6+R7+R8+R9+R10+R11+R12</f>
        <v>460.26</v>
      </c>
      <c r="S14" s="758">
        <f>S6+S7+S8+S9+S10+S11+S12</f>
        <v>116.86999999999999</v>
      </c>
      <c r="T14" s="758">
        <f>T6+T7+T8+T9+T10+T11+T12</f>
        <v>9.86</v>
      </c>
      <c r="U14" s="758">
        <f>U6+U7+U8+U9+U10+U11+U12</f>
        <v>1105.47</v>
      </c>
      <c r="V14" s="758">
        <f>V6+V7+V8+V9+V10+V11+V12</f>
        <v>1.4020000000000001E-2</v>
      </c>
      <c r="W14" s="758">
        <f>W6+W7+W8+W9+W10+W11+W12</f>
        <v>1.55E-2</v>
      </c>
      <c r="X14" s="777">
        <f>X6+X7+X8+X9+X10+X11+X12</f>
        <v>4.47</v>
      </c>
    </row>
    <row r="15" spans="1:24" s="35" customFormat="1" ht="26.5" customHeight="1" x14ac:dyDescent="0.35">
      <c r="A15" s="102"/>
      <c r="B15" s="174" t="s">
        <v>63</v>
      </c>
      <c r="C15" s="438"/>
      <c r="D15" s="485"/>
      <c r="E15" s="771" t="s">
        <v>16</v>
      </c>
      <c r="F15" s="382"/>
      <c r="G15" s="443"/>
      <c r="H15" s="189"/>
      <c r="I15" s="22"/>
      <c r="J15" s="59"/>
      <c r="K15" s="778" t="e">
        <f>K13/23.5</f>
        <v>#REF!</v>
      </c>
      <c r="L15" s="779"/>
      <c r="M15" s="780"/>
      <c r="N15" s="780"/>
      <c r="O15" s="780"/>
      <c r="P15" s="781"/>
      <c r="Q15" s="779"/>
      <c r="R15" s="780"/>
      <c r="S15" s="780"/>
      <c r="T15" s="780"/>
      <c r="U15" s="780"/>
      <c r="V15" s="780"/>
      <c r="W15" s="780"/>
      <c r="X15" s="781"/>
    </row>
    <row r="16" spans="1:24" s="35" customFormat="1" ht="26.5" customHeight="1" thickBot="1" x14ac:dyDescent="0.4">
      <c r="A16" s="141"/>
      <c r="B16" s="782" t="s">
        <v>102</v>
      </c>
      <c r="C16" s="450"/>
      <c r="D16" s="579"/>
      <c r="E16" s="783" t="s">
        <v>16</v>
      </c>
      <c r="F16" s="177"/>
      <c r="G16" s="464"/>
      <c r="H16" s="387"/>
      <c r="I16" s="388"/>
      <c r="J16" s="389"/>
      <c r="K16" s="390">
        <f>K14/23.5</f>
        <v>32.188510638297871</v>
      </c>
      <c r="L16" s="387"/>
      <c r="M16" s="430"/>
      <c r="N16" s="388"/>
      <c r="O16" s="388"/>
      <c r="P16" s="389"/>
      <c r="Q16" s="387"/>
      <c r="R16" s="388"/>
      <c r="S16" s="388"/>
      <c r="T16" s="388"/>
      <c r="U16" s="388"/>
      <c r="V16" s="388"/>
      <c r="W16" s="388"/>
      <c r="X16" s="389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537" t="s">
        <v>55</v>
      </c>
      <c r="B18" s="537" t="s">
        <v>55</v>
      </c>
      <c r="C18" s="110"/>
      <c r="D18" s="538"/>
      <c r="E18" s="50"/>
      <c r="F18" s="26"/>
      <c r="G18" s="11"/>
      <c r="H18" s="11"/>
      <c r="I18" s="11"/>
      <c r="J18" s="11"/>
    </row>
    <row r="19" spans="1:14" ht="18" x14ac:dyDescent="0.35">
      <c r="A19" s="540" t="s">
        <v>56</v>
      </c>
      <c r="B19" s="540" t="s">
        <v>56</v>
      </c>
      <c r="C19" s="111"/>
      <c r="D19" s="541"/>
      <c r="E19" s="55"/>
      <c r="F19" s="26"/>
      <c r="G19" s="11"/>
      <c r="H19" s="11"/>
      <c r="I19" s="11"/>
      <c r="J19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x14ac:dyDescent="0.35">
      <c r="D22" s="11"/>
      <c r="E22" s="11"/>
      <c r="F22" s="11"/>
      <c r="G22" s="11"/>
      <c r="H22" s="11"/>
      <c r="I22" s="11"/>
      <c r="J22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7"/>
  <sheetViews>
    <sheetView zoomScale="49" zoomScaleNormal="49" workbookViewId="0">
      <selection activeCell="E15" sqref="E15"/>
    </sheetView>
  </sheetViews>
  <sheetFormatPr defaultRowHeight="14.5" x14ac:dyDescent="0.35"/>
  <cols>
    <col min="1" max="1" width="19.7265625" customWidth="1"/>
    <col min="2" max="2" width="18.81640625" style="731" customWidth="1"/>
    <col min="3" max="3" width="16.1796875" style="5" customWidth="1"/>
    <col min="4" max="4" width="22.269531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4" bestFit="1" customWidth="1"/>
    <col min="11" max="11" width="20.7265625" customWidth="1"/>
    <col min="12" max="12" width="11.26953125" customWidth="1"/>
    <col min="22" max="23" width="11.1796875" bestFit="1" customWidth="1"/>
  </cols>
  <sheetData>
    <row r="2" spans="1:24" ht="23" x14ac:dyDescent="0.5">
      <c r="A2" s="6" t="s">
        <v>1</v>
      </c>
      <c r="B2" s="730"/>
      <c r="C2" s="7"/>
      <c r="D2" s="6" t="s">
        <v>3</v>
      </c>
      <c r="E2" s="6"/>
      <c r="F2" s="8" t="s">
        <v>2</v>
      </c>
      <c r="G2" s="116">
        <v>21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137"/>
      <c r="C4" s="99" t="s">
        <v>34</v>
      </c>
      <c r="D4" s="126"/>
      <c r="E4" s="154"/>
      <c r="F4" s="93"/>
      <c r="G4" s="347"/>
      <c r="H4" s="697" t="s">
        <v>17</v>
      </c>
      <c r="I4" s="698"/>
      <c r="J4" s="699"/>
      <c r="K4" s="292" t="s">
        <v>18</v>
      </c>
      <c r="L4" s="797" t="s">
        <v>19</v>
      </c>
      <c r="M4" s="798"/>
      <c r="N4" s="799"/>
      <c r="O4" s="799"/>
      <c r="P4" s="803"/>
      <c r="Q4" s="804" t="s">
        <v>20</v>
      </c>
      <c r="R4" s="805"/>
      <c r="S4" s="805"/>
      <c r="T4" s="805"/>
      <c r="U4" s="805"/>
      <c r="V4" s="805"/>
      <c r="W4" s="805"/>
      <c r="X4" s="806"/>
    </row>
    <row r="5" spans="1:24" s="16" customFormat="1" ht="47" thickBot="1" x14ac:dyDescent="0.4">
      <c r="A5" s="138" t="s">
        <v>0</v>
      </c>
      <c r="B5" s="496"/>
      <c r="C5" s="100" t="s">
        <v>35</v>
      </c>
      <c r="D5" s="75" t="s">
        <v>36</v>
      </c>
      <c r="E5" s="100" t="s">
        <v>33</v>
      </c>
      <c r="F5" s="94" t="s">
        <v>21</v>
      </c>
      <c r="G5" s="100" t="s">
        <v>32</v>
      </c>
      <c r="H5" s="123" t="s">
        <v>22</v>
      </c>
      <c r="I5" s="426" t="s">
        <v>23</v>
      </c>
      <c r="J5" s="662" t="s">
        <v>24</v>
      </c>
      <c r="K5" s="293" t="s">
        <v>25</v>
      </c>
      <c r="L5" s="322" t="s">
        <v>26</v>
      </c>
      <c r="M5" s="322" t="s">
        <v>95</v>
      </c>
      <c r="N5" s="322" t="s">
        <v>27</v>
      </c>
      <c r="O5" s="425" t="s">
        <v>96</v>
      </c>
      <c r="P5" s="322" t="s">
        <v>97</v>
      </c>
      <c r="Q5" s="322" t="s">
        <v>28</v>
      </c>
      <c r="R5" s="322" t="s">
        <v>29</v>
      </c>
      <c r="S5" s="322" t="s">
        <v>30</v>
      </c>
      <c r="T5" s="322" t="s">
        <v>31</v>
      </c>
      <c r="U5" s="322" t="s">
        <v>98</v>
      </c>
      <c r="V5" s="322" t="s">
        <v>99</v>
      </c>
      <c r="W5" s="322" t="s">
        <v>100</v>
      </c>
      <c r="X5" s="426" t="s">
        <v>101</v>
      </c>
    </row>
    <row r="6" spans="1:24" s="16" customFormat="1" ht="37.5" customHeight="1" x14ac:dyDescent="0.35">
      <c r="A6" s="140" t="s">
        <v>5</v>
      </c>
      <c r="B6" s="134"/>
      <c r="C6" s="356">
        <v>24</v>
      </c>
      <c r="D6" s="551" t="s">
        <v>14</v>
      </c>
      <c r="E6" s="353" t="s">
        <v>90</v>
      </c>
      <c r="F6" s="134">
        <v>150</v>
      </c>
      <c r="G6" s="291"/>
      <c r="H6" s="246">
        <v>0.6</v>
      </c>
      <c r="I6" s="38">
        <v>0.6</v>
      </c>
      <c r="J6" s="39">
        <v>14.7</v>
      </c>
      <c r="K6" s="295">
        <v>70.5</v>
      </c>
      <c r="L6" s="246">
        <v>0.05</v>
      </c>
      <c r="M6" s="38">
        <v>0.03</v>
      </c>
      <c r="N6" s="38">
        <v>15</v>
      </c>
      <c r="O6" s="38">
        <v>0</v>
      </c>
      <c r="P6" s="41">
        <v>0</v>
      </c>
      <c r="Q6" s="246">
        <v>24</v>
      </c>
      <c r="R6" s="38">
        <v>16.5</v>
      </c>
      <c r="S6" s="38">
        <v>13.5</v>
      </c>
      <c r="T6" s="38">
        <v>3.3</v>
      </c>
      <c r="U6" s="38">
        <v>417</v>
      </c>
      <c r="V6" s="38">
        <v>3.0000000000000001E-3</v>
      </c>
      <c r="W6" s="38">
        <v>0</v>
      </c>
      <c r="X6" s="39">
        <v>0.01</v>
      </c>
    </row>
    <row r="7" spans="1:24" s="16" customFormat="1" ht="37.5" customHeight="1" x14ac:dyDescent="0.35">
      <c r="A7" s="101"/>
      <c r="B7" s="129"/>
      <c r="C7" s="142">
        <v>237</v>
      </c>
      <c r="D7" s="171" t="s">
        <v>7</v>
      </c>
      <c r="E7" s="206" t="s">
        <v>92</v>
      </c>
      <c r="F7" s="521">
        <v>200</v>
      </c>
      <c r="G7" s="498"/>
      <c r="H7" s="227">
        <v>1.7</v>
      </c>
      <c r="I7" s="15">
        <v>2.78</v>
      </c>
      <c r="J7" s="40">
        <v>7.17</v>
      </c>
      <c r="K7" s="238">
        <v>61.44</v>
      </c>
      <c r="L7" s="253">
        <v>0.04</v>
      </c>
      <c r="M7" s="20">
        <v>0.04</v>
      </c>
      <c r="N7" s="20">
        <v>10.09</v>
      </c>
      <c r="O7" s="20">
        <v>100</v>
      </c>
      <c r="P7" s="21">
        <v>0.02</v>
      </c>
      <c r="Q7" s="253">
        <v>34.64</v>
      </c>
      <c r="R7" s="20">
        <v>38.47</v>
      </c>
      <c r="S7" s="20">
        <v>16.440000000000001</v>
      </c>
      <c r="T7" s="20">
        <v>0.61</v>
      </c>
      <c r="U7" s="20">
        <v>268.88</v>
      </c>
      <c r="V7" s="20">
        <v>4.0000000000000001E-3</v>
      </c>
      <c r="W7" s="20">
        <v>0</v>
      </c>
      <c r="X7" s="44">
        <v>0.02</v>
      </c>
    </row>
    <row r="8" spans="1:24" s="16" customFormat="1" ht="37.5" customHeight="1" x14ac:dyDescent="0.35">
      <c r="A8" s="102"/>
      <c r="B8" s="174"/>
      <c r="C8" s="437"/>
      <c r="D8" s="447"/>
      <c r="E8" s="460"/>
      <c r="F8" s="174"/>
      <c r="G8" s="157"/>
      <c r="H8" s="285"/>
      <c r="I8" s="57"/>
      <c r="J8" s="58"/>
      <c r="K8" s="433"/>
      <c r="L8" s="285"/>
      <c r="M8" s="56"/>
      <c r="N8" s="57"/>
      <c r="O8" s="57"/>
      <c r="P8" s="108"/>
      <c r="Q8" s="285"/>
      <c r="R8" s="57"/>
      <c r="S8" s="57"/>
      <c r="T8" s="57"/>
      <c r="U8" s="57"/>
      <c r="V8" s="57"/>
      <c r="W8" s="57"/>
      <c r="X8" s="44"/>
    </row>
    <row r="9" spans="1:24" s="16" customFormat="1" ht="37.5" customHeight="1" x14ac:dyDescent="0.35">
      <c r="A9" s="102"/>
      <c r="B9" s="175" t="s">
        <v>65</v>
      </c>
      <c r="C9" s="508">
        <v>150</v>
      </c>
      <c r="D9" s="631" t="s">
        <v>8</v>
      </c>
      <c r="E9" s="584" t="s">
        <v>116</v>
      </c>
      <c r="F9" s="484">
        <v>90</v>
      </c>
      <c r="G9" s="178"/>
      <c r="H9" s="229">
        <v>21.52</v>
      </c>
      <c r="I9" s="60">
        <v>19.57</v>
      </c>
      <c r="J9" s="106">
        <v>2.4500000000000002</v>
      </c>
      <c r="K9" s="359">
        <v>270.77</v>
      </c>
      <c r="L9" s="229">
        <v>0.09</v>
      </c>
      <c r="M9" s="60">
        <v>0.16</v>
      </c>
      <c r="N9" s="60">
        <v>7.66</v>
      </c>
      <c r="O9" s="60">
        <v>70</v>
      </c>
      <c r="P9" s="431">
        <v>0.04</v>
      </c>
      <c r="Q9" s="229">
        <v>26.49</v>
      </c>
      <c r="R9" s="60">
        <v>178.7</v>
      </c>
      <c r="S9" s="60">
        <v>24.83</v>
      </c>
      <c r="T9" s="60">
        <v>1.68</v>
      </c>
      <c r="U9" s="60">
        <v>295.58</v>
      </c>
      <c r="V9" s="60">
        <v>5.0000000000000001E-3</v>
      </c>
      <c r="W9" s="60">
        <v>0</v>
      </c>
      <c r="X9" s="106">
        <v>0.56999999999999995</v>
      </c>
    </row>
    <row r="10" spans="1:24" s="16" customFormat="1" ht="37.5" customHeight="1" x14ac:dyDescent="0.35">
      <c r="A10" s="103"/>
      <c r="B10" s="175" t="s">
        <v>65</v>
      </c>
      <c r="C10" s="508">
        <v>51</v>
      </c>
      <c r="D10" s="156" t="s">
        <v>53</v>
      </c>
      <c r="E10" s="451" t="s">
        <v>110</v>
      </c>
      <c r="F10" s="175">
        <v>150</v>
      </c>
      <c r="G10" s="158"/>
      <c r="H10" s="400">
        <v>3.33</v>
      </c>
      <c r="I10" s="396">
        <v>3.81</v>
      </c>
      <c r="J10" s="401">
        <v>26.04</v>
      </c>
      <c r="K10" s="402">
        <v>151.12</v>
      </c>
      <c r="L10" s="400">
        <v>0.15</v>
      </c>
      <c r="M10" s="396">
        <v>0.1</v>
      </c>
      <c r="N10" s="396">
        <v>14.03</v>
      </c>
      <c r="O10" s="396">
        <v>20</v>
      </c>
      <c r="P10" s="397">
        <v>0.06</v>
      </c>
      <c r="Q10" s="400">
        <v>20.11</v>
      </c>
      <c r="R10" s="396">
        <v>90.58</v>
      </c>
      <c r="S10" s="396">
        <v>35.68</v>
      </c>
      <c r="T10" s="396">
        <v>1.45</v>
      </c>
      <c r="U10" s="396">
        <v>830.41</v>
      </c>
      <c r="V10" s="396">
        <v>8.0000000000000002E-3</v>
      </c>
      <c r="W10" s="396">
        <v>1E-3</v>
      </c>
      <c r="X10" s="401">
        <v>0.05</v>
      </c>
    </row>
    <row r="11" spans="1:24" s="16" customFormat="1" ht="37.5" customHeight="1" x14ac:dyDescent="0.35">
      <c r="A11" s="103"/>
      <c r="B11" s="130"/>
      <c r="C11" s="492">
        <v>107</v>
      </c>
      <c r="D11" s="199" t="s">
        <v>13</v>
      </c>
      <c r="E11" s="327" t="s">
        <v>86</v>
      </c>
      <c r="F11" s="372">
        <v>200</v>
      </c>
      <c r="G11" s="503"/>
      <c r="H11" s="253">
        <v>0.6</v>
      </c>
      <c r="I11" s="20">
        <v>0</v>
      </c>
      <c r="J11" s="44">
        <v>33</v>
      </c>
      <c r="K11" s="252">
        <v>136</v>
      </c>
      <c r="L11" s="253">
        <v>0.04</v>
      </c>
      <c r="M11" s="20">
        <v>0.08</v>
      </c>
      <c r="N11" s="20">
        <v>12</v>
      </c>
      <c r="O11" s="20">
        <v>20</v>
      </c>
      <c r="P11" s="21">
        <v>0</v>
      </c>
      <c r="Q11" s="253">
        <v>10</v>
      </c>
      <c r="R11" s="20">
        <v>30</v>
      </c>
      <c r="S11" s="20">
        <v>24</v>
      </c>
      <c r="T11" s="20">
        <v>0.4</v>
      </c>
      <c r="U11" s="20">
        <v>304</v>
      </c>
      <c r="V11" s="20">
        <v>0</v>
      </c>
      <c r="W11" s="20">
        <v>0</v>
      </c>
      <c r="X11" s="44">
        <v>0</v>
      </c>
    </row>
    <row r="12" spans="1:24" s="16" customFormat="1" ht="37.5" customHeight="1" x14ac:dyDescent="0.35">
      <c r="A12" s="103"/>
      <c r="B12" s="130"/>
      <c r="C12" s="505">
        <v>119</v>
      </c>
      <c r="D12" s="199" t="s">
        <v>9</v>
      </c>
      <c r="E12" s="147" t="s">
        <v>47</v>
      </c>
      <c r="F12" s="161">
        <v>30</v>
      </c>
      <c r="G12" s="503"/>
      <c r="H12" s="253">
        <v>2.2799999999999998</v>
      </c>
      <c r="I12" s="20">
        <v>0.24</v>
      </c>
      <c r="J12" s="44">
        <v>14.76</v>
      </c>
      <c r="K12" s="373">
        <v>70.5</v>
      </c>
      <c r="L12" s="253">
        <v>0.03</v>
      </c>
      <c r="M12" s="20">
        <v>0.01</v>
      </c>
      <c r="N12" s="20">
        <v>0</v>
      </c>
      <c r="O12" s="20">
        <v>0</v>
      </c>
      <c r="P12" s="21">
        <v>0</v>
      </c>
      <c r="Q12" s="253">
        <v>6</v>
      </c>
      <c r="R12" s="20">
        <v>19.5</v>
      </c>
      <c r="S12" s="20">
        <v>4.2</v>
      </c>
      <c r="T12" s="20">
        <v>0.33</v>
      </c>
      <c r="U12" s="20">
        <v>27.9</v>
      </c>
      <c r="V12" s="20">
        <v>1E-3</v>
      </c>
      <c r="W12" s="20">
        <v>2E-3</v>
      </c>
      <c r="X12" s="44">
        <v>4.3499999999999996</v>
      </c>
    </row>
    <row r="13" spans="1:24" s="16" customFormat="1" ht="37.5" customHeight="1" x14ac:dyDescent="0.35">
      <c r="A13" s="103"/>
      <c r="B13" s="130"/>
      <c r="C13" s="492">
        <v>120</v>
      </c>
      <c r="D13" s="199" t="s">
        <v>10</v>
      </c>
      <c r="E13" s="147" t="s">
        <v>40</v>
      </c>
      <c r="F13" s="161">
        <v>20</v>
      </c>
      <c r="G13" s="503"/>
      <c r="H13" s="253">
        <v>1.32</v>
      </c>
      <c r="I13" s="20">
        <v>0.24</v>
      </c>
      <c r="J13" s="44">
        <v>8.0399999999999991</v>
      </c>
      <c r="K13" s="373">
        <v>39.6</v>
      </c>
      <c r="L13" s="253">
        <v>0.03</v>
      </c>
      <c r="M13" s="20">
        <v>0.02</v>
      </c>
      <c r="N13" s="20">
        <v>0</v>
      </c>
      <c r="O13" s="20">
        <v>0</v>
      </c>
      <c r="P13" s="21">
        <v>0</v>
      </c>
      <c r="Q13" s="253">
        <v>5.8</v>
      </c>
      <c r="R13" s="20">
        <v>30</v>
      </c>
      <c r="S13" s="20">
        <v>9.4</v>
      </c>
      <c r="T13" s="20">
        <v>0.78</v>
      </c>
      <c r="U13" s="20">
        <v>47</v>
      </c>
      <c r="V13" s="20">
        <v>1E-3</v>
      </c>
      <c r="W13" s="20">
        <v>1E-3</v>
      </c>
      <c r="X13" s="44">
        <v>0</v>
      </c>
    </row>
    <row r="14" spans="1:24" s="16" customFormat="1" ht="37.5" customHeight="1" x14ac:dyDescent="0.35">
      <c r="A14" s="103"/>
      <c r="B14" s="174" t="s">
        <v>63</v>
      </c>
      <c r="C14" s="685"/>
      <c r="D14" s="627"/>
      <c r="E14" s="282" t="s">
        <v>15</v>
      </c>
      <c r="F14" s="416" t="e">
        <f>F6+F7+F8+#REF!+F11+F12+F13</f>
        <v>#REF!</v>
      </c>
      <c r="G14" s="416"/>
      <c r="H14" s="189" t="e">
        <f>H6+H7+H8+#REF!+H11+H12+H13</f>
        <v>#REF!</v>
      </c>
      <c r="I14" s="22" t="e">
        <f>I6+I7+I8+#REF!+I11+I12+I13</f>
        <v>#REF!</v>
      </c>
      <c r="J14" s="59" t="e">
        <f>J6+J7+J8+#REF!+J11+J12+J13</f>
        <v>#REF!</v>
      </c>
      <c r="K14" s="408" t="e">
        <f>K6+K7+K8+#REF!+K11+K12+K13</f>
        <v>#REF!</v>
      </c>
      <c r="L14" s="189" t="e">
        <f>L6+L7+L8+#REF!+L11+L12+L13</f>
        <v>#REF!</v>
      </c>
      <c r="M14" s="22" t="e">
        <f>M6+M7+M8+#REF!+M11+M12+M13</f>
        <v>#REF!</v>
      </c>
      <c r="N14" s="22" t="e">
        <f>N6+N7+N8+#REF!+N11+N12+N13</f>
        <v>#REF!</v>
      </c>
      <c r="O14" s="22" t="e">
        <f>O6+O7+O8+#REF!+O11+O12+O13</f>
        <v>#REF!</v>
      </c>
      <c r="P14" s="107" t="e">
        <f>P6+P7+P8+#REF!+P11+P12+P13</f>
        <v>#REF!</v>
      </c>
      <c r="Q14" s="189" t="e">
        <f>Q6+Q7+Q8+#REF!+Q11+Q12+Q13</f>
        <v>#REF!</v>
      </c>
      <c r="R14" s="22" t="e">
        <f>R6+R7+R8+#REF!+R11+R12+R13</f>
        <v>#REF!</v>
      </c>
      <c r="S14" s="22" t="e">
        <f>S6+S7+S8+#REF!+S11+S12+S13</f>
        <v>#REF!</v>
      </c>
      <c r="T14" s="22" t="e">
        <f>T6+T7+T8+#REF!+T11+T12+T13</f>
        <v>#REF!</v>
      </c>
      <c r="U14" s="22" t="e">
        <f>U6+U7+U8+#REF!+U11+U12+U13</f>
        <v>#REF!</v>
      </c>
      <c r="V14" s="22" t="e">
        <f>V6+V7+V8+#REF!+V11+V12+V13</f>
        <v>#REF!</v>
      </c>
      <c r="W14" s="22" t="e">
        <f>W6+W7+W8+#REF!+W11+W12+W13</f>
        <v>#REF!</v>
      </c>
      <c r="X14" s="59" t="e">
        <f>X6+X7+X8+#REF!+X11+X12+X13</f>
        <v>#REF!</v>
      </c>
    </row>
    <row r="15" spans="1:24" s="16" customFormat="1" ht="37.5" customHeight="1" x14ac:dyDescent="0.35">
      <c r="A15" s="103"/>
      <c r="B15" s="175" t="s">
        <v>65</v>
      </c>
      <c r="C15" s="714"/>
      <c r="D15" s="628"/>
      <c r="E15" s="459" t="s">
        <v>15</v>
      </c>
      <c r="F15" s="417">
        <f>F6+F7+F9+F10+F11+F12+F13</f>
        <v>840</v>
      </c>
      <c r="G15" s="417"/>
      <c r="H15" s="286">
        <f>H6+H7+H9+H10+H11+H12+H13</f>
        <v>31.35</v>
      </c>
      <c r="I15" s="52">
        <f>I6+I7+I9+I10+I11+I12+I13</f>
        <v>27.239999999999995</v>
      </c>
      <c r="J15" s="68">
        <f>J6+J7+J9+J10+J11+J12+J13</f>
        <v>106.16</v>
      </c>
      <c r="K15" s="403">
        <f>K6+K7+K9+K10+K11+K12+K13</f>
        <v>799.93</v>
      </c>
      <c r="L15" s="286">
        <f>L6+L7+L9+L10+L11+L12+L13</f>
        <v>0.42999999999999994</v>
      </c>
      <c r="M15" s="52">
        <f>M6+M7+M9+M10+M11+M12+M13</f>
        <v>0.44000000000000006</v>
      </c>
      <c r="N15" s="52">
        <f>N6+N7+N9+N10+N11+N12+N13</f>
        <v>58.78</v>
      </c>
      <c r="O15" s="52">
        <f>O6+O7+O9+O10+O11+O12+O13</f>
        <v>210</v>
      </c>
      <c r="P15" s="664">
        <f>P6+P7+P9+P10+P11+P12+P13</f>
        <v>0.12</v>
      </c>
      <c r="Q15" s="286">
        <f>Q6+Q7+Q9+Q10+Q11+Q12+Q13</f>
        <v>127.03999999999999</v>
      </c>
      <c r="R15" s="52">
        <f>R6+R7+R9+R10+R11+R12+R13</f>
        <v>403.75</v>
      </c>
      <c r="S15" s="52">
        <f>S6+S7+S9+S10+S11+S12+S13</f>
        <v>128.04999999999998</v>
      </c>
      <c r="T15" s="52">
        <f>T6+T7+T9+T10+T11+T12+T13</f>
        <v>8.5500000000000007</v>
      </c>
      <c r="U15" s="52">
        <f>U6+U7+U9+U10+U11+U12+U13</f>
        <v>2190.77</v>
      </c>
      <c r="V15" s="52">
        <f>V6+V7+V9+V10+V11+V12+V13</f>
        <v>2.2000000000000002E-2</v>
      </c>
      <c r="W15" s="52">
        <f>W6+W7+W9+W10+W11+W12+W13</f>
        <v>4.0000000000000001E-3</v>
      </c>
      <c r="X15" s="68">
        <f>X6+X7+X9+X10+X11+X12+X13</f>
        <v>5</v>
      </c>
    </row>
    <row r="16" spans="1:24" s="16" customFormat="1" ht="37.5" customHeight="1" x14ac:dyDescent="0.35">
      <c r="A16" s="103"/>
      <c r="B16" s="174" t="s">
        <v>63</v>
      </c>
      <c r="C16" s="685"/>
      <c r="D16" s="600"/>
      <c r="E16" s="489" t="s">
        <v>87</v>
      </c>
      <c r="F16" s="468"/>
      <c r="G16" s="468"/>
      <c r="H16" s="376"/>
      <c r="I16" s="377"/>
      <c r="J16" s="378"/>
      <c r="K16" s="441" t="e">
        <f>K14/23.5</f>
        <v>#REF!</v>
      </c>
      <c r="L16" s="376"/>
      <c r="M16" s="377"/>
      <c r="N16" s="377"/>
      <c r="O16" s="377"/>
      <c r="P16" s="419"/>
      <c r="Q16" s="376"/>
      <c r="R16" s="377"/>
      <c r="S16" s="377"/>
      <c r="T16" s="377"/>
      <c r="U16" s="377"/>
      <c r="V16" s="377"/>
      <c r="W16" s="377"/>
      <c r="X16" s="378"/>
    </row>
    <row r="17" spans="1:24" s="16" customFormat="1" ht="37.5" customHeight="1" thickBot="1" x14ac:dyDescent="0.4">
      <c r="A17" s="244"/>
      <c r="B17" s="177" t="s">
        <v>65</v>
      </c>
      <c r="C17" s="671"/>
      <c r="D17" s="601"/>
      <c r="E17" s="490" t="s">
        <v>87</v>
      </c>
      <c r="F17" s="491"/>
      <c r="G17" s="570"/>
      <c r="H17" s="387"/>
      <c r="I17" s="388"/>
      <c r="J17" s="389"/>
      <c r="K17" s="390">
        <f>K15/23.5</f>
        <v>34.039574468085107</v>
      </c>
      <c r="L17" s="580"/>
      <c r="M17" s="581"/>
      <c r="N17" s="581"/>
      <c r="O17" s="581"/>
      <c r="P17" s="582"/>
      <c r="Q17" s="580"/>
      <c r="R17" s="581"/>
      <c r="S17" s="581"/>
      <c r="T17" s="581"/>
      <c r="U17" s="581"/>
      <c r="V17" s="581"/>
      <c r="W17" s="581"/>
      <c r="X17" s="583"/>
    </row>
    <row r="18" spans="1:24" x14ac:dyDescent="0.35">
      <c r="A18" s="2"/>
      <c r="C18" s="4"/>
      <c r="D18" s="2"/>
      <c r="E18" s="2"/>
      <c r="F18" s="2"/>
      <c r="G18" s="9"/>
      <c r="H18" s="10"/>
      <c r="I18" s="9"/>
      <c r="J18" s="2"/>
      <c r="K18" s="12"/>
      <c r="L18" s="2"/>
      <c r="M18" s="2"/>
      <c r="N18" s="2"/>
    </row>
    <row r="19" spans="1:24" ht="18" x14ac:dyDescent="0.35">
      <c r="D19" s="11"/>
      <c r="E19" s="257"/>
      <c r="F19" s="26"/>
      <c r="G19" s="11"/>
      <c r="H19" s="11"/>
      <c r="I19" s="11"/>
      <c r="J19" s="11"/>
    </row>
    <row r="20" spans="1:24" ht="18" x14ac:dyDescent="0.35">
      <c r="D20" s="11"/>
      <c r="E20" s="25"/>
      <c r="F20" s="26"/>
      <c r="G20" s="11"/>
      <c r="H20" s="11"/>
      <c r="I20" s="11"/>
      <c r="J20" s="11"/>
    </row>
    <row r="21" spans="1:24" x14ac:dyDescent="0.35">
      <c r="D21" s="11"/>
      <c r="E21" s="11"/>
      <c r="F21" s="11"/>
      <c r="G21" s="11"/>
      <c r="H21" s="11"/>
      <c r="I21" s="11"/>
      <c r="J21" s="11"/>
    </row>
    <row r="22" spans="1:24" x14ac:dyDescent="0.35">
      <c r="D22" s="11"/>
      <c r="E22" s="11"/>
      <c r="F22" s="11"/>
      <c r="G22" s="11"/>
      <c r="H22" s="11"/>
      <c r="I22" s="11"/>
      <c r="J22" s="11"/>
    </row>
    <row r="23" spans="1:24" x14ac:dyDescent="0.35">
      <c r="A23" s="537" t="s">
        <v>55</v>
      </c>
      <c r="B23" s="732"/>
      <c r="C23" s="538"/>
      <c r="D23" s="539"/>
      <c r="E23" s="11"/>
      <c r="F23" s="11"/>
      <c r="G23" s="11"/>
      <c r="H23" s="11"/>
      <c r="I23" s="11"/>
      <c r="J23" s="11"/>
    </row>
    <row r="24" spans="1:24" x14ac:dyDescent="0.35">
      <c r="A24" s="540" t="s">
        <v>56</v>
      </c>
      <c r="B24" s="728"/>
      <c r="C24" s="541"/>
      <c r="D24" s="541"/>
      <c r="E24" s="11"/>
      <c r="F24" s="11"/>
      <c r="G24" s="11"/>
      <c r="H24" s="11"/>
      <c r="I24" s="11"/>
      <c r="J24" s="11"/>
    </row>
    <row r="25" spans="1:24" x14ac:dyDescent="0.35">
      <c r="D25" s="11"/>
      <c r="E25" s="11"/>
      <c r="F25" s="11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6"/>
  <sheetViews>
    <sheetView zoomScale="70" zoomScaleNormal="70" workbookViewId="0">
      <selection activeCell="G13" sqref="G13:G14"/>
    </sheetView>
  </sheetViews>
  <sheetFormatPr defaultRowHeight="14.5" x14ac:dyDescent="0.35"/>
  <cols>
    <col min="1" max="1" width="19.7265625" customWidth="1"/>
    <col min="2" max="2" width="21.453125" style="731" customWidth="1"/>
    <col min="3" max="3" width="16.1796875" style="5" customWidth="1"/>
    <col min="4" max="4" width="20.54296875" customWidth="1"/>
    <col min="5" max="5" width="54.453125" customWidth="1"/>
    <col min="6" max="6" width="13.81640625" customWidth="1"/>
    <col min="7" max="7" width="16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3" customWidth="1"/>
  </cols>
  <sheetData>
    <row r="2" spans="1:24" ht="23" x14ac:dyDescent="0.5">
      <c r="A2" s="6" t="s">
        <v>1</v>
      </c>
      <c r="B2" s="730"/>
      <c r="C2" s="7"/>
      <c r="D2" s="6" t="s">
        <v>3</v>
      </c>
      <c r="E2" s="6"/>
      <c r="F2" s="8" t="s">
        <v>2</v>
      </c>
      <c r="G2" s="116">
        <v>22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29"/>
      <c r="F3" s="329"/>
      <c r="G3" s="329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137"/>
      <c r="C4" s="276" t="s">
        <v>34</v>
      </c>
      <c r="D4" s="126"/>
      <c r="E4" s="316"/>
      <c r="F4" s="393"/>
      <c r="G4" s="276"/>
      <c r="H4" s="697" t="s">
        <v>17</v>
      </c>
      <c r="I4" s="698"/>
      <c r="J4" s="699"/>
      <c r="K4" s="179" t="s">
        <v>18</v>
      </c>
      <c r="L4" s="797" t="s">
        <v>19</v>
      </c>
      <c r="M4" s="798"/>
      <c r="N4" s="799"/>
      <c r="O4" s="799"/>
      <c r="P4" s="803"/>
      <c r="Q4" s="811" t="s">
        <v>20</v>
      </c>
      <c r="R4" s="812"/>
      <c r="S4" s="812"/>
      <c r="T4" s="812"/>
      <c r="U4" s="812"/>
      <c r="V4" s="812"/>
      <c r="W4" s="812"/>
      <c r="X4" s="813"/>
    </row>
    <row r="5" spans="1:24" s="16" customFormat="1" ht="47" thickBot="1" x14ac:dyDescent="0.4">
      <c r="A5" s="138" t="s">
        <v>0</v>
      </c>
      <c r="B5" s="496"/>
      <c r="C5" s="236" t="s">
        <v>35</v>
      </c>
      <c r="D5" s="75" t="s">
        <v>36</v>
      </c>
      <c r="E5" s="123" t="s">
        <v>33</v>
      </c>
      <c r="F5" s="100" t="s">
        <v>21</v>
      </c>
      <c r="G5" s="100" t="s">
        <v>32</v>
      </c>
      <c r="H5" s="123" t="s">
        <v>22</v>
      </c>
      <c r="I5" s="426" t="s">
        <v>23</v>
      </c>
      <c r="J5" s="94" t="s">
        <v>24</v>
      </c>
      <c r="K5" s="180" t="s">
        <v>25</v>
      </c>
      <c r="L5" s="322" t="s">
        <v>26</v>
      </c>
      <c r="M5" s="322" t="s">
        <v>95</v>
      </c>
      <c r="N5" s="322" t="s">
        <v>27</v>
      </c>
      <c r="O5" s="425" t="s">
        <v>96</v>
      </c>
      <c r="P5" s="322" t="s">
        <v>97</v>
      </c>
      <c r="Q5" s="322" t="s">
        <v>28</v>
      </c>
      <c r="R5" s="322" t="s">
        <v>29</v>
      </c>
      <c r="S5" s="322" t="s">
        <v>30</v>
      </c>
      <c r="T5" s="322" t="s">
        <v>31</v>
      </c>
      <c r="U5" s="322" t="s">
        <v>98</v>
      </c>
      <c r="V5" s="322" t="s">
        <v>99</v>
      </c>
      <c r="W5" s="322" t="s">
        <v>100</v>
      </c>
      <c r="X5" s="426" t="s">
        <v>101</v>
      </c>
    </row>
    <row r="6" spans="1:24" s="16" customFormat="1" ht="37.5" customHeight="1" x14ac:dyDescent="0.35">
      <c r="A6" s="140" t="s">
        <v>4</v>
      </c>
      <c r="B6" s="134"/>
      <c r="C6" s="497">
        <v>24</v>
      </c>
      <c r="D6" s="613" t="s">
        <v>6</v>
      </c>
      <c r="E6" s="353" t="s">
        <v>93</v>
      </c>
      <c r="F6" s="497">
        <v>150</v>
      </c>
      <c r="G6" s="613"/>
      <c r="H6" s="246">
        <v>0.6</v>
      </c>
      <c r="I6" s="38">
        <v>0.6</v>
      </c>
      <c r="J6" s="39">
        <v>14.7</v>
      </c>
      <c r="K6" s="294">
        <v>70.5</v>
      </c>
      <c r="L6" s="246">
        <v>0.05</v>
      </c>
      <c r="M6" s="38">
        <v>0.03</v>
      </c>
      <c r="N6" s="38">
        <v>15</v>
      </c>
      <c r="O6" s="38">
        <v>0</v>
      </c>
      <c r="P6" s="39">
        <v>0</v>
      </c>
      <c r="Q6" s="246">
        <v>24</v>
      </c>
      <c r="R6" s="38">
        <v>16.5</v>
      </c>
      <c r="S6" s="38">
        <v>13.5</v>
      </c>
      <c r="T6" s="38">
        <v>3.3</v>
      </c>
      <c r="U6" s="38">
        <v>417</v>
      </c>
      <c r="V6" s="38">
        <v>3.0000000000000001E-3</v>
      </c>
      <c r="W6" s="38">
        <v>0</v>
      </c>
      <c r="X6" s="39">
        <v>0.01</v>
      </c>
    </row>
    <row r="7" spans="1:24" s="16" customFormat="1" ht="37.5" customHeight="1" x14ac:dyDescent="0.35">
      <c r="A7" s="101"/>
      <c r="B7" s="174" t="s">
        <v>63</v>
      </c>
      <c r="C7" s="513">
        <v>78</v>
      </c>
      <c r="D7" s="648" t="s">
        <v>8</v>
      </c>
      <c r="E7" s="447" t="s">
        <v>137</v>
      </c>
      <c r="F7" s="513">
        <v>90</v>
      </c>
      <c r="G7" s="648"/>
      <c r="H7" s="285">
        <v>14.8</v>
      </c>
      <c r="I7" s="57">
        <v>13.02</v>
      </c>
      <c r="J7" s="58">
        <v>12.17</v>
      </c>
      <c r="K7" s="514">
        <v>226.36</v>
      </c>
      <c r="L7" s="285">
        <v>0.1</v>
      </c>
      <c r="M7" s="57">
        <v>0.12</v>
      </c>
      <c r="N7" s="57">
        <v>1.35</v>
      </c>
      <c r="O7" s="57">
        <v>150</v>
      </c>
      <c r="P7" s="58">
        <v>0.27</v>
      </c>
      <c r="Q7" s="285">
        <v>58.43</v>
      </c>
      <c r="R7" s="57">
        <v>194.16</v>
      </c>
      <c r="S7" s="57">
        <v>50.25</v>
      </c>
      <c r="T7" s="57">
        <v>1.1499999999999999</v>
      </c>
      <c r="U7" s="57">
        <v>351.77</v>
      </c>
      <c r="V7" s="57">
        <v>0.108</v>
      </c>
      <c r="W7" s="57">
        <v>1.4E-2</v>
      </c>
      <c r="X7" s="58">
        <v>0.51</v>
      </c>
    </row>
    <row r="8" spans="1:24" s="16" customFormat="1" ht="37.5" customHeight="1" x14ac:dyDescent="0.35">
      <c r="A8" s="101"/>
      <c r="B8" s="175" t="s">
        <v>65</v>
      </c>
      <c r="C8" s="508">
        <v>146</v>
      </c>
      <c r="D8" s="565" t="s">
        <v>8</v>
      </c>
      <c r="E8" s="515" t="s">
        <v>103</v>
      </c>
      <c r="F8" s="516">
        <v>90</v>
      </c>
      <c r="G8" s="178"/>
      <c r="H8" s="229">
        <v>18.5</v>
      </c>
      <c r="I8" s="60">
        <v>3.73</v>
      </c>
      <c r="J8" s="106">
        <v>2.5099999999999998</v>
      </c>
      <c r="K8" s="359">
        <v>116.1</v>
      </c>
      <c r="L8" s="229">
        <v>0.09</v>
      </c>
      <c r="M8" s="60">
        <v>0.12</v>
      </c>
      <c r="N8" s="60">
        <v>0.24</v>
      </c>
      <c r="O8" s="60">
        <v>30</v>
      </c>
      <c r="P8" s="106">
        <v>0.32</v>
      </c>
      <c r="Q8" s="229">
        <v>124.4</v>
      </c>
      <c r="R8" s="60">
        <v>243</v>
      </c>
      <c r="S8" s="60">
        <v>54.24</v>
      </c>
      <c r="T8" s="60">
        <v>0.88</v>
      </c>
      <c r="U8" s="60">
        <v>378.15</v>
      </c>
      <c r="V8" s="60">
        <v>0.13900000000000001</v>
      </c>
      <c r="W8" s="60">
        <v>1.4999999999999999E-2</v>
      </c>
      <c r="X8" s="106">
        <v>0.65</v>
      </c>
    </row>
    <row r="9" spans="1:24" s="16" customFormat="1" ht="37.5" customHeight="1" x14ac:dyDescent="0.35">
      <c r="A9" s="101"/>
      <c r="B9" s="130"/>
      <c r="C9" s="96">
        <v>53</v>
      </c>
      <c r="D9" s="127" t="s">
        <v>53</v>
      </c>
      <c r="E9" s="199" t="s">
        <v>83</v>
      </c>
      <c r="F9" s="161">
        <v>150</v>
      </c>
      <c r="G9" s="130"/>
      <c r="H9" s="253">
        <v>3.34</v>
      </c>
      <c r="I9" s="20">
        <v>4.91</v>
      </c>
      <c r="J9" s="44">
        <v>33.93</v>
      </c>
      <c r="K9" s="252">
        <v>191.49</v>
      </c>
      <c r="L9" s="253">
        <v>0.03</v>
      </c>
      <c r="M9" s="20">
        <v>0.02</v>
      </c>
      <c r="N9" s="20">
        <v>0</v>
      </c>
      <c r="O9" s="20">
        <v>20</v>
      </c>
      <c r="P9" s="44">
        <v>0.09</v>
      </c>
      <c r="Q9" s="253">
        <v>6.29</v>
      </c>
      <c r="R9" s="20">
        <v>67.34</v>
      </c>
      <c r="S9" s="20">
        <v>21.83</v>
      </c>
      <c r="T9" s="20">
        <v>0.46</v>
      </c>
      <c r="U9" s="20">
        <v>43.27</v>
      </c>
      <c r="V9" s="20">
        <v>1E-3</v>
      </c>
      <c r="W9" s="20">
        <v>7.0000000000000001E-3</v>
      </c>
      <c r="X9" s="44">
        <v>0.02</v>
      </c>
    </row>
    <row r="10" spans="1:24" s="16" customFormat="1" ht="30" customHeight="1" x14ac:dyDescent="0.35">
      <c r="A10" s="101"/>
      <c r="B10" s="129"/>
      <c r="C10" s="143">
        <v>102</v>
      </c>
      <c r="D10" s="566" t="s">
        <v>13</v>
      </c>
      <c r="E10" s="535" t="s">
        <v>70</v>
      </c>
      <c r="F10" s="517">
        <v>200</v>
      </c>
      <c r="G10" s="95"/>
      <c r="H10" s="227">
        <v>0.83</v>
      </c>
      <c r="I10" s="15">
        <v>0.04</v>
      </c>
      <c r="J10" s="40">
        <v>15.16</v>
      </c>
      <c r="K10" s="238">
        <v>64.22</v>
      </c>
      <c r="L10" s="227">
        <v>0.01</v>
      </c>
      <c r="M10" s="15">
        <v>0.03</v>
      </c>
      <c r="N10" s="15">
        <v>0.27</v>
      </c>
      <c r="O10" s="15">
        <v>60</v>
      </c>
      <c r="P10" s="40">
        <v>0</v>
      </c>
      <c r="Q10" s="227">
        <v>24.15</v>
      </c>
      <c r="R10" s="15">
        <v>21.59</v>
      </c>
      <c r="S10" s="15">
        <v>15.53</v>
      </c>
      <c r="T10" s="15">
        <v>0.49</v>
      </c>
      <c r="U10" s="15">
        <v>242.47</v>
      </c>
      <c r="V10" s="15">
        <v>1E-3</v>
      </c>
      <c r="W10" s="15">
        <v>0</v>
      </c>
      <c r="X10" s="40">
        <v>0.01</v>
      </c>
    </row>
    <row r="11" spans="1:24" s="16" customFormat="1" ht="37.5" customHeight="1" x14ac:dyDescent="0.35">
      <c r="A11" s="101"/>
      <c r="B11" s="129"/>
      <c r="C11" s="144">
        <v>119</v>
      </c>
      <c r="D11" s="498" t="s">
        <v>9</v>
      </c>
      <c r="E11" s="146" t="s">
        <v>47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7">
        <v>0.01</v>
      </c>
      <c r="N11" s="15">
        <v>0</v>
      </c>
      <c r="O11" s="15">
        <v>0</v>
      </c>
      <c r="P11" s="40">
        <v>0</v>
      </c>
      <c r="Q11" s="227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37.5" customHeight="1" x14ac:dyDescent="0.35">
      <c r="A12" s="101"/>
      <c r="B12" s="129"/>
      <c r="C12" s="142">
        <v>120</v>
      </c>
      <c r="D12" s="498" t="s">
        <v>10</v>
      </c>
      <c r="E12" s="146" t="s">
        <v>40</v>
      </c>
      <c r="F12" s="142">
        <v>20</v>
      </c>
      <c r="G12" s="647"/>
      <c r="H12" s="524">
        <v>1.32</v>
      </c>
      <c r="I12" s="15">
        <v>0.24</v>
      </c>
      <c r="J12" s="40">
        <v>8.0399999999999991</v>
      </c>
      <c r="K12" s="239">
        <v>39.6</v>
      </c>
      <c r="L12" s="253">
        <v>0.03</v>
      </c>
      <c r="M12" s="20">
        <v>0.02</v>
      </c>
      <c r="N12" s="20">
        <v>0</v>
      </c>
      <c r="O12" s="20">
        <v>0</v>
      </c>
      <c r="P12" s="44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7.5" customHeight="1" x14ac:dyDescent="0.35">
      <c r="A13" s="101"/>
      <c r="B13" s="174" t="s">
        <v>63</v>
      </c>
      <c r="C13" s="437"/>
      <c r="D13" s="567"/>
      <c r="E13" s="375" t="s">
        <v>15</v>
      </c>
      <c r="F13" s="493">
        <f>F6+F7+F9+F10+F11+F12</f>
        <v>630</v>
      </c>
      <c r="G13" s="493"/>
      <c r="H13" s="416">
        <f t="shared" ref="H13:X13" si="0">H6+H7+H9+H10+H11+H12</f>
        <v>22.41</v>
      </c>
      <c r="I13" s="377">
        <f t="shared" si="0"/>
        <v>18.97</v>
      </c>
      <c r="J13" s="378">
        <f t="shared" si="0"/>
        <v>93.84</v>
      </c>
      <c r="K13" s="408">
        <f t="shared" si="0"/>
        <v>639.17000000000007</v>
      </c>
      <c r="L13" s="376">
        <f t="shared" si="0"/>
        <v>0.24000000000000002</v>
      </c>
      <c r="M13" s="377">
        <f t="shared" si="0"/>
        <v>0.22999999999999998</v>
      </c>
      <c r="N13" s="377">
        <f t="shared" si="0"/>
        <v>16.62</v>
      </c>
      <c r="O13" s="377">
        <f t="shared" si="0"/>
        <v>230</v>
      </c>
      <c r="P13" s="378">
        <f t="shared" si="0"/>
        <v>0.36</v>
      </c>
      <c r="Q13" s="376">
        <f t="shared" si="0"/>
        <v>122.67</v>
      </c>
      <c r="R13" s="377">
        <f t="shared" si="0"/>
        <v>342.59</v>
      </c>
      <c r="S13" s="377">
        <f t="shared" si="0"/>
        <v>113.31</v>
      </c>
      <c r="T13" s="377">
        <f t="shared" si="0"/>
        <v>6.3999999999999995</v>
      </c>
      <c r="U13" s="377">
        <f t="shared" si="0"/>
        <v>1120.1099999999999</v>
      </c>
      <c r="V13" s="377">
        <f t="shared" si="0"/>
        <v>0.115</v>
      </c>
      <c r="W13" s="377">
        <f t="shared" si="0"/>
        <v>2.3000000000000003E-2</v>
      </c>
      <c r="X13" s="378">
        <f t="shared" si="0"/>
        <v>3.45</v>
      </c>
    </row>
    <row r="14" spans="1:24" s="16" customFormat="1" ht="37.5" customHeight="1" x14ac:dyDescent="0.35">
      <c r="A14" s="101"/>
      <c r="B14" s="175" t="s">
        <v>65</v>
      </c>
      <c r="C14" s="509"/>
      <c r="D14" s="568"/>
      <c r="E14" s="380" t="s">
        <v>15</v>
      </c>
      <c r="F14" s="494">
        <f>F6+F8+F9+F10+F11+F12</f>
        <v>630</v>
      </c>
      <c r="G14" s="494"/>
      <c r="H14" s="417">
        <f t="shared" ref="H14:X14" si="1">H6+H8+H9+H10+H11+H12</f>
        <v>26.11</v>
      </c>
      <c r="I14" s="786">
        <f t="shared" si="1"/>
        <v>9.68</v>
      </c>
      <c r="J14" s="784">
        <f t="shared" si="1"/>
        <v>84.18</v>
      </c>
      <c r="K14" s="403">
        <f t="shared" si="1"/>
        <v>528.91000000000008</v>
      </c>
      <c r="L14" s="785">
        <f t="shared" si="1"/>
        <v>0.23</v>
      </c>
      <c r="M14" s="786">
        <f t="shared" si="1"/>
        <v>0.22999999999999998</v>
      </c>
      <c r="N14" s="786">
        <f t="shared" si="1"/>
        <v>15.51</v>
      </c>
      <c r="O14" s="786">
        <f t="shared" si="1"/>
        <v>110</v>
      </c>
      <c r="P14" s="784">
        <f t="shared" si="1"/>
        <v>0.41000000000000003</v>
      </c>
      <c r="Q14" s="785">
        <f t="shared" si="1"/>
        <v>188.64000000000001</v>
      </c>
      <c r="R14" s="786">
        <f t="shared" si="1"/>
        <v>391.43</v>
      </c>
      <c r="S14" s="786">
        <f t="shared" si="1"/>
        <v>117.30000000000001</v>
      </c>
      <c r="T14" s="786">
        <f t="shared" si="1"/>
        <v>6.13</v>
      </c>
      <c r="U14" s="786">
        <f t="shared" si="1"/>
        <v>1146.4899999999998</v>
      </c>
      <c r="V14" s="786">
        <f t="shared" si="1"/>
        <v>0.14600000000000002</v>
      </c>
      <c r="W14" s="786">
        <f t="shared" si="1"/>
        <v>2.4E-2</v>
      </c>
      <c r="X14" s="784">
        <f t="shared" si="1"/>
        <v>3.59</v>
      </c>
    </row>
    <row r="15" spans="1:24" s="16" customFormat="1" ht="37.5" customHeight="1" x14ac:dyDescent="0.35">
      <c r="A15" s="101"/>
      <c r="B15" s="174" t="s">
        <v>63</v>
      </c>
      <c r="C15" s="448"/>
      <c r="D15" s="569"/>
      <c r="E15" s="375" t="s">
        <v>16</v>
      </c>
      <c r="F15" s="439"/>
      <c r="G15" s="443"/>
      <c r="H15" s="469"/>
      <c r="I15" s="57"/>
      <c r="J15" s="58"/>
      <c r="K15" s="336">
        <f>K13/23.5</f>
        <v>27.198723404255322</v>
      </c>
      <c r="L15" s="285"/>
      <c r="M15" s="57"/>
      <c r="N15" s="57"/>
      <c r="O15" s="57"/>
      <c r="P15" s="58"/>
      <c r="Q15" s="285"/>
      <c r="R15" s="57"/>
      <c r="S15" s="57"/>
      <c r="T15" s="57"/>
      <c r="U15" s="57"/>
      <c r="V15" s="57"/>
      <c r="W15" s="57"/>
      <c r="X15" s="58"/>
    </row>
    <row r="16" spans="1:24" s="16" customFormat="1" ht="37.5" customHeight="1" thickBot="1" x14ac:dyDescent="0.4">
      <c r="A16" s="300"/>
      <c r="B16" s="225" t="s">
        <v>65</v>
      </c>
      <c r="C16" s="440"/>
      <c r="D16" s="570"/>
      <c r="E16" s="385" t="s">
        <v>16</v>
      </c>
      <c r="F16" s="440"/>
      <c r="G16" s="570"/>
      <c r="H16" s="310"/>
      <c r="I16" s="305"/>
      <c r="J16" s="306"/>
      <c r="K16" s="312">
        <f>K14/23.5</f>
        <v>22.506808510638301</v>
      </c>
      <c r="L16" s="310"/>
      <c r="M16" s="305"/>
      <c r="N16" s="305"/>
      <c r="O16" s="305"/>
      <c r="P16" s="306"/>
      <c r="Q16" s="310"/>
      <c r="R16" s="305"/>
      <c r="S16" s="305"/>
      <c r="T16" s="305"/>
      <c r="U16" s="305"/>
      <c r="V16" s="305"/>
      <c r="W16" s="305"/>
      <c r="X16" s="306"/>
    </row>
    <row r="17" spans="1:24" s="16" customFormat="1" ht="37.5" customHeight="1" x14ac:dyDescent="0.35">
      <c r="A17" s="140" t="s">
        <v>5</v>
      </c>
      <c r="B17" s="622"/>
      <c r="C17" s="507">
        <v>9</v>
      </c>
      <c r="D17" s="594" t="s">
        <v>14</v>
      </c>
      <c r="E17" s="748" t="s">
        <v>78</v>
      </c>
      <c r="F17" s="619">
        <v>60</v>
      </c>
      <c r="G17" s="263"/>
      <c r="H17" s="265">
        <v>1.29</v>
      </c>
      <c r="I17" s="81">
        <v>4.2699999999999996</v>
      </c>
      <c r="J17" s="83">
        <v>6.97</v>
      </c>
      <c r="K17" s="452">
        <v>72.75</v>
      </c>
      <c r="L17" s="265">
        <v>0.02</v>
      </c>
      <c r="M17" s="81">
        <v>0.03</v>
      </c>
      <c r="N17" s="81">
        <v>4.4800000000000004</v>
      </c>
      <c r="O17" s="81">
        <v>30</v>
      </c>
      <c r="P17" s="82">
        <v>0</v>
      </c>
      <c r="Q17" s="265">
        <v>17.55</v>
      </c>
      <c r="R17" s="81">
        <v>27.09</v>
      </c>
      <c r="S17" s="81">
        <v>14.37</v>
      </c>
      <c r="T17" s="81">
        <v>0.8</v>
      </c>
      <c r="U17" s="81">
        <v>205.55</v>
      </c>
      <c r="V17" s="81">
        <v>4.0000000000000001E-3</v>
      </c>
      <c r="W17" s="81">
        <v>1E-3</v>
      </c>
      <c r="X17" s="83">
        <v>0.01</v>
      </c>
    </row>
    <row r="18" spans="1:24" s="16" customFormat="1" ht="37.5" customHeight="1" x14ac:dyDescent="0.35">
      <c r="A18" s="101"/>
      <c r="B18" s="146"/>
      <c r="C18" s="142">
        <v>37</v>
      </c>
      <c r="D18" s="171" t="s">
        <v>7</v>
      </c>
      <c r="E18" s="749" t="s">
        <v>88</v>
      </c>
      <c r="F18" s="214">
        <v>200</v>
      </c>
      <c r="G18" s="146"/>
      <c r="H18" s="228">
        <v>5.78</v>
      </c>
      <c r="I18" s="13">
        <v>5.5</v>
      </c>
      <c r="J18" s="42">
        <v>10.8</v>
      </c>
      <c r="K18" s="132">
        <v>115.7</v>
      </c>
      <c r="L18" s="228">
        <v>7.0000000000000007E-2</v>
      </c>
      <c r="M18" s="69">
        <v>7.0000000000000007E-2</v>
      </c>
      <c r="N18" s="13">
        <v>5.69</v>
      </c>
      <c r="O18" s="13">
        <v>110</v>
      </c>
      <c r="P18" s="42">
        <v>0</v>
      </c>
      <c r="Q18" s="228">
        <v>14.22</v>
      </c>
      <c r="R18" s="13">
        <v>82.61</v>
      </c>
      <c r="S18" s="13">
        <v>21.99</v>
      </c>
      <c r="T18" s="13">
        <v>1.22</v>
      </c>
      <c r="U18" s="13">
        <v>398.71</v>
      </c>
      <c r="V18" s="13">
        <v>5.0000000000000001E-3</v>
      </c>
      <c r="W18" s="13">
        <v>0</v>
      </c>
      <c r="X18" s="42">
        <v>0.04</v>
      </c>
    </row>
    <row r="19" spans="1:24" s="35" customFormat="1" ht="37.5" customHeight="1" x14ac:dyDescent="0.35">
      <c r="A19" s="102"/>
      <c r="B19" s="127"/>
      <c r="C19" s="492">
        <v>88</v>
      </c>
      <c r="D19" s="199" t="s">
        <v>8</v>
      </c>
      <c r="E19" s="749" t="s">
        <v>91</v>
      </c>
      <c r="F19" s="214">
        <v>90</v>
      </c>
      <c r="G19" s="147"/>
      <c r="H19" s="228">
        <v>18</v>
      </c>
      <c r="I19" s="13">
        <v>16.5</v>
      </c>
      <c r="J19" s="42">
        <v>2.89</v>
      </c>
      <c r="K19" s="132">
        <v>232.8</v>
      </c>
      <c r="L19" s="228">
        <v>0.05</v>
      </c>
      <c r="M19" s="69">
        <v>0.13</v>
      </c>
      <c r="N19" s="13">
        <v>0.55000000000000004</v>
      </c>
      <c r="O19" s="13">
        <v>0</v>
      </c>
      <c r="P19" s="23">
        <v>0</v>
      </c>
      <c r="Q19" s="228">
        <v>11.7</v>
      </c>
      <c r="R19" s="13">
        <v>170.76</v>
      </c>
      <c r="S19" s="13">
        <v>22.04</v>
      </c>
      <c r="T19" s="13">
        <v>2.4700000000000002</v>
      </c>
      <c r="U19" s="13">
        <v>302.3</v>
      </c>
      <c r="V19" s="13">
        <v>7.0000000000000001E-3</v>
      </c>
      <c r="W19" s="13">
        <v>0</v>
      </c>
      <c r="X19" s="42">
        <v>5.8999999999999997E-2</v>
      </c>
    </row>
    <row r="20" spans="1:24" s="35" customFormat="1" ht="37.5" customHeight="1" x14ac:dyDescent="0.35">
      <c r="A20" s="102"/>
      <c r="B20" s="147"/>
      <c r="C20" s="492">
        <v>64</v>
      </c>
      <c r="D20" s="199" t="s">
        <v>42</v>
      </c>
      <c r="E20" s="749" t="s">
        <v>61</v>
      </c>
      <c r="F20" s="214">
        <v>150</v>
      </c>
      <c r="G20" s="147"/>
      <c r="H20" s="228">
        <v>6.76</v>
      </c>
      <c r="I20" s="13">
        <v>3.93</v>
      </c>
      <c r="J20" s="42">
        <v>41.29</v>
      </c>
      <c r="K20" s="132">
        <v>227.48</v>
      </c>
      <c r="L20" s="233">
        <v>0.08</v>
      </c>
      <c r="M20" s="198">
        <v>0.03</v>
      </c>
      <c r="N20" s="72">
        <v>0</v>
      </c>
      <c r="O20" s="72">
        <v>10</v>
      </c>
      <c r="P20" s="73">
        <v>0.06</v>
      </c>
      <c r="Q20" s="233">
        <v>13.22</v>
      </c>
      <c r="R20" s="72">
        <v>50.76</v>
      </c>
      <c r="S20" s="72">
        <v>9.1199999999999992</v>
      </c>
      <c r="T20" s="72">
        <v>0.92</v>
      </c>
      <c r="U20" s="72">
        <v>72.489999999999995</v>
      </c>
      <c r="V20" s="72">
        <v>1E-3</v>
      </c>
      <c r="W20" s="72">
        <v>0</v>
      </c>
      <c r="X20" s="197">
        <v>0.01</v>
      </c>
    </row>
    <row r="21" spans="1:24" s="35" customFormat="1" ht="37.5" customHeight="1" x14ac:dyDescent="0.35">
      <c r="A21" s="102"/>
      <c r="B21" s="147"/>
      <c r="C21" s="505">
        <v>98</v>
      </c>
      <c r="D21" s="127" t="s">
        <v>13</v>
      </c>
      <c r="E21" s="199" t="s">
        <v>71</v>
      </c>
      <c r="F21" s="130">
        <v>200</v>
      </c>
      <c r="G21" s="576"/>
      <c r="H21" s="19">
        <v>0.37</v>
      </c>
      <c r="I21" s="20">
        <v>0</v>
      </c>
      <c r="J21" s="21">
        <v>14.85</v>
      </c>
      <c r="K21" s="184">
        <v>59.48</v>
      </c>
      <c r="L21" s="227">
        <v>0</v>
      </c>
      <c r="M21" s="17">
        <v>0</v>
      </c>
      <c r="N21" s="15">
        <v>0</v>
      </c>
      <c r="O21" s="15">
        <v>0</v>
      </c>
      <c r="P21" s="40">
        <v>0</v>
      </c>
      <c r="Q21" s="227">
        <v>0.21</v>
      </c>
      <c r="R21" s="15">
        <v>0</v>
      </c>
      <c r="S21" s="15">
        <v>0</v>
      </c>
      <c r="T21" s="15">
        <v>0.02</v>
      </c>
      <c r="U21" s="15">
        <v>0.2</v>
      </c>
      <c r="V21" s="15">
        <v>0</v>
      </c>
      <c r="W21" s="15">
        <v>0</v>
      </c>
      <c r="X21" s="40">
        <v>0</v>
      </c>
    </row>
    <row r="22" spans="1:24" s="35" customFormat="1" ht="37.5" customHeight="1" x14ac:dyDescent="0.35">
      <c r="A22" s="102"/>
      <c r="B22" s="147"/>
      <c r="C22" s="505">
        <v>119</v>
      </c>
      <c r="D22" s="146" t="s">
        <v>9</v>
      </c>
      <c r="E22" s="171" t="s">
        <v>47</v>
      </c>
      <c r="F22" s="176">
        <v>20</v>
      </c>
      <c r="G22" s="125"/>
      <c r="H22" s="227">
        <v>1.52</v>
      </c>
      <c r="I22" s="15">
        <v>0.16</v>
      </c>
      <c r="J22" s="40">
        <v>9.84</v>
      </c>
      <c r="K22" s="238">
        <v>47</v>
      </c>
      <c r="L22" s="227">
        <v>0.02</v>
      </c>
      <c r="M22" s="17">
        <v>0.01</v>
      </c>
      <c r="N22" s="15">
        <v>0</v>
      </c>
      <c r="O22" s="15">
        <v>0</v>
      </c>
      <c r="P22" s="40">
        <v>0</v>
      </c>
      <c r="Q22" s="227">
        <v>4</v>
      </c>
      <c r="R22" s="15">
        <v>13</v>
      </c>
      <c r="S22" s="15">
        <v>2.8</v>
      </c>
      <c r="T22" s="17">
        <v>0.22</v>
      </c>
      <c r="U22" s="15">
        <v>18.600000000000001</v>
      </c>
      <c r="V22" s="15">
        <v>1E-3</v>
      </c>
      <c r="W22" s="17">
        <v>1E-3</v>
      </c>
      <c r="X22" s="40">
        <v>2.9</v>
      </c>
    </row>
    <row r="23" spans="1:24" s="35" customFormat="1" ht="37.5" customHeight="1" x14ac:dyDescent="0.35">
      <c r="A23" s="102"/>
      <c r="B23" s="147"/>
      <c r="C23" s="492">
        <v>120</v>
      </c>
      <c r="D23" s="146" t="s">
        <v>10</v>
      </c>
      <c r="E23" s="171" t="s">
        <v>40</v>
      </c>
      <c r="F23" s="129">
        <v>20</v>
      </c>
      <c r="G23" s="647"/>
      <c r="H23" s="227">
        <v>1.32</v>
      </c>
      <c r="I23" s="15">
        <v>0.24</v>
      </c>
      <c r="J23" s="40">
        <v>8.0399999999999991</v>
      </c>
      <c r="K23" s="239">
        <v>39.6</v>
      </c>
      <c r="L23" s="253">
        <v>0.03</v>
      </c>
      <c r="M23" s="20">
        <v>0.02</v>
      </c>
      <c r="N23" s="20">
        <v>0</v>
      </c>
      <c r="O23" s="20">
        <v>0</v>
      </c>
      <c r="P23" s="21">
        <v>0</v>
      </c>
      <c r="Q23" s="253">
        <v>5.8</v>
      </c>
      <c r="R23" s="20">
        <v>30</v>
      </c>
      <c r="S23" s="20">
        <v>9.4</v>
      </c>
      <c r="T23" s="20">
        <v>0.78</v>
      </c>
      <c r="U23" s="20">
        <v>47</v>
      </c>
      <c r="V23" s="20">
        <v>1E-3</v>
      </c>
      <c r="W23" s="20">
        <v>1E-3</v>
      </c>
      <c r="X23" s="44">
        <v>0</v>
      </c>
    </row>
    <row r="24" spans="1:24" s="35" customFormat="1" ht="37.5" customHeight="1" x14ac:dyDescent="0.35">
      <c r="A24" s="102"/>
      <c r="B24" s="147"/>
      <c r="C24" s="715"/>
      <c r="D24" s="637"/>
      <c r="E24" s="750" t="s">
        <v>15</v>
      </c>
      <c r="F24" s="249">
        <f>SUM(F17:F23)</f>
        <v>740</v>
      </c>
      <c r="G24" s="249"/>
      <c r="H24" s="190">
        <f t="shared" ref="H24:J24" si="2">SUM(H17:H23)</f>
        <v>35.04</v>
      </c>
      <c r="I24" s="33">
        <f t="shared" si="2"/>
        <v>30.599999999999998</v>
      </c>
      <c r="J24" s="61">
        <f t="shared" si="2"/>
        <v>94.68</v>
      </c>
      <c r="K24" s="249">
        <f>SUM(K17:K23)</f>
        <v>794.81000000000006</v>
      </c>
      <c r="L24" s="190">
        <f t="shared" ref="L24:X24" si="3">SUM(L17:L23)</f>
        <v>0.27</v>
      </c>
      <c r="M24" s="33">
        <f t="shared" si="3"/>
        <v>0.29000000000000004</v>
      </c>
      <c r="N24" s="33">
        <f t="shared" si="3"/>
        <v>10.720000000000002</v>
      </c>
      <c r="O24" s="33">
        <f t="shared" si="3"/>
        <v>150</v>
      </c>
      <c r="P24" s="61">
        <f t="shared" si="3"/>
        <v>0.06</v>
      </c>
      <c r="Q24" s="190">
        <f t="shared" si="3"/>
        <v>66.7</v>
      </c>
      <c r="R24" s="33">
        <f t="shared" si="3"/>
        <v>374.21999999999997</v>
      </c>
      <c r="S24" s="33">
        <f t="shared" si="3"/>
        <v>79.72</v>
      </c>
      <c r="T24" s="33">
        <f t="shared" si="3"/>
        <v>6.43</v>
      </c>
      <c r="U24" s="33">
        <f t="shared" si="3"/>
        <v>1044.8499999999999</v>
      </c>
      <c r="V24" s="33">
        <f t="shared" si="3"/>
        <v>1.9000000000000003E-2</v>
      </c>
      <c r="W24" s="33">
        <f t="shared" si="3"/>
        <v>3.0000000000000001E-3</v>
      </c>
      <c r="X24" s="61">
        <f t="shared" si="3"/>
        <v>3.0190000000000001</v>
      </c>
    </row>
    <row r="25" spans="1:24" s="35" customFormat="1" ht="37.5" customHeight="1" thickBot="1" x14ac:dyDescent="0.4">
      <c r="A25" s="141"/>
      <c r="B25" s="235"/>
      <c r="C25" s="716"/>
      <c r="D25" s="424"/>
      <c r="E25" s="751" t="s">
        <v>16</v>
      </c>
      <c r="F25" s="330"/>
      <c r="G25" s="330"/>
      <c r="H25" s="332"/>
      <c r="I25" s="333"/>
      <c r="J25" s="334"/>
      <c r="K25" s="331">
        <f>K24/23.5</f>
        <v>33.821702127659577</v>
      </c>
      <c r="L25" s="332"/>
      <c r="M25" s="422"/>
      <c r="N25" s="333"/>
      <c r="O25" s="333"/>
      <c r="P25" s="334"/>
      <c r="Q25" s="332"/>
      <c r="R25" s="333"/>
      <c r="S25" s="333"/>
      <c r="T25" s="333"/>
      <c r="U25" s="333"/>
      <c r="V25" s="333"/>
      <c r="W25" s="333"/>
      <c r="X25" s="334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D27" s="11"/>
      <c r="E27" s="257"/>
      <c r="F27" s="26"/>
      <c r="G27" s="11"/>
      <c r="H27" s="11"/>
      <c r="I27" s="11"/>
      <c r="J27" s="11"/>
    </row>
    <row r="28" spans="1:24" ht="18" x14ac:dyDescent="0.35">
      <c r="A28" s="537" t="s">
        <v>55</v>
      </c>
      <c r="B28" s="732"/>
      <c r="C28" s="538"/>
      <c r="D28" s="539"/>
      <c r="E28" s="25"/>
      <c r="F28" s="26"/>
      <c r="G28" s="11"/>
      <c r="H28" s="11"/>
      <c r="I28" s="11"/>
      <c r="J28" s="11"/>
    </row>
    <row r="29" spans="1:24" ht="18" x14ac:dyDescent="0.35">
      <c r="A29" s="540" t="s">
        <v>56</v>
      </c>
      <c r="B29" s="728"/>
      <c r="C29" s="541"/>
      <c r="D29" s="541"/>
      <c r="E29" s="25"/>
      <c r="F29" s="26"/>
      <c r="G29" s="11"/>
      <c r="H29" s="11"/>
      <c r="I29" s="11"/>
      <c r="J29" s="11"/>
    </row>
    <row r="30" spans="1:24" ht="18" x14ac:dyDescent="0.35">
      <c r="A30" s="11"/>
      <c r="B30" s="746"/>
      <c r="C30" s="317"/>
      <c r="D30" s="11"/>
      <c r="E30" s="25"/>
      <c r="F30" s="26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zoomScale="43" zoomScaleNormal="43" workbookViewId="0">
      <selection activeCell="AB19" sqref="AB19"/>
    </sheetView>
  </sheetViews>
  <sheetFormatPr defaultRowHeight="14.5" x14ac:dyDescent="0.35"/>
  <cols>
    <col min="1" max="1" width="16.81640625" customWidth="1"/>
    <col min="2" max="2" width="21.54296875" style="731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4.81640625" customWidth="1"/>
    <col min="8" max="8" width="12.453125" customWidth="1"/>
    <col min="9" max="9" width="11.26953125" customWidth="1"/>
    <col min="10" max="10" width="12.81640625" customWidth="1"/>
    <col min="11" max="11" width="20" customWidth="1"/>
    <col min="12" max="12" width="11.26953125" customWidth="1"/>
    <col min="22" max="22" width="9.81640625" bestFit="1" customWidth="1"/>
    <col min="23" max="23" width="15.1796875" customWidth="1"/>
  </cols>
  <sheetData>
    <row r="2" spans="1:24" ht="23" x14ac:dyDescent="0.5">
      <c r="A2" s="6" t="s">
        <v>1</v>
      </c>
      <c r="B2" s="730"/>
      <c r="C2" s="7"/>
      <c r="D2" s="6" t="s">
        <v>3</v>
      </c>
      <c r="E2" s="6"/>
      <c r="F2" s="8" t="s">
        <v>2</v>
      </c>
      <c r="G2" s="7">
        <v>23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641"/>
      <c r="C4" s="542" t="s">
        <v>34</v>
      </c>
      <c r="D4" s="234"/>
      <c r="E4" s="609"/>
      <c r="F4" s="542"/>
      <c r="G4" s="544"/>
      <c r="H4" s="691" t="s">
        <v>17</v>
      </c>
      <c r="I4" s="692"/>
      <c r="J4" s="693"/>
      <c r="K4" s="610" t="s">
        <v>18</v>
      </c>
      <c r="L4" s="797" t="s">
        <v>19</v>
      </c>
      <c r="M4" s="798"/>
      <c r="N4" s="799"/>
      <c r="O4" s="799"/>
      <c r="P4" s="803"/>
      <c r="Q4" s="804" t="s">
        <v>20</v>
      </c>
      <c r="R4" s="805"/>
      <c r="S4" s="805"/>
      <c r="T4" s="805"/>
      <c r="U4" s="805"/>
      <c r="V4" s="805"/>
      <c r="W4" s="805"/>
      <c r="X4" s="806"/>
    </row>
    <row r="5" spans="1:24" s="16" customFormat="1" ht="47" thickBot="1" x14ac:dyDescent="0.4">
      <c r="A5" s="138" t="s">
        <v>0</v>
      </c>
      <c r="B5" s="707"/>
      <c r="C5" s="123" t="s">
        <v>35</v>
      </c>
      <c r="D5" s="592" t="s">
        <v>36</v>
      </c>
      <c r="E5" s="100" t="s">
        <v>33</v>
      </c>
      <c r="F5" s="123" t="s">
        <v>21</v>
      </c>
      <c r="G5" s="100" t="s">
        <v>32</v>
      </c>
      <c r="H5" s="94" t="s">
        <v>22</v>
      </c>
      <c r="I5" s="426" t="s">
        <v>23</v>
      </c>
      <c r="J5" s="94" t="s">
        <v>24</v>
      </c>
      <c r="K5" s="623" t="s">
        <v>25</v>
      </c>
      <c r="L5" s="322" t="s">
        <v>26</v>
      </c>
      <c r="M5" s="322" t="s">
        <v>95</v>
      </c>
      <c r="N5" s="322" t="s">
        <v>27</v>
      </c>
      <c r="O5" s="425" t="s">
        <v>96</v>
      </c>
      <c r="P5" s="322" t="s">
        <v>97</v>
      </c>
      <c r="Q5" s="322" t="s">
        <v>28</v>
      </c>
      <c r="R5" s="322" t="s">
        <v>29</v>
      </c>
      <c r="S5" s="322" t="s">
        <v>30</v>
      </c>
      <c r="T5" s="322" t="s">
        <v>31</v>
      </c>
      <c r="U5" s="322" t="s">
        <v>98</v>
      </c>
      <c r="V5" s="322" t="s">
        <v>99</v>
      </c>
      <c r="W5" s="322" t="s">
        <v>100</v>
      </c>
      <c r="X5" s="426" t="s">
        <v>101</v>
      </c>
    </row>
    <row r="6" spans="1:24" s="16" customFormat="1" ht="39" customHeight="1" x14ac:dyDescent="0.35">
      <c r="A6" s="140" t="s">
        <v>5</v>
      </c>
      <c r="B6" s="371"/>
      <c r="C6" s="404">
        <v>23</v>
      </c>
      <c r="D6" s="622" t="s">
        <v>14</v>
      </c>
      <c r="E6" s="649" t="s">
        <v>117</v>
      </c>
      <c r="F6" s="650">
        <v>60</v>
      </c>
      <c r="G6" s="149"/>
      <c r="H6" s="313">
        <v>0.56999999999999995</v>
      </c>
      <c r="I6" s="47">
        <v>0.36</v>
      </c>
      <c r="J6" s="48">
        <v>1.92</v>
      </c>
      <c r="K6" s="308">
        <v>11.4</v>
      </c>
      <c r="L6" s="311">
        <v>0.03</v>
      </c>
      <c r="M6" s="47">
        <v>0.02</v>
      </c>
      <c r="N6" s="47">
        <v>10.5</v>
      </c>
      <c r="O6" s="47">
        <v>40</v>
      </c>
      <c r="P6" s="351">
        <v>0</v>
      </c>
      <c r="Q6" s="311">
        <v>11.1</v>
      </c>
      <c r="R6" s="47">
        <v>20.399999999999999</v>
      </c>
      <c r="S6" s="47">
        <v>10.199999999999999</v>
      </c>
      <c r="T6" s="47">
        <v>0.45</v>
      </c>
      <c r="U6" s="47">
        <v>145.80000000000001</v>
      </c>
      <c r="V6" s="47">
        <v>1E-3</v>
      </c>
      <c r="W6" s="47">
        <v>0</v>
      </c>
      <c r="X6" s="48">
        <v>0.01</v>
      </c>
    </row>
    <row r="7" spans="1:24" s="16" customFormat="1" ht="39" customHeight="1" x14ac:dyDescent="0.35">
      <c r="A7" s="101"/>
      <c r="B7" s="147"/>
      <c r="C7" s="96">
        <v>31</v>
      </c>
      <c r="D7" s="147" t="s">
        <v>7</v>
      </c>
      <c r="E7" s="651" t="s">
        <v>67</v>
      </c>
      <c r="F7" s="652">
        <v>200</v>
      </c>
      <c r="G7" s="130"/>
      <c r="H7" s="198">
        <v>5.74</v>
      </c>
      <c r="I7" s="72">
        <v>8.7799999999999994</v>
      </c>
      <c r="J7" s="197">
        <v>8.74</v>
      </c>
      <c r="K7" s="341">
        <v>138.04</v>
      </c>
      <c r="L7" s="228">
        <v>0.04</v>
      </c>
      <c r="M7" s="13">
        <v>0.08</v>
      </c>
      <c r="N7" s="13">
        <v>5.24</v>
      </c>
      <c r="O7" s="13">
        <v>132.80000000000001</v>
      </c>
      <c r="P7" s="23">
        <v>0.06</v>
      </c>
      <c r="Q7" s="228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44">
        <v>3.5999999999999997E-2</v>
      </c>
    </row>
    <row r="8" spans="1:24" s="16" customFormat="1" ht="39" customHeight="1" x14ac:dyDescent="0.35">
      <c r="A8" s="102"/>
      <c r="B8" s="747" t="s">
        <v>65</v>
      </c>
      <c r="C8" s="178">
        <v>126</v>
      </c>
      <c r="D8" s="395" t="s">
        <v>8</v>
      </c>
      <c r="E8" s="584" t="s">
        <v>119</v>
      </c>
      <c r="F8" s="477">
        <v>90</v>
      </c>
      <c r="G8" s="175"/>
      <c r="H8" s="230">
        <v>16.98</v>
      </c>
      <c r="I8" s="53">
        <v>28.92</v>
      </c>
      <c r="J8" s="67">
        <v>3.59</v>
      </c>
      <c r="K8" s="307">
        <v>346</v>
      </c>
      <c r="L8" s="309">
        <v>0.45</v>
      </c>
      <c r="M8" s="53">
        <v>0.15</v>
      </c>
      <c r="N8" s="53">
        <v>1.08</v>
      </c>
      <c r="O8" s="53">
        <v>10</v>
      </c>
      <c r="P8" s="54">
        <v>0.44</v>
      </c>
      <c r="Q8" s="309">
        <v>31.51</v>
      </c>
      <c r="R8" s="53">
        <v>183.68</v>
      </c>
      <c r="S8" s="53">
        <v>28.68</v>
      </c>
      <c r="T8" s="53">
        <v>1.88</v>
      </c>
      <c r="U8" s="53">
        <v>322.18</v>
      </c>
      <c r="V8" s="53">
        <v>2E-3</v>
      </c>
      <c r="W8" s="53">
        <v>1.7999999999999999E-2</v>
      </c>
      <c r="X8" s="67">
        <v>0.01</v>
      </c>
    </row>
    <row r="9" spans="1:24" s="16" customFormat="1" ht="48" customHeight="1" x14ac:dyDescent="0.35">
      <c r="A9" s="103"/>
      <c r="B9" s="175" t="s">
        <v>65</v>
      </c>
      <c r="C9" s="158">
        <v>22</v>
      </c>
      <c r="D9" s="395" t="s">
        <v>53</v>
      </c>
      <c r="E9" s="527" t="s">
        <v>123</v>
      </c>
      <c r="F9" s="158">
        <v>150</v>
      </c>
      <c r="G9" s="175"/>
      <c r="H9" s="230">
        <v>2.41</v>
      </c>
      <c r="I9" s="53">
        <v>7.02</v>
      </c>
      <c r="J9" s="54">
        <v>14.18</v>
      </c>
      <c r="K9" s="231">
        <v>130.79</v>
      </c>
      <c r="L9" s="230">
        <v>0.08</v>
      </c>
      <c r="M9" s="230">
        <v>7.0000000000000007E-2</v>
      </c>
      <c r="N9" s="53">
        <v>13.63</v>
      </c>
      <c r="O9" s="53">
        <v>420</v>
      </c>
      <c r="P9" s="54">
        <v>0.06</v>
      </c>
      <c r="Q9" s="309">
        <v>35.24</v>
      </c>
      <c r="R9" s="53">
        <v>63.07</v>
      </c>
      <c r="S9" s="53">
        <v>28.07</v>
      </c>
      <c r="T9" s="53">
        <v>1.03</v>
      </c>
      <c r="U9" s="53">
        <v>482.73</v>
      </c>
      <c r="V9" s="53">
        <v>5.0000000000000001E-3</v>
      </c>
      <c r="W9" s="53">
        <v>0</v>
      </c>
      <c r="X9" s="67">
        <v>0.03</v>
      </c>
    </row>
    <row r="10" spans="1:24" s="16" customFormat="1" ht="39" customHeight="1" x14ac:dyDescent="0.35">
      <c r="A10" s="103"/>
      <c r="B10" s="147"/>
      <c r="C10" s="162">
        <v>114</v>
      </c>
      <c r="D10" s="146" t="s">
        <v>39</v>
      </c>
      <c r="E10" s="528" t="s">
        <v>44</v>
      </c>
      <c r="F10" s="260">
        <v>200</v>
      </c>
      <c r="G10" s="146"/>
      <c r="H10" s="227">
        <v>0</v>
      </c>
      <c r="I10" s="15">
        <v>0</v>
      </c>
      <c r="J10" s="40">
        <v>7.27</v>
      </c>
      <c r="K10" s="238">
        <v>28.73</v>
      </c>
      <c r="L10" s="227">
        <v>0</v>
      </c>
      <c r="M10" s="17">
        <v>0</v>
      </c>
      <c r="N10" s="15">
        <v>0</v>
      </c>
      <c r="O10" s="15">
        <v>0</v>
      </c>
      <c r="P10" s="18">
        <v>0</v>
      </c>
      <c r="Q10" s="227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0">
        <v>0</v>
      </c>
    </row>
    <row r="11" spans="1:24" s="16" customFormat="1" ht="29.25" customHeight="1" x14ac:dyDescent="0.35">
      <c r="A11" s="103"/>
      <c r="B11" s="147"/>
      <c r="C11" s="341">
        <v>119</v>
      </c>
      <c r="D11" s="147" t="s">
        <v>9</v>
      </c>
      <c r="E11" s="529" t="s">
        <v>47</v>
      </c>
      <c r="F11" s="492">
        <v>30</v>
      </c>
      <c r="G11" s="130"/>
      <c r="H11" s="19">
        <v>2.2799999999999998</v>
      </c>
      <c r="I11" s="20">
        <v>0.24</v>
      </c>
      <c r="J11" s="44">
        <v>14.76</v>
      </c>
      <c r="K11" s="373">
        <v>70.5</v>
      </c>
      <c r="L11" s="253">
        <v>0.03</v>
      </c>
      <c r="M11" s="20">
        <v>0.01</v>
      </c>
      <c r="N11" s="20">
        <v>0</v>
      </c>
      <c r="O11" s="20">
        <v>0</v>
      </c>
      <c r="P11" s="21">
        <v>0</v>
      </c>
      <c r="Q11" s="253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4">
        <v>4.3499999999999996</v>
      </c>
    </row>
    <row r="12" spans="1:24" s="16" customFormat="1" ht="39" customHeight="1" x14ac:dyDescent="0.35">
      <c r="A12" s="103"/>
      <c r="B12" s="147"/>
      <c r="C12" s="96">
        <v>120</v>
      </c>
      <c r="D12" s="147" t="s">
        <v>10</v>
      </c>
      <c r="E12" s="529" t="s">
        <v>40</v>
      </c>
      <c r="F12" s="492">
        <v>20</v>
      </c>
      <c r="G12" s="130"/>
      <c r="H12" s="19">
        <v>1.32</v>
      </c>
      <c r="I12" s="20">
        <v>0.24</v>
      </c>
      <c r="J12" s="44">
        <v>8.0399999999999991</v>
      </c>
      <c r="K12" s="373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9" customHeight="1" x14ac:dyDescent="0.35">
      <c r="A13" s="103"/>
      <c r="B13" s="174"/>
      <c r="C13" s="363"/>
      <c r="D13" s="575"/>
      <c r="E13" s="530" t="s">
        <v>15</v>
      </c>
      <c r="F13" s="493" t="e">
        <f>F6+F7+#REF!+#REF!+F10+F11+F12</f>
        <v>#REF!</v>
      </c>
      <c r="G13" s="273"/>
      <c r="H13" s="51" t="e">
        <f>H6+H7+#REF!+#REF!+H10+H11+H12</f>
        <v>#REF!</v>
      </c>
      <c r="I13" s="22" t="e">
        <f>I6+I7+#REF!+#REF!+I10+I11+I12</f>
        <v>#REF!</v>
      </c>
      <c r="J13" s="59" t="e">
        <f>J6+J7+#REF!+#REF!+J10+J11+J12</f>
        <v>#REF!</v>
      </c>
      <c r="K13" s="408" t="e">
        <f>K6+K7+#REF!+#REF!+K10+K11+K12</f>
        <v>#REF!</v>
      </c>
      <c r="L13" s="189" t="e">
        <f>L6+L7+#REF!+#REF!+L10+L11+L12</f>
        <v>#REF!</v>
      </c>
      <c r="M13" s="22" t="e">
        <f>M6+M7+#REF!+#REF!+M10+M11+M12</f>
        <v>#REF!</v>
      </c>
      <c r="N13" s="22" t="e">
        <f>N6+N7+#REF!+#REF!+N10+N11+N12</f>
        <v>#REF!</v>
      </c>
      <c r="O13" s="22" t="e">
        <f>O6+O7+#REF!+#REF!+O10+O11+O12</f>
        <v>#REF!</v>
      </c>
      <c r="P13" s="107" t="e">
        <f>P6+P7+#REF!+#REF!+P10+P11+P12</f>
        <v>#REF!</v>
      </c>
      <c r="Q13" s="189" t="e">
        <f>Q6+Q7+#REF!+#REF!+Q10+Q11+Q12</f>
        <v>#REF!</v>
      </c>
      <c r="R13" s="22" t="e">
        <f>R6+R7+#REF!+#REF!+R10+R11+R12</f>
        <v>#REF!</v>
      </c>
      <c r="S13" s="22" t="e">
        <f>S6+S7+#REF!+#REF!+S10+S11+S12</f>
        <v>#REF!</v>
      </c>
      <c r="T13" s="22" t="e">
        <f>T6+T7+#REF!+#REF!+T10+T11+T12</f>
        <v>#REF!</v>
      </c>
      <c r="U13" s="22" t="e">
        <f>U6+U7+#REF!+#REF!+U10+U11+U12</f>
        <v>#REF!</v>
      </c>
      <c r="V13" s="22" t="e">
        <f>V6+V7+#REF!+#REF!+V10+V11+V12</f>
        <v>#REF!</v>
      </c>
      <c r="W13" s="22" t="e">
        <f>W6+W7+#REF!+#REF!+W10+W11+W12</f>
        <v>#REF!</v>
      </c>
      <c r="X13" s="59" t="e">
        <f>X6+X7+#REF!+#REF!+X10+X11+X12</f>
        <v>#REF!</v>
      </c>
    </row>
    <row r="14" spans="1:24" s="16" customFormat="1" ht="39" customHeight="1" x14ac:dyDescent="0.35">
      <c r="A14" s="103"/>
      <c r="B14" s="225"/>
      <c r="C14" s="364"/>
      <c r="D14" s="577"/>
      <c r="E14" s="531" t="s">
        <v>15</v>
      </c>
      <c r="F14" s="494" t="e">
        <f>F6+F7+F8+#REF!+F10+F11+F12</f>
        <v>#REF!</v>
      </c>
      <c r="G14" s="272"/>
      <c r="H14" s="501">
        <f>H6+H7+H8+H9+H10+H11+H12</f>
        <v>29.3</v>
      </c>
      <c r="I14" s="52">
        <f>I6+I7+I8+I9+I10+I11+I12</f>
        <v>45.56</v>
      </c>
      <c r="J14" s="68">
        <f>J6+J7+J8+J9+J10+J11+J12</f>
        <v>58.5</v>
      </c>
      <c r="K14" s="418">
        <f>K6+K7+K8+K9+K10+K11+K12</f>
        <v>765.06000000000006</v>
      </c>
      <c r="L14" s="286">
        <f>L6+L7+L8+L9+L10+L11+L12</f>
        <v>0.66</v>
      </c>
      <c r="M14" s="52">
        <f>M6+M7+M8+M9+M10+M11+M12</f>
        <v>0.35000000000000003</v>
      </c>
      <c r="N14" s="52">
        <f>N6+N7+N8+N9+N10+N11+N12</f>
        <v>30.450000000000003</v>
      </c>
      <c r="O14" s="52">
        <f>O6+O7+O8+O9+O10+O11+O12</f>
        <v>602.79999999999995</v>
      </c>
      <c r="P14" s="664">
        <f>P6+P7+P8+P9+P10+P11+P12</f>
        <v>0.56000000000000005</v>
      </c>
      <c r="Q14" s="286">
        <f>Q6+Q7+Q8+Q9+Q10+Q11+Q12</f>
        <v>123.71000000000001</v>
      </c>
      <c r="R14" s="52">
        <f>R6+R7+R8+R9+R10+R11+R12</f>
        <v>394.15999999999997</v>
      </c>
      <c r="S14" s="52">
        <f>S6+S7+S8+S9+S10+S11+S12</f>
        <v>100.86</v>
      </c>
      <c r="T14" s="52">
        <f>T6+T7+T8+T9+T10+T11+T12</f>
        <v>5.77</v>
      </c>
      <c r="U14" s="52">
        <f>U6+U7+U8+U9+U10+U11+U12</f>
        <v>1304.7</v>
      </c>
      <c r="V14" s="52">
        <f>V6+V7+V8+V9+V10+V11+V12</f>
        <v>1.6000000000000004E-2</v>
      </c>
      <c r="W14" s="52">
        <f>W6+W7+W8+W9+W10+W11+W12</f>
        <v>2.0999999999999998E-2</v>
      </c>
      <c r="X14" s="68">
        <f>X6+X7+X8+X9+X10+X11+X12</f>
        <v>4.4359999999999999</v>
      </c>
    </row>
    <row r="15" spans="1:24" s="16" customFormat="1" ht="39" customHeight="1" x14ac:dyDescent="0.35">
      <c r="A15" s="103"/>
      <c r="B15" s="224"/>
      <c r="C15" s="365"/>
      <c r="D15" s="578"/>
      <c r="E15" s="532" t="s">
        <v>16</v>
      </c>
      <c r="F15" s="439"/>
      <c r="G15" s="382"/>
      <c r="H15" s="429"/>
      <c r="I15" s="377"/>
      <c r="J15" s="378"/>
      <c r="K15" s="475" t="e">
        <f>K13/23.5</f>
        <v>#REF!</v>
      </c>
      <c r="L15" s="376"/>
      <c r="M15" s="377"/>
      <c r="N15" s="377"/>
      <c r="O15" s="377"/>
      <c r="P15" s="419"/>
      <c r="Q15" s="376"/>
      <c r="R15" s="377"/>
      <c r="S15" s="377"/>
      <c r="T15" s="377"/>
      <c r="U15" s="377"/>
      <c r="V15" s="377"/>
      <c r="W15" s="377"/>
      <c r="X15" s="378"/>
    </row>
    <row r="16" spans="1:24" s="16" customFormat="1" ht="39" customHeight="1" thickBot="1" x14ac:dyDescent="0.4">
      <c r="A16" s="244"/>
      <c r="B16" s="177"/>
      <c r="C16" s="450"/>
      <c r="D16" s="579"/>
      <c r="E16" s="533" t="s">
        <v>16</v>
      </c>
      <c r="F16" s="495"/>
      <c r="G16" s="177"/>
      <c r="H16" s="430"/>
      <c r="I16" s="388"/>
      <c r="J16" s="389"/>
      <c r="K16" s="390">
        <f>K14/23.5</f>
        <v>32.555744680851063</v>
      </c>
      <c r="L16" s="387"/>
      <c r="M16" s="388"/>
      <c r="N16" s="388"/>
      <c r="O16" s="388"/>
      <c r="P16" s="420"/>
      <c r="Q16" s="387"/>
      <c r="R16" s="388"/>
      <c r="S16" s="388"/>
      <c r="T16" s="388"/>
      <c r="U16" s="388"/>
      <c r="V16" s="388"/>
      <c r="W16" s="388"/>
      <c r="X16" s="389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D18" s="11"/>
      <c r="E18" s="25"/>
      <c r="F18" s="26"/>
      <c r="G18" s="11"/>
      <c r="H18" s="11"/>
      <c r="I18" s="11"/>
      <c r="J18" s="11"/>
    </row>
    <row r="19" spans="1:14" ht="18" x14ac:dyDescent="0.35">
      <c r="A19" s="537" t="s">
        <v>55</v>
      </c>
      <c r="B19" s="732"/>
      <c r="C19" s="538"/>
      <c r="D19" s="539"/>
      <c r="E19" s="25"/>
      <c r="F19" s="26"/>
      <c r="G19" s="11"/>
      <c r="H19" s="11"/>
      <c r="I19" s="11"/>
      <c r="J19" s="11"/>
    </row>
    <row r="20" spans="1:14" ht="18" x14ac:dyDescent="0.35">
      <c r="A20" s="540" t="s">
        <v>56</v>
      </c>
      <c r="B20" s="728"/>
      <c r="C20" s="541"/>
      <c r="D20" s="54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x14ac:dyDescent="0.35">
      <c r="D22" s="11"/>
      <c r="E22" s="11"/>
      <c r="F22" s="11"/>
      <c r="G22" s="11"/>
      <c r="H22" s="11"/>
      <c r="I22" s="11"/>
      <c r="J22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6"/>
  <sheetViews>
    <sheetView topLeftCell="A4" zoomScale="42" zoomScaleNormal="42" workbookViewId="0">
      <selection activeCell="B6" sqref="B6:W11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24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6" customFormat="1" ht="21.75" customHeight="1" thickBot="1" x14ac:dyDescent="0.4">
      <c r="A4" s="137"/>
      <c r="B4" s="345" t="s">
        <v>34</v>
      </c>
      <c r="C4" s="126"/>
      <c r="D4" s="154"/>
      <c r="E4" s="345"/>
      <c r="F4" s="392"/>
      <c r="G4" s="717" t="s">
        <v>17</v>
      </c>
      <c r="H4" s="718"/>
      <c r="I4" s="719"/>
      <c r="J4" s="292" t="s">
        <v>18</v>
      </c>
      <c r="K4" s="797" t="s">
        <v>19</v>
      </c>
      <c r="L4" s="798"/>
      <c r="M4" s="799"/>
      <c r="N4" s="799"/>
      <c r="O4" s="803"/>
      <c r="P4" s="811" t="s">
        <v>20</v>
      </c>
      <c r="Q4" s="812"/>
      <c r="R4" s="812"/>
      <c r="S4" s="812"/>
      <c r="T4" s="812"/>
      <c r="U4" s="812"/>
      <c r="V4" s="812"/>
      <c r="W4" s="813"/>
    </row>
    <row r="5" spans="1:23" s="16" customFormat="1" ht="47" thickBot="1" x14ac:dyDescent="0.4">
      <c r="A5" s="138" t="s">
        <v>0</v>
      </c>
      <c r="B5" s="123" t="s">
        <v>35</v>
      </c>
      <c r="C5" s="75" t="s">
        <v>36</v>
      </c>
      <c r="D5" s="100" t="s">
        <v>33</v>
      </c>
      <c r="E5" s="123" t="s">
        <v>21</v>
      </c>
      <c r="F5" s="123" t="s">
        <v>32</v>
      </c>
      <c r="G5" s="123" t="s">
        <v>22</v>
      </c>
      <c r="H5" s="426" t="s">
        <v>23</v>
      </c>
      <c r="I5" s="662" t="s">
        <v>24</v>
      </c>
      <c r="J5" s="293" t="s">
        <v>25</v>
      </c>
      <c r="K5" s="322" t="s">
        <v>26</v>
      </c>
      <c r="L5" s="322" t="s">
        <v>95</v>
      </c>
      <c r="M5" s="322" t="s">
        <v>27</v>
      </c>
      <c r="N5" s="425" t="s">
        <v>96</v>
      </c>
      <c r="O5" s="322" t="s">
        <v>97</v>
      </c>
      <c r="P5" s="322" t="s">
        <v>28</v>
      </c>
      <c r="Q5" s="322" t="s">
        <v>29</v>
      </c>
      <c r="R5" s="322" t="s">
        <v>30</v>
      </c>
      <c r="S5" s="322" t="s">
        <v>31</v>
      </c>
      <c r="T5" s="322" t="s">
        <v>98</v>
      </c>
      <c r="U5" s="322" t="s">
        <v>99</v>
      </c>
      <c r="V5" s="322" t="s">
        <v>100</v>
      </c>
      <c r="W5" s="426" t="s">
        <v>101</v>
      </c>
    </row>
    <row r="6" spans="1:23" s="16" customFormat="1" ht="39" customHeight="1" x14ac:dyDescent="0.35">
      <c r="A6" s="140" t="s">
        <v>5</v>
      </c>
      <c r="B6" s="134">
        <v>13</v>
      </c>
      <c r="C6" s="353" t="s">
        <v>6</v>
      </c>
      <c r="D6" s="551" t="s">
        <v>49</v>
      </c>
      <c r="E6" s="465">
        <v>60</v>
      </c>
      <c r="F6" s="353"/>
      <c r="G6" s="240">
        <v>1.1200000000000001</v>
      </c>
      <c r="H6" s="36">
        <v>4.2699999999999996</v>
      </c>
      <c r="I6" s="209">
        <v>6.02</v>
      </c>
      <c r="J6" s="295">
        <v>68.62</v>
      </c>
      <c r="K6" s="265">
        <v>0.03</v>
      </c>
      <c r="L6" s="261">
        <v>0.04</v>
      </c>
      <c r="M6" s="81">
        <v>3.29</v>
      </c>
      <c r="N6" s="81">
        <v>450</v>
      </c>
      <c r="O6" s="82">
        <v>0</v>
      </c>
      <c r="P6" s="265">
        <v>14.45</v>
      </c>
      <c r="Q6" s="81">
        <v>29.75</v>
      </c>
      <c r="R6" s="81">
        <v>18.420000000000002</v>
      </c>
      <c r="S6" s="81">
        <v>0.54</v>
      </c>
      <c r="T6" s="81">
        <v>161.77000000000001</v>
      </c>
      <c r="U6" s="81">
        <v>3.0000000000000001E-3</v>
      </c>
      <c r="V6" s="81">
        <v>1E-3</v>
      </c>
      <c r="W6" s="83">
        <v>0.02</v>
      </c>
    </row>
    <row r="7" spans="1:23" s="16" customFormat="1" ht="39" customHeight="1" x14ac:dyDescent="0.35">
      <c r="A7" s="101"/>
      <c r="B7" s="132">
        <v>138</v>
      </c>
      <c r="C7" s="299" t="s">
        <v>7</v>
      </c>
      <c r="D7" s="535" t="s">
        <v>129</v>
      </c>
      <c r="E7" s="598">
        <v>200</v>
      </c>
      <c r="F7" s="131"/>
      <c r="G7" s="228">
        <v>6.03</v>
      </c>
      <c r="H7" s="13">
        <v>6.38</v>
      </c>
      <c r="I7" s="42">
        <v>11.17</v>
      </c>
      <c r="J7" s="132">
        <v>126.47</v>
      </c>
      <c r="K7" s="228">
        <v>0.08</v>
      </c>
      <c r="L7" s="69">
        <v>0.08</v>
      </c>
      <c r="M7" s="13">
        <v>5.73</v>
      </c>
      <c r="N7" s="13">
        <v>120</v>
      </c>
      <c r="O7" s="42">
        <v>0.02</v>
      </c>
      <c r="P7" s="228">
        <v>23.55</v>
      </c>
      <c r="Q7" s="13">
        <v>88.42</v>
      </c>
      <c r="R7" s="13">
        <v>23.21</v>
      </c>
      <c r="S7" s="13">
        <v>1.27</v>
      </c>
      <c r="T7" s="13">
        <v>411.47</v>
      </c>
      <c r="U7" s="13">
        <v>6.0000000000000001E-3</v>
      </c>
      <c r="V7" s="13">
        <v>0</v>
      </c>
      <c r="W7" s="42">
        <v>0.04</v>
      </c>
    </row>
    <row r="8" spans="1:23" s="16" customFormat="1" ht="39" customHeight="1" x14ac:dyDescent="0.35">
      <c r="A8" s="103"/>
      <c r="B8" s="181">
        <v>148</v>
      </c>
      <c r="C8" s="193" t="s">
        <v>8</v>
      </c>
      <c r="D8" s="327" t="s">
        <v>89</v>
      </c>
      <c r="E8" s="564">
        <v>90</v>
      </c>
      <c r="F8" s="130"/>
      <c r="G8" s="227">
        <v>19.52</v>
      </c>
      <c r="H8" s="15">
        <v>10.17</v>
      </c>
      <c r="I8" s="40">
        <v>5.89</v>
      </c>
      <c r="J8" s="238">
        <v>193.12</v>
      </c>
      <c r="K8" s="227">
        <v>0.11</v>
      </c>
      <c r="L8" s="17">
        <v>0.16</v>
      </c>
      <c r="M8" s="15">
        <v>1.57</v>
      </c>
      <c r="N8" s="15">
        <v>300</v>
      </c>
      <c r="O8" s="40">
        <v>0.44</v>
      </c>
      <c r="P8" s="227">
        <v>129.65</v>
      </c>
      <c r="Q8" s="15">
        <v>270.19</v>
      </c>
      <c r="R8" s="15">
        <v>64.94</v>
      </c>
      <c r="S8" s="15">
        <v>1.28</v>
      </c>
      <c r="T8" s="15">
        <v>460.93</v>
      </c>
      <c r="U8" s="15">
        <v>0.14000000000000001</v>
      </c>
      <c r="V8" s="15">
        <v>1.7000000000000001E-2</v>
      </c>
      <c r="W8" s="40">
        <v>0.66</v>
      </c>
    </row>
    <row r="9" spans="1:23" s="16" customFormat="1" ht="39" customHeight="1" x14ac:dyDescent="0.35">
      <c r="A9" s="103"/>
      <c r="B9" s="130">
        <v>253</v>
      </c>
      <c r="C9" s="193" t="s">
        <v>53</v>
      </c>
      <c r="D9" s="327" t="s">
        <v>94</v>
      </c>
      <c r="E9" s="564">
        <v>150</v>
      </c>
      <c r="F9" s="130"/>
      <c r="G9" s="233">
        <v>4.3</v>
      </c>
      <c r="H9" s="72">
        <v>4.24</v>
      </c>
      <c r="I9" s="197">
        <v>18.77</v>
      </c>
      <c r="J9" s="341">
        <v>129.54</v>
      </c>
      <c r="K9" s="233">
        <v>0.11</v>
      </c>
      <c r="L9" s="198">
        <v>0.06</v>
      </c>
      <c r="M9" s="72">
        <v>0</v>
      </c>
      <c r="N9" s="72">
        <v>10</v>
      </c>
      <c r="O9" s="197">
        <v>0.06</v>
      </c>
      <c r="P9" s="233">
        <v>8.69</v>
      </c>
      <c r="Q9" s="72">
        <v>94.9</v>
      </c>
      <c r="R9" s="72">
        <v>62.72</v>
      </c>
      <c r="S9" s="72">
        <v>2.12</v>
      </c>
      <c r="T9" s="72">
        <v>114.82</v>
      </c>
      <c r="U9" s="72">
        <v>1E-3</v>
      </c>
      <c r="V9" s="72">
        <v>1E-3</v>
      </c>
      <c r="W9" s="197">
        <v>0.01</v>
      </c>
    </row>
    <row r="10" spans="1:23" s="16" customFormat="1" ht="42.75" customHeight="1" x14ac:dyDescent="0.35">
      <c r="A10" s="103"/>
      <c r="B10" s="200">
        <v>100</v>
      </c>
      <c r="C10" s="195" t="s">
        <v>76</v>
      </c>
      <c r="D10" s="147" t="s">
        <v>74</v>
      </c>
      <c r="E10" s="130">
        <v>200</v>
      </c>
      <c r="F10" s="343"/>
      <c r="G10" s="253">
        <v>0.15</v>
      </c>
      <c r="H10" s="20">
        <v>0.04</v>
      </c>
      <c r="I10" s="44">
        <v>12.83</v>
      </c>
      <c r="J10" s="184">
        <v>52.45</v>
      </c>
      <c r="K10" s="227">
        <v>0</v>
      </c>
      <c r="L10" s="17">
        <v>0</v>
      </c>
      <c r="M10" s="15">
        <v>1.2</v>
      </c>
      <c r="N10" s="15">
        <v>0</v>
      </c>
      <c r="O10" s="40">
        <v>0</v>
      </c>
      <c r="P10" s="17">
        <v>6.83</v>
      </c>
      <c r="Q10" s="15">
        <v>5.22</v>
      </c>
      <c r="R10" s="15">
        <v>4.5199999999999996</v>
      </c>
      <c r="S10" s="15">
        <v>0.12</v>
      </c>
      <c r="T10" s="15">
        <v>42.79</v>
      </c>
      <c r="U10" s="15">
        <v>0</v>
      </c>
      <c r="V10" s="15">
        <v>0.02</v>
      </c>
      <c r="W10" s="40">
        <v>0</v>
      </c>
    </row>
    <row r="11" spans="1:23" s="16" customFormat="1" ht="34.5" customHeight="1" x14ac:dyDescent="0.35">
      <c r="A11" s="103"/>
      <c r="B11" s="132">
        <v>119</v>
      </c>
      <c r="C11" s="145" t="s">
        <v>9</v>
      </c>
      <c r="D11" s="171" t="s">
        <v>47</v>
      </c>
      <c r="E11" s="162">
        <v>45</v>
      </c>
      <c r="F11" s="129"/>
      <c r="G11" s="227">
        <v>3.42</v>
      </c>
      <c r="H11" s="15">
        <v>0.36</v>
      </c>
      <c r="I11" s="40">
        <v>22.14</v>
      </c>
      <c r="J11" s="181">
        <v>105.75</v>
      </c>
      <c r="K11" s="17">
        <v>0.05</v>
      </c>
      <c r="L11" s="17">
        <v>0.01</v>
      </c>
      <c r="M11" s="15">
        <v>0</v>
      </c>
      <c r="N11" s="15">
        <v>0</v>
      </c>
      <c r="O11" s="18">
        <v>0</v>
      </c>
      <c r="P11" s="227">
        <v>9</v>
      </c>
      <c r="Q11" s="15">
        <v>29.25</v>
      </c>
      <c r="R11" s="15">
        <v>6.3</v>
      </c>
      <c r="S11" s="15">
        <v>0.5</v>
      </c>
      <c r="T11" s="15">
        <v>41.85</v>
      </c>
      <c r="U11" s="15">
        <v>1E-3</v>
      </c>
      <c r="V11" s="15">
        <v>3.0000000000000001E-3</v>
      </c>
      <c r="W11" s="42">
        <v>6.53</v>
      </c>
    </row>
    <row r="12" spans="1:23" s="16" customFormat="1" ht="39" customHeight="1" x14ac:dyDescent="0.35">
      <c r="A12" s="103"/>
      <c r="B12" s="129">
        <v>120</v>
      </c>
      <c r="C12" s="145" t="s">
        <v>10</v>
      </c>
      <c r="D12" s="171" t="s">
        <v>40</v>
      </c>
      <c r="E12" s="162">
        <v>25</v>
      </c>
      <c r="F12" s="129"/>
      <c r="G12" s="227">
        <v>1.65</v>
      </c>
      <c r="H12" s="15">
        <v>0.3</v>
      </c>
      <c r="I12" s="40">
        <v>10.050000000000001</v>
      </c>
      <c r="J12" s="181">
        <v>49.5</v>
      </c>
      <c r="K12" s="17">
        <v>0.04</v>
      </c>
      <c r="L12" s="17">
        <v>0.02</v>
      </c>
      <c r="M12" s="15">
        <v>0</v>
      </c>
      <c r="N12" s="15">
        <v>0</v>
      </c>
      <c r="O12" s="18">
        <v>0</v>
      </c>
      <c r="P12" s="227">
        <v>7.25</v>
      </c>
      <c r="Q12" s="15">
        <v>37.5</v>
      </c>
      <c r="R12" s="15">
        <v>11.75</v>
      </c>
      <c r="S12" s="15">
        <v>0.98</v>
      </c>
      <c r="T12" s="15">
        <v>58.75</v>
      </c>
      <c r="U12" s="15">
        <v>1E-3</v>
      </c>
      <c r="V12" s="15">
        <v>1E-3</v>
      </c>
      <c r="W12" s="40">
        <v>0</v>
      </c>
    </row>
    <row r="13" spans="1:23" s="35" customFormat="1" ht="39" customHeight="1" x14ac:dyDescent="0.35">
      <c r="A13" s="102"/>
      <c r="B13" s="328"/>
      <c r="C13" s="212"/>
      <c r="D13" s="284" t="s">
        <v>15</v>
      </c>
      <c r="E13" s="335">
        <f>SUM(E6:E12)</f>
        <v>770</v>
      </c>
      <c r="F13" s="249"/>
      <c r="G13" s="190">
        <f t="shared" ref="G13:W13" si="0">SUM(G6:G12)</f>
        <v>36.19</v>
      </c>
      <c r="H13" s="33">
        <f t="shared" si="0"/>
        <v>25.76</v>
      </c>
      <c r="I13" s="61">
        <f t="shared" si="0"/>
        <v>86.86999999999999</v>
      </c>
      <c r="J13" s="249">
        <f t="shared" si="0"/>
        <v>725.45</v>
      </c>
      <c r="K13" s="34">
        <f t="shared" si="0"/>
        <v>0.42</v>
      </c>
      <c r="L13" s="33">
        <f t="shared" si="0"/>
        <v>0.37000000000000005</v>
      </c>
      <c r="M13" s="33">
        <f t="shared" si="0"/>
        <v>11.79</v>
      </c>
      <c r="N13" s="33">
        <f t="shared" si="0"/>
        <v>880</v>
      </c>
      <c r="O13" s="61">
        <f t="shared" si="0"/>
        <v>0.52</v>
      </c>
      <c r="P13" s="190">
        <f t="shared" si="0"/>
        <v>199.42000000000002</v>
      </c>
      <c r="Q13" s="33">
        <f t="shared" si="0"/>
        <v>555.23</v>
      </c>
      <c r="R13" s="33">
        <f t="shared" si="0"/>
        <v>191.86</v>
      </c>
      <c r="S13" s="33">
        <f t="shared" si="0"/>
        <v>6.8100000000000005</v>
      </c>
      <c r="T13" s="33">
        <f t="shared" si="0"/>
        <v>1292.3799999999999</v>
      </c>
      <c r="U13" s="33">
        <f t="shared" si="0"/>
        <v>0.15200000000000002</v>
      </c>
      <c r="V13" s="33">
        <f t="shared" si="0"/>
        <v>4.300000000000001E-2</v>
      </c>
      <c r="W13" s="61">
        <f t="shared" si="0"/>
        <v>7.26</v>
      </c>
    </row>
    <row r="14" spans="1:23" s="35" customFormat="1" ht="39" customHeight="1" thickBot="1" x14ac:dyDescent="0.4">
      <c r="A14" s="141"/>
      <c r="B14" s="136"/>
      <c r="C14" s="128"/>
      <c r="D14" s="315" t="s">
        <v>16</v>
      </c>
      <c r="E14" s="424"/>
      <c r="F14" s="411"/>
      <c r="G14" s="653"/>
      <c r="H14" s="654"/>
      <c r="I14" s="655"/>
      <c r="J14" s="360">
        <f>J13/23.5</f>
        <v>30.870212765957447</v>
      </c>
      <c r="K14" s="653"/>
      <c r="L14" s="656"/>
      <c r="M14" s="654"/>
      <c r="N14" s="654"/>
      <c r="O14" s="655"/>
      <c r="P14" s="653"/>
      <c r="Q14" s="654"/>
      <c r="R14" s="654"/>
      <c r="S14" s="654"/>
      <c r="T14" s="654"/>
      <c r="U14" s="654"/>
      <c r="V14" s="654"/>
      <c r="W14" s="655"/>
    </row>
    <row r="15" spans="1:23" x14ac:dyDescent="0.35">
      <c r="A15" s="2"/>
      <c r="B15" s="4"/>
      <c r="C15" s="2"/>
      <c r="D15" s="2"/>
      <c r="E15" s="2"/>
      <c r="F15" s="9"/>
      <c r="G15" s="10"/>
      <c r="H15" s="9"/>
      <c r="I15" s="2"/>
      <c r="J15" s="12"/>
      <c r="K15" s="2"/>
      <c r="L15" s="2"/>
      <c r="M15" s="2"/>
    </row>
    <row r="16" spans="1:23" ht="18" x14ac:dyDescent="0.35">
      <c r="C16" s="11"/>
      <c r="D16" s="25"/>
      <c r="E16" s="26"/>
      <c r="F16" s="11"/>
      <c r="G16" s="11"/>
      <c r="H16" s="11"/>
      <c r="I16" s="11"/>
    </row>
    <row r="17" spans="3:9" ht="18" x14ac:dyDescent="0.35">
      <c r="C17" s="11"/>
      <c r="D17" s="25"/>
      <c r="E17" s="26"/>
      <c r="F17" s="11"/>
      <c r="G17" s="11"/>
      <c r="H17" s="11"/>
      <c r="I17" s="11"/>
    </row>
    <row r="18" spans="3:9" ht="18" x14ac:dyDescent="0.35">
      <c r="C18" s="11"/>
      <c r="D18" s="25"/>
      <c r="E18" s="26"/>
      <c r="F18" s="11"/>
      <c r="G18" s="11"/>
      <c r="H18" s="11"/>
      <c r="I18" s="11"/>
    </row>
    <row r="19" spans="3:9" ht="18" x14ac:dyDescent="0.35">
      <c r="C19" s="11"/>
      <c r="D19" s="25"/>
      <c r="E19" s="26"/>
      <c r="F19" s="11"/>
      <c r="G19" s="11"/>
      <c r="H19" s="11"/>
      <c r="I19" s="11"/>
    </row>
    <row r="20" spans="3:9" x14ac:dyDescent="0.35">
      <c r="C20" s="11"/>
      <c r="D20" s="11"/>
      <c r="E20" s="11"/>
      <c r="F20" s="11"/>
      <c r="G20" s="11"/>
      <c r="H20" s="11"/>
      <c r="I20" s="11"/>
    </row>
    <row r="21" spans="3:9" x14ac:dyDescent="0.35">
      <c r="C21" s="11"/>
      <c r="D21" s="11"/>
      <c r="E21" s="11"/>
      <c r="F21" s="11"/>
      <c r="G21" s="11"/>
      <c r="H21" s="11"/>
      <c r="I21" s="11"/>
    </row>
    <row r="22" spans="3:9" x14ac:dyDescent="0.35">
      <c r="C22" s="11"/>
      <c r="D22" s="11"/>
      <c r="E22" s="11"/>
      <c r="F22" s="11"/>
      <c r="G22" s="11"/>
      <c r="H22" s="11"/>
      <c r="I22" s="11"/>
    </row>
    <row r="23" spans="3:9" x14ac:dyDescent="0.35">
      <c r="C23" s="11"/>
      <c r="D23" s="11"/>
      <c r="E23" s="11"/>
      <c r="F23" s="11"/>
      <c r="G23" s="11"/>
      <c r="H23" s="11"/>
      <c r="I23" s="11"/>
    </row>
    <row r="24" spans="3:9" x14ac:dyDescent="0.35">
      <c r="C24" s="11"/>
      <c r="D24" s="11"/>
      <c r="E24" s="11"/>
      <c r="F24" s="11"/>
      <c r="G24" s="11"/>
      <c r="H24" s="11"/>
      <c r="I24" s="11"/>
    </row>
    <row r="25" spans="3:9" x14ac:dyDescent="0.35">
      <c r="C25" s="11"/>
      <c r="D25" s="11"/>
      <c r="E25" s="11"/>
      <c r="F25" s="11"/>
      <c r="G25" s="11"/>
      <c r="H25" s="11"/>
      <c r="I25" s="11"/>
    </row>
    <row r="26" spans="3:9" x14ac:dyDescent="0.35">
      <c r="C26" s="11"/>
      <c r="D26" s="11"/>
      <c r="E26" s="11"/>
      <c r="F26" s="11"/>
      <c r="G26" s="11"/>
      <c r="H26" s="11"/>
      <c r="I26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topLeftCell="A3" zoomScale="50" zoomScaleNormal="50" workbookViewId="0">
      <selection activeCell="E26" sqref="E26"/>
    </sheetView>
  </sheetViews>
  <sheetFormatPr defaultRowHeight="14.5" x14ac:dyDescent="0.35"/>
  <cols>
    <col min="1" max="1" width="19.7265625" customWidth="1"/>
    <col min="2" max="2" width="19.7265625" style="731" customWidth="1"/>
    <col min="3" max="3" width="16.179687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730"/>
      <c r="C2" s="7"/>
      <c r="D2" s="6" t="s">
        <v>3</v>
      </c>
      <c r="E2" s="6"/>
      <c r="F2" s="8" t="s">
        <v>2</v>
      </c>
      <c r="G2" s="116">
        <v>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74"/>
      <c r="C4" s="99" t="s">
        <v>34</v>
      </c>
      <c r="D4" s="98"/>
      <c r="E4" s="154"/>
      <c r="F4" s="93"/>
      <c r="G4" s="99"/>
      <c r="H4" s="697" t="s">
        <v>17</v>
      </c>
      <c r="I4" s="698"/>
      <c r="J4" s="699"/>
      <c r="K4" s="179" t="s">
        <v>18</v>
      </c>
      <c r="L4" s="797" t="s">
        <v>19</v>
      </c>
      <c r="M4" s="798"/>
      <c r="N4" s="799"/>
      <c r="O4" s="799"/>
      <c r="P4" s="803"/>
      <c r="Q4" s="811" t="s">
        <v>20</v>
      </c>
      <c r="R4" s="812"/>
      <c r="S4" s="812"/>
      <c r="T4" s="812"/>
      <c r="U4" s="812"/>
      <c r="V4" s="812"/>
      <c r="W4" s="812"/>
      <c r="X4" s="813"/>
    </row>
    <row r="5" spans="1:24" s="16" customFormat="1" ht="47" thickBot="1" x14ac:dyDescent="0.4">
      <c r="A5" s="138" t="s">
        <v>0</v>
      </c>
      <c r="B5" s="75"/>
      <c r="C5" s="100" t="s">
        <v>35</v>
      </c>
      <c r="D5" s="301" t="s">
        <v>36</v>
      </c>
      <c r="E5" s="100" t="s">
        <v>33</v>
      </c>
      <c r="F5" s="94" t="s">
        <v>21</v>
      </c>
      <c r="G5" s="100" t="s">
        <v>32</v>
      </c>
      <c r="H5" s="94" t="s">
        <v>22</v>
      </c>
      <c r="I5" s="426" t="s">
        <v>23</v>
      </c>
      <c r="J5" s="94" t="s">
        <v>24</v>
      </c>
      <c r="K5" s="180" t="s">
        <v>25</v>
      </c>
      <c r="L5" s="322" t="s">
        <v>26</v>
      </c>
      <c r="M5" s="322" t="s">
        <v>95</v>
      </c>
      <c r="N5" s="322" t="s">
        <v>27</v>
      </c>
      <c r="O5" s="425" t="s">
        <v>96</v>
      </c>
      <c r="P5" s="322" t="s">
        <v>97</v>
      </c>
      <c r="Q5" s="322" t="s">
        <v>28</v>
      </c>
      <c r="R5" s="322" t="s">
        <v>29</v>
      </c>
      <c r="S5" s="322" t="s">
        <v>30</v>
      </c>
      <c r="T5" s="322" t="s">
        <v>31</v>
      </c>
      <c r="U5" s="322" t="s">
        <v>98</v>
      </c>
      <c r="V5" s="322" t="s">
        <v>99</v>
      </c>
      <c r="W5" s="322" t="s">
        <v>100</v>
      </c>
      <c r="X5" s="426" t="s">
        <v>101</v>
      </c>
    </row>
    <row r="6" spans="1:24" s="16" customFormat="1" ht="37.5" customHeight="1" x14ac:dyDescent="0.35">
      <c r="A6" s="140" t="s">
        <v>5</v>
      </c>
      <c r="B6" s="353"/>
      <c r="C6" s="678">
        <v>28</v>
      </c>
      <c r="D6" s="585" t="s">
        <v>14</v>
      </c>
      <c r="E6" s="586" t="s">
        <v>111</v>
      </c>
      <c r="F6" s="587">
        <v>60</v>
      </c>
      <c r="G6" s="499"/>
      <c r="H6" s="45">
        <v>0.48</v>
      </c>
      <c r="I6" s="36">
        <v>0.6</v>
      </c>
      <c r="J6" s="46">
        <v>1.56</v>
      </c>
      <c r="K6" s="210">
        <v>8.4</v>
      </c>
      <c r="L6" s="253">
        <v>0.02</v>
      </c>
      <c r="M6" s="20">
        <v>0.02</v>
      </c>
      <c r="N6" s="20">
        <v>6</v>
      </c>
      <c r="O6" s="20">
        <v>10</v>
      </c>
      <c r="P6" s="21">
        <v>0</v>
      </c>
      <c r="Q6" s="311">
        <v>13.8</v>
      </c>
      <c r="R6" s="47">
        <v>25.2</v>
      </c>
      <c r="S6" s="47">
        <v>8.4</v>
      </c>
      <c r="T6" s="47">
        <v>0.36</v>
      </c>
      <c r="U6" s="47">
        <v>117.6</v>
      </c>
      <c r="V6" s="47">
        <v>0</v>
      </c>
      <c r="W6" s="47">
        <v>0</v>
      </c>
      <c r="X6" s="48">
        <v>0</v>
      </c>
    </row>
    <row r="7" spans="1:24" s="16" customFormat="1" ht="37.5" customHeight="1" x14ac:dyDescent="0.35">
      <c r="A7" s="101"/>
      <c r="B7" s="146"/>
      <c r="C7" s="142">
        <v>33</v>
      </c>
      <c r="D7" s="171" t="s">
        <v>7</v>
      </c>
      <c r="E7" s="206" t="s">
        <v>50</v>
      </c>
      <c r="F7" s="260">
        <v>200</v>
      </c>
      <c r="G7" s="146"/>
      <c r="H7" s="228">
        <v>6.2</v>
      </c>
      <c r="I7" s="13">
        <v>6.38</v>
      </c>
      <c r="J7" s="42">
        <v>12.3</v>
      </c>
      <c r="K7" s="97">
        <v>131.76</v>
      </c>
      <c r="L7" s="228">
        <v>7.0000000000000007E-2</v>
      </c>
      <c r="M7" s="69">
        <v>0.08</v>
      </c>
      <c r="N7" s="13">
        <v>5.17</v>
      </c>
      <c r="O7" s="13">
        <v>120</v>
      </c>
      <c r="P7" s="42">
        <v>0.02</v>
      </c>
      <c r="Q7" s="228">
        <v>24.98</v>
      </c>
      <c r="R7" s="13">
        <v>89.85</v>
      </c>
      <c r="S7" s="13">
        <v>24.24</v>
      </c>
      <c r="T7" s="13">
        <v>1.29</v>
      </c>
      <c r="U7" s="13">
        <v>375.02</v>
      </c>
      <c r="V7" s="13">
        <v>5.0000000000000001E-3</v>
      </c>
      <c r="W7" s="13">
        <v>1E-3</v>
      </c>
      <c r="X7" s="44">
        <v>0.04</v>
      </c>
    </row>
    <row r="8" spans="1:24" s="16" customFormat="1" ht="37.5" customHeight="1" x14ac:dyDescent="0.35">
      <c r="A8" s="103"/>
      <c r="B8" s="146"/>
      <c r="C8" s="142">
        <v>321</v>
      </c>
      <c r="D8" s="171" t="s">
        <v>8</v>
      </c>
      <c r="E8" s="206" t="s">
        <v>131</v>
      </c>
      <c r="F8" s="260">
        <v>90</v>
      </c>
      <c r="G8" s="146"/>
      <c r="H8" s="227">
        <v>19.78</v>
      </c>
      <c r="I8" s="15">
        <v>24.51</v>
      </c>
      <c r="J8" s="40">
        <v>2.52</v>
      </c>
      <c r="K8" s="239">
        <v>312.27999999999997</v>
      </c>
      <c r="L8" s="227">
        <v>7.0000000000000007E-2</v>
      </c>
      <c r="M8" s="17">
        <v>0.21</v>
      </c>
      <c r="N8" s="15">
        <v>1.1599999999999999</v>
      </c>
      <c r="O8" s="15">
        <v>80</v>
      </c>
      <c r="P8" s="40">
        <v>0.28999999999999998</v>
      </c>
      <c r="Q8" s="227">
        <v>201.57</v>
      </c>
      <c r="R8" s="15">
        <v>279.95</v>
      </c>
      <c r="S8" s="15">
        <v>23.85</v>
      </c>
      <c r="T8" s="15">
        <v>1.1499999999999999</v>
      </c>
      <c r="U8" s="15">
        <v>232.16</v>
      </c>
      <c r="V8" s="15">
        <v>5.5999999999999999E-3</v>
      </c>
      <c r="W8" s="15">
        <v>2.47E-3</v>
      </c>
      <c r="X8" s="44">
        <v>0.1</v>
      </c>
    </row>
    <row r="9" spans="1:24" s="16" customFormat="1" ht="37.5" customHeight="1" x14ac:dyDescent="0.35">
      <c r="A9" s="103"/>
      <c r="B9" s="146"/>
      <c r="C9" s="142">
        <v>65</v>
      </c>
      <c r="D9" s="171" t="s">
        <v>42</v>
      </c>
      <c r="E9" s="206" t="s">
        <v>46</v>
      </c>
      <c r="F9" s="260">
        <v>150</v>
      </c>
      <c r="G9" s="146"/>
      <c r="H9" s="228">
        <v>6.76</v>
      </c>
      <c r="I9" s="13">
        <v>3.93</v>
      </c>
      <c r="J9" s="42">
        <v>41.29</v>
      </c>
      <c r="K9" s="97">
        <v>227.48</v>
      </c>
      <c r="L9" s="228">
        <v>0.08</v>
      </c>
      <c r="M9" s="69">
        <v>0.03</v>
      </c>
      <c r="N9" s="13">
        <v>0</v>
      </c>
      <c r="O9" s="13">
        <v>10</v>
      </c>
      <c r="P9" s="42">
        <v>0.06</v>
      </c>
      <c r="Q9" s="228">
        <v>13.54</v>
      </c>
      <c r="R9" s="13">
        <v>50.83</v>
      </c>
      <c r="S9" s="13">
        <v>9.14</v>
      </c>
      <c r="T9" s="13">
        <v>0.93</v>
      </c>
      <c r="U9" s="13">
        <v>72.5</v>
      </c>
      <c r="V9" s="13">
        <v>1E-3</v>
      </c>
      <c r="W9" s="13">
        <v>0</v>
      </c>
      <c r="X9" s="44">
        <v>0.01</v>
      </c>
    </row>
    <row r="10" spans="1:24" s="16" customFormat="1" ht="37.5" customHeight="1" x14ac:dyDescent="0.35">
      <c r="A10" s="103"/>
      <c r="B10" s="146"/>
      <c r="C10" s="142">
        <v>114</v>
      </c>
      <c r="D10" s="171" t="s">
        <v>39</v>
      </c>
      <c r="E10" s="206" t="s">
        <v>44</v>
      </c>
      <c r="F10" s="260">
        <v>200</v>
      </c>
      <c r="G10" s="146"/>
      <c r="H10" s="227">
        <v>0</v>
      </c>
      <c r="I10" s="15">
        <v>0</v>
      </c>
      <c r="J10" s="40">
        <v>7.27</v>
      </c>
      <c r="K10" s="238">
        <v>28.73</v>
      </c>
      <c r="L10" s="227">
        <v>0</v>
      </c>
      <c r="M10" s="17">
        <v>0</v>
      </c>
      <c r="N10" s="15">
        <v>0</v>
      </c>
      <c r="O10" s="15">
        <v>0</v>
      </c>
      <c r="P10" s="18">
        <v>0</v>
      </c>
      <c r="Q10" s="227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0">
        <v>0</v>
      </c>
    </row>
    <row r="11" spans="1:24" s="16" customFormat="1" ht="37.5" customHeight="1" x14ac:dyDescent="0.35">
      <c r="A11" s="103"/>
      <c r="B11" s="146"/>
      <c r="C11" s="144">
        <v>119</v>
      </c>
      <c r="D11" s="171" t="s">
        <v>9</v>
      </c>
      <c r="E11" s="146" t="s">
        <v>47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5">
        <v>0.01</v>
      </c>
      <c r="N11" s="15">
        <v>0</v>
      </c>
      <c r="O11" s="15">
        <v>0</v>
      </c>
      <c r="P11" s="18">
        <v>0</v>
      </c>
      <c r="Q11" s="227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24" s="16" customFormat="1" ht="37.5" customHeight="1" x14ac:dyDescent="0.35">
      <c r="A12" s="103"/>
      <c r="B12" s="146"/>
      <c r="C12" s="142">
        <v>120</v>
      </c>
      <c r="D12" s="171" t="s">
        <v>10</v>
      </c>
      <c r="E12" s="146" t="s">
        <v>40</v>
      </c>
      <c r="F12" s="130">
        <v>20</v>
      </c>
      <c r="G12" s="130"/>
      <c r="H12" s="19">
        <v>1.32</v>
      </c>
      <c r="I12" s="20">
        <v>0.24</v>
      </c>
      <c r="J12" s="21">
        <v>8.0399999999999991</v>
      </c>
      <c r="K12" s="394">
        <v>39.6</v>
      </c>
      <c r="L12" s="253">
        <v>0.03</v>
      </c>
      <c r="M12" s="19">
        <v>0.02</v>
      </c>
      <c r="N12" s="20">
        <v>0</v>
      </c>
      <c r="O12" s="20">
        <v>0</v>
      </c>
      <c r="P12" s="44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7.5" customHeight="1" x14ac:dyDescent="0.35">
      <c r="A13" s="103"/>
      <c r="B13" s="146"/>
      <c r="C13" s="679"/>
      <c r="D13" s="553"/>
      <c r="E13" s="284" t="s">
        <v>15</v>
      </c>
      <c r="F13" s="125">
        <f>SUM(F6:F12)</f>
        <v>740</v>
      </c>
      <c r="G13" s="146"/>
      <c r="H13" s="188">
        <f>SUM(H6:H12)</f>
        <v>36.06</v>
      </c>
      <c r="I13" s="14">
        <f>SUM(I6:I12)</f>
        <v>35.82</v>
      </c>
      <c r="J13" s="43">
        <f>SUM(J6:J12)</f>
        <v>82.82</v>
      </c>
      <c r="K13" s="296">
        <f>SUM(K6:K12)</f>
        <v>795.25</v>
      </c>
      <c r="L13" s="588">
        <f t="shared" ref="L13:X13" si="0">SUM(L6:L12)</f>
        <v>0.29000000000000004</v>
      </c>
      <c r="M13" s="666">
        <f t="shared" si="0"/>
        <v>0.37</v>
      </c>
      <c r="N13" s="589">
        <f t="shared" si="0"/>
        <v>12.33</v>
      </c>
      <c r="O13" s="589">
        <f t="shared" si="0"/>
        <v>220</v>
      </c>
      <c r="P13" s="590">
        <f t="shared" si="0"/>
        <v>0.37</v>
      </c>
      <c r="Q13" s="588">
        <f t="shared" si="0"/>
        <v>263.95</v>
      </c>
      <c r="R13" s="589">
        <f t="shared" si="0"/>
        <v>488.85999999999996</v>
      </c>
      <c r="S13" s="589">
        <f t="shared" si="0"/>
        <v>77.86</v>
      </c>
      <c r="T13" s="589">
        <f t="shared" si="0"/>
        <v>4.75</v>
      </c>
      <c r="U13" s="589">
        <f t="shared" si="0"/>
        <v>863.17</v>
      </c>
      <c r="V13" s="589">
        <f t="shared" si="0"/>
        <v>1.3600000000000001E-2</v>
      </c>
      <c r="W13" s="589">
        <f t="shared" si="0"/>
        <v>5.47E-3</v>
      </c>
      <c r="X13" s="44">
        <f t="shared" si="0"/>
        <v>3.05</v>
      </c>
    </row>
    <row r="14" spans="1:24" s="16" customFormat="1" ht="37.5" customHeight="1" thickBot="1" x14ac:dyDescent="0.4">
      <c r="A14" s="244"/>
      <c r="B14" s="593"/>
      <c r="C14" s="680"/>
      <c r="D14" s="556"/>
      <c r="E14" s="315" t="s">
        <v>16</v>
      </c>
      <c r="F14" s="556"/>
      <c r="G14" s="554"/>
      <c r="H14" s="560"/>
      <c r="I14" s="562"/>
      <c r="J14" s="563"/>
      <c r="K14" s="297">
        <f>K13/23.5</f>
        <v>33.840425531914896</v>
      </c>
      <c r="L14" s="560"/>
      <c r="M14" s="561"/>
      <c r="N14" s="562"/>
      <c r="O14" s="562"/>
      <c r="P14" s="563"/>
      <c r="Q14" s="560"/>
      <c r="R14" s="562"/>
      <c r="S14" s="562"/>
      <c r="T14" s="562"/>
      <c r="U14" s="562"/>
      <c r="V14" s="562"/>
      <c r="W14" s="562"/>
      <c r="X14" s="148"/>
    </row>
    <row r="15" spans="1:24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5"/>
      <c r="F16" s="26"/>
      <c r="G16" s="11"/>
      <c r="H16" s="9"/>
      <c r="I16" s="11"/>
      <c r="J16" s="11"/>
    </row>
    <row r="17" spans="1:10" ht="18" x14ac:dyDescent="0.35">
      <c r="A17" s="537" t="s">
        <v>55</v>
      </c>
      <c r="B17" s="732"/>
      <c r="C17" s="538"/>
      <c r="D17" s="539"/>
      <c r="E17" s="25"/>
      <c r="F17" s="26"/>
      <c r="G17" s="11"/>
      <c r="H17" s="11"/>
      <c r="I17" s="11"/>
      <c r="J17" s="11"/>
    </row>
    <row r="18" spans="1:10" ht="18" x14ac:dyDescent="0.35">
      <c r="A18" s="540" t="s">
        <v>56</v>
      </c>
      <c r="B18" s="728"/>
      <c r="C18" s="541"/>
      <c r="D18" s="541"/>
      <c r="E18" s="25"/>
      <c r="F18" s="26"/>
      <c r="G18" s="11"/>
      <c r="H18" s="11"/>
      <c r="I18" s="11"/>
      <c r="J18" s="11"/>
    </row>
    <row r="19" spans="1:10" ht="18" x14ac:dyDescent="0.35">
      <c r="D19" s="11"/>
      <c r="E19" s="25"/>
      <c r="F19" s="26"/>
      <c r="G19" s="11"/>
      <c r="H19" s="11"/>
      <c r="I19" s="11"/>
      <c r="J19" s="11"/>
    </row>
    <row r="20" spans="1:10" ht="18" x14ac:dyDescent="0.35">
      <c r="D20" s="11"/>
      <c r="E20" s="25"/>
      <c r="F20" s="26"/>
      <c r="G20" s="11"/>
      <c r="H20" s="11"/>
      <c r="I20" s="11"/>
      <c r="J20" s="11"/>
    </row>
    <row r="21" spans="1:10" ht="18" x14ac:dyDescent="0.35">
      <c r="D21" s="11"/>
      <c r="E21" s="25"/>
      <c r="F21" s="26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  <row r="25" spans="1:10" x14ac:dyDescent="0.35">
      <c r="D25" s="11"/>
      <c r="E25" s="11"/>
      <c r="F25" s="11"/>
      <c r="G25" s="11"/>
      <c r="H25" s="11"/>
      <c r="I25" s="11"/>
      <c r="J25" s="11"/>
    </row>
    <row r="26" spans="1:10" x14ac:dyDescent="0.35">
      <c r="D26" s="11"/>
      <c r="E26" s="11"/>
      <c r="F26" s="11"/>
      <c r="G26" s="11"/>
      <c r="H26" s="11"/>
      <c r="I26" s="11"/>
      <c r="J26" s="11"/>
    </row>
    <row r="27" spans="1:10" x14ac:dyDescent="0.35">
      <c r="D27" s="11"/>
      <c r="E27" s="11"/>
      <c r="F27" s="11"/>
      <c r="G27" s="11"/>
      <c r="H27" s="11"/>
      <c r="I27" s="11"/>
      <c r="J27" s="11"/>
    </row>
    <row r="28" spans="1:10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zoomScale="42" zoomScaleNormal="42" workbookViewId="0">
      <selection activeCell="B8" sqref="B8:X8"/>
    </sheetView>
  </sheetViews>
  <sheetFormatPr defaultRowHeight="14.5" x14ac:dyDescent="0.35"/>
  <cols>
    <col min="1" max="1" width="20.26953125" customWidth="1"/>
    <col min="2" max="2" width="11.26953125" style="727" customWidth="1"/>
    <col min="3" max="3" width="15.4531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733"/>
      <c r="C4" s="543" t="s">
        <v>34</v>
      </c>
      <c r="D4" s="234"/>
      <c r="E4" s="591"/>
      <c r="F4" s="544"/>
      <c r="G4" s="543"/>
      <c r="H4" s="700" t="s">
        <v>17</v>
      </c>
      <c r="I4" s="701"/>
      <c r="J4" s="702"/>
      <c r="K4" s="549" t="s">
        <v>18</v>
      </c>
      <c r="L4" s="797" t="s">
        <v>19</v>
      </c>
      <c r="M4" s="798"/>
      <c r="N4" s="799"/>
      <c r="O4" s="799"/>
      <c r="P4" s="803"/>
      <c r="Q4" s="811" t="s">
        <v>20</v>
      </c>
      <c r="R4" s="812"/>
      <c r="S4" s="812"/>
      <c r="T4" s="812"/>
      <c r="U4" s="812"/>
      <c r="V4" s="812"/>
      <c r="W4" s="812"/>
      <c r="X4" s="813"/>
    </row>
    <row r="5" spans="1:24" s="16" customFormat="1" ht="28.5" customHeight="1" thickBot="1" x14ac:dyDescent="0.4">
      <c r="A5" s="138" t="s">
        <v>0</v>
      </c>
      <c r="B5" s="734"/>
      <c r="C5" s="94" t="s">
        <v>35</v>
      </c>
      <c r="D5" s="592" t="s">
        <v>36</v>
      </c>
      <c r="E5" s="94" t="s">
        <v>33</v>
      </c>
      <c r="F5" s="100" t="s">
        <v>21</v>
      </c>
      <c r="G5" s="94" t="s">
        <v>32</v>
      </c>
      <c r="H5" s="123" t="s">
        <v>22</v>
      </c>
      <c r="I5" s="426" t="s">
        <v>23</v>
      </c>
      <c r="J5" s="662" t="s">
        <v>24</v>
      </c>
      <c r="K5" s="550" t="s">
        <v>25</v>
      </c>
      <c r="L5" s="445" t="s">
        <v>26</v>
      </c>
      <c r="M5" s="445" t="s">
        <v>95</v>
      </c>
      <c r="N5" s="445" t="s">
        <v>27</v>
      </c>
      <c r="O5" s="500" t="s">
        <v>96</v>
      </c>
      <c r="P5" s="445" t="s">
        <v>97</v>
      </c>
      <c r="Q5" s="322" t="s">
        <v>28</v>
      </c>
      <c r="R5" s="322" t="s">
        <v>29</v>
      </c>
      <c r="S5" s="322" t="s">
        <v>30</v>
      </c>
      <c r="T5" s="322" t="s">
        <v>31</v>
      </c>
      <c r="U5" s="322" t="s">
        <v>98</v>
      </c>
      <c r="V5" s="322" t="s">
        <v>99</v>
      </c>
      <c r="W5" s="322" t="s">
        <v>100</v>
      </c>
      <c r="X5" s="426" t="s">
        <v>101</v>
      </c>
    </row>
    <row r="6" spans="1:24" s="16" customFormat="1" ht="38.25" customHeight="1" x14ac:dyDescent="0.35">
      <c r="A6" s="140" t="s">
        <v>5</v>
      </c>
      <c r="B6" s="149"/>
      <c r="C6" s="262">
        <v>133</v>
      </c>
      <c r="D6" s="594" t="s">
        <v>14</v>
      </c>
      <c r="E6" s="595" t="s">
        <v>113</v>
      </c>
      <c r="F6" s="596">
        <v>60</v>
      </c>
      <c r="G6" s="262"/>
      <c r="H6" s="45">
        <v>1.24</v>
      </c>
      <c r="I6" s="36">
        <v>0.21</v>
      </c>
      <c r="J6" s="46">
        <v>6.12</v>
      </c>
      <c r="K6" s="210">
        <v>31.32</v>
      </c>
      <c r="L6" s="240">
        <v>0.01</v>
      </c>
      <c r="M6" s="45">
        <v>0.02</v>
      </c>
      <c r="N6" s="36">
        <v>1.1499999999999999</v>
      </c>
      <c r="O6" s="36">
        <v>0</v>
      </c>
      <c r="P6" s="46">
        <v>0</v>
      </c>
      <c r="Q6" s="246">
        <v>22.18</v>
      </c>
      <c r="R6" s="38">
        <v>21.4</v>
      </c>
      <c r="S6" s="38">
        <v>6.79</v>
      </c>
      <c r="T6" s="38">
        <v>0.19</v>
      </c>
      <c r="U6" s="38">
        <v>67.73</v>
      </c>
      <c r="V6" s="38">
        <v>0</v>
      </c>
      <c r="W6" s="38">
        <v>0</v>
      </c>
      <c r="X6" s="39">
        <v>0.01</v>
      </c>
    </row>
    <row r="7" spans="1:24" s="16" customFormat="1" ht="38.25" customHeight="1" x14ac:dyDescent="0.35">
      <c r="A7" s="101"/>
      <c r="B7" s="207"/>
      <c r="C7" s="131">
        <v>32</v>
      </c>
      <c r="D7" s="597" t="s">
        <v>7</v>
      </c>
      <c r="E7" s="535" t="s">
        <v>45</v>
      </c>
      <c r="F7" s="598">
        <v>200</v>
      </c>
      <c r="G7" s="131"/>
      <c r="H7" s="198">
        <v>5.88</v>
      </c>
      <c r="I7" s="72">
        <v>8.82</v>
      </c>
      <c r="J7" s="73">
        <v>9.6</v>
      </c>
      <c r="K7" s="200">
        <v>142.19999999999999</v>
      </c>
      <c r="L7" s="228">
        <v>0.04</v>
      </c>
      <c r="M7" s="69">
        <v>0.08</v>
      </c>
      <c r="N7" s="13">
        <v>2.2400000000000002</v>
      </c>
      <c r="O7" s="13">
        <v>132.44</v>
      </c>
      <c r="P7" s="42">
        <v>0.06</v>
      </c>
      <c r="Q7" s="228">
        <v>32.880000000000003</v>
      </c>
      <c r="R7" s="13">
        <v>83.64</v>
      </c>
      <c r="S7" s="32">
        <v>22.74</v>
      </c>
      <c r="T7" s="13">
        <v>1.44</v>
      </c>
      <c r="U7" s="13">
        <v>320.8</v>
      </c>
      <c r="V7" s="13">
        <v>6.0000000000000001E-3</v>
      </c>
      <c r="W7" s="13">
        <v>0</v>
      </c>
      <c r="X7" s="42">
        <v>3.5999999999999997E-2</v>
      </c>
    </row>
    <row r="8" spans="1:24" s="16" customFormat="1" ht="38.25" customHeight="1" x14ac:dyDescent="0.35">
      <c r="A8" s="103"/>
      <c r="B8" s="175" t="s">
        <v>64</v>
      </c>
      <c r="C8" s="158">
        <v>88</v>
      </c>
      <c r="D8" s="395" t="s">
        <v>8</v>
      </c>
      <c r="E8" s="584" t="s">
        <v>130</v>
      </c>
      <c r="F8" s="477">
        <v>90</v>
      </c>
      <c r="G8" s="158"/>
      <c r="H8" s="309">
        <v>18</v>
      </c>
      <c r="I8" s="53">
        <v>16.5</v>
      </c>
      <c r="J8" s="67">
        <v>2.89</v>
      </c>
      <c r="K8" s="307">
        <v>232.8</v>
      </c>
      <c r="L8" s="368">
        <v>0.05</v>
      </c>
      <c r="M8" s="71">
        <v>0.13</v>
      </c>
      <c r="N8" s="71">
        <v>0.55000000000000004</v>
      </c>
      <c r="O8" s="71">
        <v>0</v>
      </c>
      <c r="P8" s="410">
        <v>0</v>
      </c>
      <c r="Q8" s="368">
        <v>11.7</v>
      </c>
      <c r="R8" s="71">
        <v>170.76</v>
      </c>
      <c r="S8" s="71">
        <v>22.04</v>
      </c>
      <c r="T8" s="71">
        <v>2.4700000000000002</v>
      </c>
      <c r="U8" s="71">
        <v>302.3</v>
      </c>
      <c r="V8" s="71">
        <v>7.0000000000000001E-3</v>
      </c>
      <c r="W8" s="71">
        <v>0</v>
      </c>
      <c r="X8" s="369">
        <v>5.8999999999999997E-2</v>
      </c>
    </row>
    <row r="9" spans="1:24" s="16" customFormat="1" ht="38.25" customHeight="1" x14ac:dyDescent="0.35">
      <c r="A9" s="103"/>
      <c r="B9" s="129"/>
      <c r="C9" s="125">
        <v>54</v>
      </c>
      <c r="D9" s="146" t="s">
        <v>42</v>
      </c>
      <c r="E9" s="171" t="s">
        <v>38</v>
      </c>
      <c r="F9" s="129">
        <v>150</v>
      </c>
      <c r="G9" s="125"/>
      <c r="H9" s="253">
        <v>7.26</v>
      </c>
      <c r="I9" s="20">
        <v>4.96</v>
      </c>
      <c r="J9" s="44">
        <v>31.76</v>
      </c>
      <c r="K9" s="252">
        <v>198.84</v>
      </c>
      <c r="L9" s="253">
        <v>0.19</v>
      </c>
      <c r="M9" s="19">
        <v>0.1</v>
      </c>
      <c r="N9" s="20">
        <v>0</v>
      </c>
      <c r="O9" s="20">
        <v>10</v>
      </c>
      <c r="P9" s="21">
        <v>0.06</v>
      </c>
      <c r="Q9" s="253">
        <v>13.09</v>
      </c>
      <c r="R9" s="20">
        <v>159.71</v>
      </c>
      <c r="S9" s="20">
        <v>106.22</v>
      </c>
      <c r="T9" s="20">
        <v>3.57</v>
      </c>
      <c r="U9" s="20">
        <v>193.67</v>
      </c>
      <c r="V9" s="20">
        <v>2E-3</v>
      </c>
      <c r="W9" s="20">
        <v>3.0000000000000001E-3</v>
      </c>
      <c r="X9" s="44">
        <v>0.01</v>
      </c>
    </row>
    <row r="10" spans="1:24" s="16" customFormat="1" ht="38.25" customHeight="1" x14ac:dyDescent="0.35">
      <c r="A10" s="103"/>
      <c r="B10" s="130"/>
      <c r="C10" s="125">
        <v>107</v>
      </c>
      <c r="D10" s="146" t="s">
        <v>13</v>
      </c>
      <c r="E10" s="327" t="s">
        <v>105</v>
      </c>
      <c r="F10" s="176">
        <v>200</v>
      </c>
      <c r="G10" s="125"/>
      <c r="H10" s="227">
        <v>1</v>
      </c>
      <c r="I10" s="15">
        <v>0.2</v>
      </c>
      <c r="J10" s="40">
        <v>20.2</v>
      </c>
      <c r="K10" s="238">
        <v>92</v>
      </c>
      <c r="L10" s="227">
        <v>0.02</v>
      </c>
      <c r="M10" s="17">
        <v>0.02</v>
      </c>
      <c r="N10" s="15">
        <v>4</v>
      </c>
      <c r="O10" s="15">
        <v>0</v>
      </c>
      <c r="P10" s="40">
        <v>0</v>
      </c>
      <c r="Q10" s="227">
        <v>14</v>
      </c>
      <c r="R10" s="15">
        <v>14</v>
      </c>
      <c r="S10" s="15">
        <v>8</v>
      </c>
      <c r="T10" s="15">
        <v>2.8</v>
      </c>
      <c r="U10" s="15">
        <v>240</v>
      </c>
      <c r="V10" s="15">
        <v>2E-3</v>
      </c>
      <c r="W10" s="15">
        <v>0</v>
      </c>
      <c r="X10" s="40">
        <v>0</v>
      </c>
    </row>
    <row r="11" spans="1:24" s="16" customFormat="1" ht="38.25" customHeight="1" x14ac:dyDescent="0.35">
      <c r="A11" s="103"/>
      <c r="B11" s="129"/>
      <c r="C11" s="97">
        <v>119</v>
      </c>
      <c r="D11" s="146" t="s">
        <v>9</v>
      </c>
      <c r="E11" s="171" t="s">
        <v>47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5">
        <v>0.01</v>
      </c>
      <c r="N11" s="15">
        <v>0</v>
      </c>
      <c r="O11" s="15">
        <v>0</v>
      </c>
      <c r="P11" s="18">
        <v>0</v>
      </c>
      <c r="Q11" s="227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24" s="16" customFormat="1" ht="38.25" customHeight="1" x14ac:dyDescent="0.35">
      <c r="A12" s="103"/>
      <c r="B12" s="129"/>
      <c r="C12" s="125">
        <v>120</v>
      </c>
      <c r="D12" s="146" t="s">
        <v>10</v>
      </c>
      <c r="E12" s="171" t="s">
        <v>40</v>
      </c>
      <c r="F12" s="130">
        <v>20</v>
      </c>
      <c r="G12" s="130"/>
      <c r="H12" s="19">
        <v>1.32</v>
      </c>
      <c r="I12" s="20">
        <v>0.24</v>
      </c>
      <c r="J12" s="21">
        <v>8.0399999999999991</v>
      </c>
      <c r="K12" s="251">
        <v>39.6</v>
      </c>
      <c r="L12" s="253">
        <v>0.03</v>
      </c>
      <c r="M12" s="19">
        <v>0.02</v>
      </c>
      <c r="N12" s="20">
        <v>0</v>
      </c>
      <c r="O12" s="20">
        <v>0</v>
      </c>
      <c r="P12" s="44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8.25" customHeight="1" x14ac:dyDescent="0.35">
      <c r="A13" s="103"/>
      <c r="B13" s="723"/>
      <c r="C13" s="174"/>
      <c r="D13" s="573"/>
      <c r="E13" s="282" t="s">
        <v>15</v>
      </c>
      <c r="F13" s="437" t="e">
        <f>F6+F7+#REF!+F9+F10+F11+F12</f>
        <v>#REF!</v>
      </c>
      <c r="G13" s="466"/>
      <c r="H13" s="189" t="e">
        <f>H6+H7+#REF!+H9+H10+H11+H12</f>
        <v>#REF!</v>
      </c>
      <c r="I13" s="22" t="e">
        <f>I6+I7+#REF!+I9+I10+I11+I12</f>
        <v>#REF!</v>
      </c>
      <c r="J13" s="59" t="e">
        <f>J6+J7+#REF!+J9+J10+J11+J12</f>
        <v>#REF!</v>
      </c>
      <c r="K13" s="157" t="e">
        <f>K6+K7+#REF!+K9+K10+K11+K12</f>
        <v>#REF!</v>
      </c>
      <c r="L13" s="189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07" t="e">
        <f>P6+P7+#REF!+P9+P10+P11+P12</f>
        <v>#REF!</v>
      </c>
      <c r="Q13" s="189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59" t="e">
        <f>X6+X7+#REF!+X9+X10+X11+X12</f>
        <v>#REF!</v>
      </c>
    </row>
    <row r="14" spans="1:24" s="16" customFormat="1" ht="38.25" customHeight="1" x14ac:dyDescent="0.35">
      <c r="A14" s="103"/>
      <c r="B14" s="724"/>
      <c r="C14" s="362"/>
      <c r="D14" s="599"/>
      <c r="E14" s="283" t="s">
        <v>15</v>
      </c>
      <c r="F14" s="435">
        <f>F6+F7+F8+F9+F10+F11+F12</f>
        <v>740</v>
      </c>
      <c r="G14" s="274"/>
      <c r="H14" s="286">
        <f>H6+H7+H8+H9+H10+H11+H12</f>
        <v>36.220000000000006</v>
      </c>
      <c r="I14" s="52">
        <f>I6+I7+I8+I9+I10+I11+I12</f>
        <v>31.09</v>
      </c>
      <c r="J14" s="68">
        <f>J6+J7+J8+J9+J10+J11+J12</f>
        <v>88.450000000000017</v>
      </c>
      <c r="K14" s="403">
        <f>K6+K7+K8+K9+K10+K11+K12</f>
        <v>783.76</v>
      </c>
      <c r="L14" s="286">
        <f>L6+L7+L8+L9+L10+L11+L12</f>
        <v>0.3600000000000001</v>
      </c>
      <c r="M14" s="52">
        <f>M6+M7+M8+M9+M10+M11+M12</f>
        <v>0.38000000000000006</v>
      </c>
      <c r="N14" s="52">
        <f>N6+N7+N8+N9+N10+N11+N12</f>
        <v>7.94</v>
      </c>
      <c r="O14" s="52">
        <f>O6+O7+O8+O9+O10+O11+O12</f>
        <v>142.44</v>
      </c>
      <c r="P14" s="664">
        <f>P6+P7+P8+P9+P10+P11+P12</f>
        <v>0.12</v>
      </c>
      <c r="Q14" s="286">
        <f>Q6+Q7+Q8+Q9+Q10+Q11+Q12</f>
        <v>103.65</v>
      </c>
      <c r="R14" s="52">
        <f>R6+R7+R8+R9+R10+R11+R12</f>
        <v>492.51</v>
      </c>
      <c r="S14" s="52">
        <f>S6+S7+S8+S9+S10+S11+S12</f>
        <v>177.99</v>
      </c>
      <c r="T14" s="52">
        <f>T6+T7+T8+T9+T10+T11+T12</f>
        <v>11.469999999999999</v>
      </c>
      <c r="U14" s="52">
        <f>U6+U7+U8+U9+U10+U11+U12</f>
        <v>1190.0999999999999</v>
      </c>
      <c r="V14" s="52">
        <f>V6+V7+V8+V9+V10+V11+V12</f>
        <v>1.9000000000000003E-2</v>
      </c>
      <c r="W14" s="52">
        <f>W6+W7+W8+W9+W10+W11+W12</f>
        <v>5.0000000000000001E-3</v>
      </c>
      <c r="X14" s="68">
        <f>X6+X7+X8+X9+X10+X11+X12</f>
        <v>3.0149999999999997</v>
      </c>
    </row>
    <row r="15" spans="1:24" s="16" customFormat="1" ht="38.25" customHeight="1" x14ac:dyDescent="0.35">
      <c r="A15" s="103"/>
      <c r="B15" s="723"/>
      <c r="C15" s="326"/>
      <c r="D15" s="600"/>
      <c r="E15" s="282" t="s">
        <v>16</v>
      </c>
      <c r="F15" s="439"/>
      <c r="G15" s="443"/>
      <c r="H15" s="189"/>
      <c r="I15" s="22"/>
      <c r="J15" s="59"/>
      <c r="K15" s="441" t="e">
        <f>K13/23.5</f>
        <v>#REF!</v>
      </c>
      <c r="L15" s="189"/>
      <c r="M15" s="22"/>
      <c r="N15" s="22"/>
      <c r="O15" s="22"/>
      <c r="P15" s="107"/>
      <c r="Q15" s="189"/>
      <c r="R15" s="22"/>
      <c r="S15" s="22"/>
      <c r="T15" s="22"/>
      <c r="U15" s="22"/>
      <c r="V15" s="22"/>
      <c r="W15" s="22"/>
      <c r="X15" s="59"/>
    </row>
    <row r="16" spans="1:24" s="16" customFormat="1" ht="38.25" customHeight="1" thickBot="1" x14ac:dyDescent="0.4">
      <c r="A16" s="244"/>
      <c r="B16" s="725"/>
      <c r="C16" s="474"/>
      <c r="D16" s="601"/>
      <c r="E16" s="490" t="s">
        <v>16</v>
      </c>
      <c r="F16" s="602"/>
      <c r="G16" s="603"/>
      <c r="H16" s="604"/>
      <c r="I16" s="605"/>
      <c r="J16" s="606"/>
      <c r="K16" s="390">
        <f>K14/23.5</f>
        <v>33.351489361702129</v>
      </c>
      <c r="L16" s="604"/>
      <c r="M16" s="605"/>
      <c r="N16" s="605"/>
      <c r="O16" s="605"/>
      <c r="P16" s="607"/>
      <c r="Q16" s="604"/>
      <c r="R16" s="605"/>
      <c r="S16" s="605"/>
      <c r="T16" s="605"/>
      <c r="U16" s="605"/>
      <c r="V16" s="605"/>
      <c r="W16" s="605"/>
      <c r="X16" s="606"/>
    </row>
    <row r="17" spans="1:14" x14ac:dyDescent="0.35">
      <c r="A17" s="9"/>
      <c r="C17" s="30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x14ac:dyDescent="0.35">
      <c r="A18" s="537" t="s">
        <v>109</v>
      </c>
      <c r="B18" s="732"/>
      <c r="C18" s="538"/>
      <c r="D18" s="539"/>
      <c r="E18" s="27"/>
      <c r="F18" s="2"/>
      <c r="G18" s="9"/>
      <c r="H18" s="9"/>
      <c r="I18" s="9"/>
      <c r="J18" s="2"/>
      <c r="K18" s="2"/>
      <c r="L18" s="2"/>
      <c r="M18" s="2"/>
      <c r="N18" s="2"/>
    </row>
    <row r="19" spans="1:14" x14ac:dyDescent="0.35">
      <c r="A19" s="540" t="s">
        <v>56</v>
      </c>
      <c r="B19" s="728"/>
      <c r="C19" s="541"/>
      <c r="D19" s="541"/>
      <c r="G19" s="11"/>
      <c r="H19" s="9"/>
      <c r="I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ht="18" x14ac:dyDescent="0.35">
      <c r="D22" s="11"/>
      <c r="E22" s="25"/>
      <c r="F22" s="26"/>
      <c r="G22" s="11"/>
      <c r="H22" s="11"/>
      <c r="I22" s="11"/>
      <c r="J22" s="11"/>
    </row>
    <row r="23" spans="1:14" ht="18" x14ac:dyDescent="0.35">
      <c r="D23" s="11"/>
      <c r="E23" s="25"/>
      <c r="F23" s="26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  <row r="30" spans="1:1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zoomScale="46" zoomScaleNormal="46" workbookViewId="0">
      <selection activeCell="O25" sqref="O25"/>
    </sheetView>
  </sheetViews>
  <sheetFormatPr defaultRowHeight="14.5" x14ac:dyDescent="0.35"/>
  <cols>
    <col min="1" max="2" width="16.8164062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8" max="8" width="11.1796875" bestFit="1" customWidth="1"/>
    <col min="9" max="9" width="11.26953125" customWidth="1"/>
    <col min="10" max="10" width="14.269531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5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137"/>
      <c r="C4" s="544" t="s">
        <v>34</v>
      </c>
      <c r="D4" s="608"/>
      <c r="E4" s="609"/>
      <c r="F4" s="543"/>
      <c r="G4" s="544"/>
      <c r="H4" s="814" t="s">
        <v>17</v>
      </c>
      <c r="I4" s="815"/>
      <c r="J4" s="816"/>
      <c r="K4" s="610" t="s">
        <v>18</v>
      </c>
      <c r="L4" s="797" t="s">
        <v>19</v>
      </c>
      <c r="M4" s="798"/>
      <c r="N4" s="799"/>
      <c r="O4" s="799"/>
      <c r="P4" s="803"/>
      <c r="Q4" s="811" t="s">
        <v>20</v>
      </c>
      <c r="R4" s="812"/>
      <c r="S4" s="812"/>
      <c r="T4" s="812"/>
      <c r="U4" s="812"/>
      <c r="V4" s="812"/>
      <c r="W4" s="812"/>
      <c r="X4" s="813"/>
    </row>
    <row r="5" spans="1:24" s="16" customFormat="1" ht="28.5" customHeight="1" thickBot="1" x14ac:dyDescent="0.4">
      <c r="A5" s="138" t="s">
        <v>0</v>
      </c>
      <c r="B5" s="496"/>
      <c r="C5" s="236" t="s">
        <v>35</v>
      </c>
      <c r="D5" s="611" t="s">
        <v>36</v>
      </c>
      <c r="E5" s="236" t="s">
        <v>33</v>
      </c>
      <c r="F5" s="436" t="s">
        <v>21</v>
      </c>
      <c r="G5" s="236" t="s">
        <v>32</v>
      </c>
      <c r="H5" s="436" t="s">
        <v>22</v>
      </c>
      <c r="I5" s="426" t="s">
        <v>23</v>
      </c>
      <c r="J5" s="436" t="s">
        <v>24</v>
      </c>
      <c r="K5" s="612" t="s">
        <v>25</v>
      </c>
      <c r="L5" s="445" t="s">
        <v>26</v>
      </c>
      <c r="M5" s="445" t="s">
        <v>95</v>
      </c>
      <c r="N5" s="445" t="s">
        <v>27</v>
      </c>
      <c r="O5" s="500" t="s">
        <v>96</v>
      </c>
      <c r="P5" s="445" t="s">
        <v>97</v>
      </c>
      <c r="Q5" s="445" t="s">
        <v>28</v>
      </c>
      <c r="R5" s="445" t="s">
        <v>29</v>
      </c>
      <c r="S5" s="445" t="s">
        <v>30</v>
      </c>
      <c r="T5" s="445" t="s">
        <v>31</v>
      </c>
      <c r="U5" s="445" t="s">
        <v>98</v>
      </c>
      <c r="V5" s="445" t="s">
        <v>99</v>
      </c>
      <c r="W5" s="445" t="s">
        <v>100</v>
      </c>
      <c r="X5" s="544" t="s">
        <v>101</v>
      </c>
    </row>
    <row r="6" spans="1:24" s="16" customFormat="1" ht="39" customHeight="1" x14ac:dyDescent="0.35">
      <c r="A6" s="117" t="s">
        <v>5</v>
      </c>
      <c r="B6" s="117"/>
      <c r="C6" s="356">
        <v>25</v>
      </c>
      <c r="D6" s="250" t="s">
        <v>14</v>
      </c>
      <c r="E6" s="314" t="s">
        <v>43</v>
      </c>
      <c r="F6" s="325">
        <v>150</v>
      </c>
      <c r="G6" s="134"/>
      <c r="H6" s="45">
        <v>0.6</v>
      </c>
      <c r="I6" s="36">
        <v>0.45</v>
      </c>
      <c r="J6" s="46">
        <v>15.45</v>
      </c>
      <c r="K6" s="183">
        <v>70.5</v>
      </c>
      <c r="L6" s="240">
        <v>0.03</v>
      </c>
      <c r="M6" s="45">
        <v>0.05</v>
      </c>
      <c r="N6" s="36">
        <v>7.5</v>
      </c>
      <c r="O6" s="36">
        <v>0</v>
      </c>
      <c r="P6" s="209">
        <v>0</v>
      </c>
      <c r="Q6" s="240">
        <v>28.5</v>
      </c>
      <c r="R6" s="36">
        <v>24</v>
      </c>
      <c r="S6" s="36">
        <v>18</v>
      </c>
      <c r="T6" s="36">
        <v>0</v>
      </c>
      <c r="U6" s="36">
        <v>232.5</v>
      </c>
      <c r="V6" s="36">
        <v>1E-3</v>
      </c>
      <c r="W6" s="36">
        <v>0</v>
      </c>
      <c r="X6" s="399">
        <v>0.01</v>
      </c>
    </row>
    <row r="7" spans="1:24" s="16" customFormat="1" ht="39" customHeight="1" x14ac:dyDescent="0.35">
      <c r="A7" s="753"/>
      <c r="B7" s="145"/>
      <c r="C7" s="143">
        <v>37</v>
      </c>
      <c r="D7" s="146" t="s">
        <v>7</v>
      </c>
      <c r="E7" s="166" t="s">
        <v>48</v>
      </c>
      <c r="F7" s="176">
        <v>200</v>
      </c>
      <c r="G7" s="125"/>
      <c r="H7" s="228">
        <v>5.78</v>
      </c>
      <c r="I7" s="13">
        <v>5.5</v>
      </c>
      <c r="J7" s="42">
        <v>10.8</v>
      </c>
      <c r="K7" s="97">
        <v>115.7</v>
      </c>
      <c r="L7" s="228">
        <v>7.0000000000000007E-2</v>
      </c>
      <c r="M7" s="69">
        <v>7.0000000000000007E-2</v>
      </c>
      <c r="N7" s="13">
        <v>5.69</v>
      </c>
      <c r="O7" s="13">
        <v>110</v>
      </c>
      <c r="P7" s="42">
        <v>0</v>
      </c>
      <c r="Q7" s="228">
        <v>14.22</v>
      </c>
      <c r="R7" s="13">
        <v>82.61</v>
      </c>
      <c r="S7" s="13">
        <v>21.99</v>
      </c>
      <c r="T7" s="13">
        <v>1.22</v>
      </c>
      <c r="U7" s="13">
        <v>398.71</v>
      </c>
      <c r="V7" s="13">
        <v>5.0000000000000001E-3</v>
      </c>
      <c r="W7" s="13">
        <v>0</v>
      </c>
      <c r="X7" s="42">
        <v>0.04</v>
      </c>
    </row>
    <row r="8" spans="1:24" s="16" customFormat="1" ht="39" customHeight="1" x14ac:dyDescent="0.35">
      <c r="A8" s="103"/>
      <c r="B8" s="752"/>
      <c r="C8" s="143">
        <v>75</v>
      </c>
      <c r="D8" s="597" t="s">
        <v>8</v>
      </c>
      <c r="E8" s="535" t="s">
        <v>54</v>
      </c>
      <c r="F8" s="598">
        <v>90</v>
      </c>
      <c r="G8" s="131"/>
      <c r="H8" s="303">
        <v>12.86</v>
      </c>
      <c r="I8" s="28">
        <v>1.65</v>
      </c>
      <c r="J8" s="29">
        <v>4.9400000000000004</v>
      </c>
      <c r="K8" s="302">
        <v>84.8</v>
      </c>
      <c r="L8" s="303">
        <v>0.08</v>
      </c>
      <c r="M8" s="303">
        <v>0.09</v>
      </c>
      <c r="N8" s="28">
        <v>1.36</v>
      </c>
      <c r="O8" s="28">
        <v>170</v>
      </c>
      <c r="P8" s="29">
        <v>0.16</v>
      </c>
      <c r="Q8" s="304">
        <v>36.93</v>
      </c>
      <c r="R8" s="28">
        <v>163.35</v>
      </c>
      <c r="S8" s="28">
        <v>46.53</v>
      </c>
      <c r="T8" s="28">
        <v>0.85</v>
      </c>
      <c r="U8" s="28">
        <v>346.72</v>
      </c>
      <c r="V8" s="28">
        <v>0.11</v>
      </c>
      <c r="W8" s="28">
        <v>1.2E-2</v>
      </c>
      <c r="X8" s="80">
        <v>0.51</v>
      </c>
    </row>
    <row r="9" spans="1:24" s="16" customFormat="1" ht="39" customHeight="1" x14ac:dyDescent="0.35">
      <c r="A9" s="103"/>
      <c r="B9" s="752"/>
      <c r="C9" s="143">
        <v>53</v>
      </c>
      <c r="D9" s="597" t="s">
        <v>53</v>
      </c>
      <c r="E9" s="299" t="s">
        <v>51</v>
      </c>
      <c r="F9" s="95">
        <v>150</v>
      </c>
      <c r="G9" s="131"/>
      <c r="H9" s="69">
        <v>3.34</v>
      </c>
      <c r="I9" s="13">
        <v>4.91</v>
      </c>
      <c r="J9" s="23">
        <v>33.93</v>
      </c>
      <c r="K9" s="132">
        <v>191.49</v>
      </c>
      <c r="L9" s="69">
        <v>0.03</v>
      </c>
      <c r="M9" s="69">
        <v>0.02</v>
      </c>
      <c r="N9" s="13">
        <v>0</v>
      </c>
      <c r="O9" s="13">
        <v>20</v>
      </c>
      <c r="P9" s="23">
        <v>0.09</v>
      </c>
      <c r="Q9" s="228">
        <v>6.29</v>
      </c>
      <c r="R9" s="13">
        <v>67.34</v>
      </c>
      <c r="S9" s="32">
        <v>21.83</v>
      </c>
      <c r="T9" s="13">
        <v>0.46</v>
      </c>
      <c r="U9" s="13">
        <v>43.27</v>
      </c>
      <c r="V9" s="13">
        <v>1E-3</v>
      </c>
      <c r="W9" s="13">
        <v>7.0000000000000001E-3</v>
      </c>
      <c r="X9" s="42">
        <v>0.02</v>
      </c>
    </row>
    <row r="10" spans="1:24" s="16" customFormat="1" ht="39" customHeight="1" x14ac:dyDescent="0.35">
      <c r="A10" s="103"/>
      <c r="B10" s="752"/>
      <c r="C10" s="492">
        <v>104</v>
      </c>
      <c r="D10" s="299" t="s">
        <v>13</v>
      </c>
      <c r="E10" s="614" t="s">
        <v>120</v>
      </c>
      <c r="F10" s="536">
        <v>200</v>
      </c>
      <c r="G10" s="95"/>
      <c r="H10" s="227">
        <v>0</v>
      </c>
      <c r="I10" s="15">
        <v>0</v>
      </c>
      <c r="J10" s="40">
        <v>14.16</v>
      </c>
      <c r="K10" s="238">
        <v>55.48</v>
      </c>
      <c r="L10" s="227">
        <v>0.09</v>
      </c>
      <c r="M10" s="15">
        <v>0.1</v>
      </c>
      <c r="N10" s="15">
        <v>2.94</v>
      </c>
      <c r="O10" s="15">
        <v>80</v>
      </c>
      <c r="P10" s="18">
        <v>0.96</v>
      </c>
      <c r="Q10" s="227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0">
        <v>0</v>
      </c>
    </row>
    <row r="11" spans="1:24" s="16" customFormat="1" ht="39" customHeight="1" x14ac:dyDescent="0.35">
      <c r="A11" s="103"/>
      <c r="B11" s="752"/>
      <c r="C11" s="144">
        <v>119</v>
      </c>
      <c r="D11" s="171" t="s">
        <v>9</v>
      </c>
      <c r="E11" s="146" t="s">
        <v>47</v>
      </c>
      <c r="F11" s="125">
        <v>45</v>
      </c>
      <c r="G11" s="129"/>
      <c r="H11" s="17">
        <v>3.42</v>
      </c>
      <c r="I11" s="15">
        <v>0.36</v>
      </c>
      <c r="J11" s="18">
        <v>22.14</v>
      </c>
      <c r="K11" s="181">
        <v>105.75</v>
      </c>
      <c r="L11" s="17">
        <v>0.05</v>
      </c>
      <c r="M11" s="17">
        <v>0.01</v>
      </c>
      <c r="N11" s="15">
        <v>0</v>
      </c>
      <c r="O11" s="15">
        <v>0</v>
      </c>
      <c r="P11" s="18">
        <v>0</v>
      </c>
      <c r="Q11" s="227">
        <v>9</v>
      </c>
      <c r="R11" s="15">
        <v>29.25</v>
      </c>
      <c r="S11" s="15">
        <v>6.3</v>
      </c>
      <c r="T11" s="15">
        <v>0.5</v>
      </c>
      <c r="U11" s="15">
        <v>41.85</v>
      </c>
      <c r="V11" s="15">
        <v>1E-3</v>
      </c>
      <c r="W11" s="15">
        <v>3.0000000000000001E-3</v>
      </c>
      <c r="X11" s="42">
        <v>6.53</v>
      </c>
    </row>
    <row r="12" spans="1:24" s="16" customFormat="1" ht="39" customHeight="1" x14ac:dyDescent="0.35">
      <c r="A12" s="103"/>
      <c r="B12" s="752"/>
      <c r="C12" s="142">
        <v>120</v>
      </c>
      <c r="D12" s="171" t="s">
        <v>10</v>
      </c>
      <c r="E12" s="146" t="s">
        <v>40</v>
      </c>
      <c r="F12" s="129">
        <v>40</v>
      </c>
      <c r="G12" s="245"/>
      <c r="H12" s="227">
        <v>2.64</v>
      </c>
      <c r="I12" s="15">
        <v>0.48</v>
      </c>
      <c r="J12" s="40">
        <v>16.079999999999998</v>
      </c>
      <c r="K12" s="187">
        <v>79.2</v>
      </c>
      <c r="L12" s="17">
        <v>7.0000000000000007E-2</v>
      </c>
      <c r="M12" s="17">
        <v>0.03</v>
      </c>
      <c r="N12" s="15">
        <v>0</v>
      </c>
      <c r="O12" s="15">
        <v>0</v>
      </c>
      <c r="P12" s="18">
        <v>0</v>
      </c>
      <c r="Q12" s="227">
        <v>11.6</v>
      </c>
      <c r="R12" s="15">
        <v>60</v>
      </c>
      <c r="S12" s="15">
        <v>18.8</v>
      </c>
      <c r="T12" s="15">
        <v>1.56</v>
      </c>
      <c r="U12" s="15">
        <v>94</v>
      </c>
      <c r="V12" s="15">
        <v>1.7600000000000001E-3</v>
      </c>
      <c r="W12" s="15">
        <v>2.2000000000000001E-3</v>
      </c>
      <c r="X12" s="40">
        <v>0.01</v>
      </c>
    </row>
    <row r="13" spans="1:24" s="16" customFormat="1" ht="39" customHeight="1" x14ac:dyDescent="0.35">
      <c r="A13" s="103"/>
      <c r="B13" s="752"/>
      <c r="C13" s="679"/>
      <c r="D13" s="553"/>
      <c r="E13" s="284" t="s">
        <v>15</v>
      </c>
      <c r="F13" s="288">
        <f>SUM(F6:F12)</f>
        <v>875</v>
      </c>
      <c r="G13" s="129"/>
      <c r="H13" s="24">
        <f t="shared" ref="H13:J13" si="0">SUM(H6:H12)</f>
        <v>28.64</v>
      </c>
      <c r="I13" s="14">
        <f t="shared" si="0"/>
        <v>13.35</v>
      </c>
      <c r="J13" s="121">
        <f t="shared" si="0"/>
        <v>117.5</v>
      </c>
      <c r="K13" s="287">
        <f>SUM(K6:K12)</f>
        <v>702.92000000000007</v>
      </c>
      <c r="L13" s="24">
        <f t="shared" ref="L13:X13" si="1">SUM(L6:L12)</f>
        <v>0.42</v>
      </c>
      <c r="M13" s="24">
        <f t="shared" si="1"/>
        <v>0.37</v>
      </c>
      <c r="N13" s="14">
        <f t="shared" si="1"/>
        <v>17.490000000000002</v>
      </c>
      <c r="O13" s="14">
        <f t="shared" si="1"/>
        <v>380</v>
      </c>
      <c r="P13" s="121">
        <f t="shared" si="1"/>
        <v>1.21</v>
      </c>
      <c r="Q13" s="188">
        <f t="shared" si="1"/>
        <v>106.54</v>
      </c>
      <c r="R13" s="14">
        <f t="shared" si="1"/>
        <v>426.54999999999995</v>
      </c>
      <c r="S13" s="14">
        <f t="shared" si="1"/>
        <v>133.44999999999999</v>
      </c>
      <c r="T13" s="14">
        <f t="shared" si="1"/>
        <v>4.59</v>
      </c>
      <c r="U13" s="14">
        <f t="shared" si="1"/>
        <v>1157.05</v>
      </c>
      <c r="V13" s="14">
        <f t="shared" si="1"/>
        <v>0.11976000000000001</v>
      </c>
      <c r="W13" s="14">
        <f t="shared" si="1"/>
        <v>2.4199999999999999E-2</v>
      </c>
      <c r="X13" s="43">
        <f t="shared" si="1"/>
        <v>7.12</v>
      </c>
    </row>
    <row r="14" spans="1:24" s="16" customFormat="1" ht="39" customHeight="1" thickBot="1" x14ac:dyDescent="0.4">
      <c r="A14" s="244"/>
      <c r="B14" s="324"/>
      <c r="C14" s="680"/>
      <c r="D14" s="556"/>
      <c r="E14" s="315" t="s">
        <v>16</v>
      </c>
      <c r="F14" s="556"/>
      <c r="G14" s="554"/>
      <c r="H14" s="561"/>
      <c r="I14" s="562"/>
      <c r="J14" s="615"/>
      <c r="K14" s="506">
        <f>K13/23.5</f>
        <v>29.911489361702131</v>
      </c>
      <c r="L14" s="561"/>
      <c r="M14" s="561"/>
      <c r="N14" s="562"/>
      <c r="O14" s="562"/>
      <c r="P14" s="615"/>
      <c r="Q14" s="560"/>
      <c r="R14" s="562"/>
      <c r="S14" s="562"/>
      <c r="T14" s="562"/>
      <c r="U14" s="562"/>
      <c r="V14" s="562"/>
      <c r="W14" s="562"/>
      <c r="X14" s="563"/>
    </row>
    <row r="15" spans="1:24" x14ac:dyDescent="0.35">
      <c r="A15" s="2"/>
      <c r="B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5"/>
      <c r="F16" s="26"/>
      <c r="G16" s="11"/>
      <c r="H16" s="9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ht="18" x14ac:dyDescent="0.35">
      <c r="D18" s="11"/>
      <c r="E18" s="25"/>
      <c r="F18" s="26"/>
      <c r="G18" s="11"/>
      <c r="H18" s="11"/>
      <c r="I18" s="11"/>
      <c r="J18" s="11"/>
    </row>
    <row r="19" spans="4:10" ht="18" x14ac:dyDescent="0.35">
      <c r="D19" s="11"/>
      <c r="E19" s="25"/>
      <c r="F19" s="26"/>
      <c r="G19" s="11"/>
      <c r="H19" s="11"/>
      <c r="I19" s="11"/>
      <c r="J19" s="11"/>
    </row>
    <row r="20" spans="4:10" ht="18" x14ac:dyDescent="0.35">
      <c r="D20" s="11"/>
      <c r="E20" s="25"/>
      <c r="F20" s="26"/>
      <c r="G20" s="11"/>
      <c r="H20" s="11"/>
      <c r="I20" s="11"/>
      <c r="J20" s="11"/>
    </row>
    <row r="21" spans="4:10" ht="18" x14ac:dyDescent="0.35">
      <c r="D21" s="11"/>
      <c r="E21" s="25"/>
      <c r="F21" s="26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  <row r="25" spans="4:10" x14ac:dyDescent="0.35">
      <c r="D25" s="11"/>
      <c r="E25" s="11"/>
      <c r="F25" s="11"/>
      <c r="G25" s="11"/>
      <c r="H25" s="11"/>
      <c r="I25" s="11"/>
      <c r="J25" s="11"/>
    </row>
    <row r="26" spans="4:10" x14ac:dyDescent="0.35">
      <c r="D26" s="11"/>
      <c r="E26" s="11"/>
      <c r="F26" s="11"/>
      <c r="G26" s="11"/>
      <c r="H26" s="11"/>
      <c r="I26" s="11"/>
      <c r="J26" s="11"/>
    </row>
    <row r="27" spans="4:10" x14ac:dyDescent="0.35">
      <c r="D27" s="11"/>
      <c r="E27" s="11"/>
      <c r="F27" s="11"/>
      <c r="G27" s="11"/>
      <c r="H27" s="11"/>
      <c r="I27" s="11"/>
      <c r="J27" s="11"/>
    </row>
    <row r="28" spans="4:10" x14ac:dyDescent="0.35">
      <c r="D28" s="11"/>
      <c r="E28" s="11"/>
      <c r="F28" s="11"/>
      <c r="G28" s="11"/>
      <c r="H28" s="11"/>
      <c r="I28" s="11"/>
      <c r="J28" s="11"/>
    </row>
  </sheetData>
  <mergeCells count="3">
    <mergeCell ref="H4:J4"/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U26"/>
  <sheetViews>
    <sheetView zoomScale="48" zoomScaleNormal="48" workbookViewId="0">
      <selection activeCell="E25" sqref="E25"/>
    </sheetView>
  </sheetViews>
  <sheetFormatPr defaultRowHeight="14.5" x14ac:dyDescent="0.35"/>
  <cols>
    <col min="1" max="1" width="16.81640625" customWidth="1"/>
    <col min="2" max="2" width="14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47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6</v>
      </c>
      <c r="H2" s="6"/>
      <c r="K2" s="8"/>
      <c r="L2" s="7"/>
      <c r="M2" s="1"/>
      <c r="N2" s="2"/>
    </row>
    <row r="3" spans="1:47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47" s="16" customFormat="1" ht="21.75" customHeight="1" thickBot="1" x14ac:dyDescent="0.4">
      <c r="A4" s="137"/>
      <c r="B4" s="114"/>
      <c r="C4" s="675" t="s">
        <v>34</v>
      </c>
      <c r="D4" s="616"/>
      <c r="E4" s="609"/>
      <c r="F4" s="544"/>
      <c r="G4" s="543"/>
      <c r="H4" s="642" t="s">
        <v>17</v>
      </c>
      <c r="I4" s="549"/>
      <c r="J4" s="683"/>
      <c r="K4" s="549" t="s">
        <v>18</v>
      </c>
      <c r="L4" s="797" t="s">
        <v>19</v>
      </c>
      <c r="M4" s="798"/>
      <c r="N4" s="799"/>
      <c r="O4" s="799"/>
      <c r="P4" s="803"/>
      <c r="Q4" s="804" t="s">
        <v>20</v>
      </c>
      <c r="R4" s="805"/>
      <c r="S4" s="805"/>
      <c r="T4" s="805"/>
      <c r="U4" s="805"/>
      <c r="V4" s="805"/>
      <c r="W4" s="805"/>
      <c r="X4" s="806"/>
    </row>
    <row r="5" spans="1:47" s="16" customFormat="1" ht="28.5" customHeight="1" thickBot="1" x14ac:dyDescent="0.4">
      <c r="A5" s="138" t="s">
        <v>0</v>
      </c>
      <c r="B5" s="115"/>
      <c r="C5" s="662" t="s">
        <v>35</v>
      </c>
      <c r="D5" s="592" t="s">
        <v>36</v>
      </c>
      <c r="E5" s="100" t="s">
        <v>33</v>
      </c>
      <c r="F5" s="100" t="s">
        <v>21</v>
      </c>
      <c r="G5" s="94" t="s">
        <v>32</v>
      </c>
      <c r="H5" s="426" t="s">
        <v>22</v>
      </c>
      <c r="I5" s="426" t="s">
        <v>23</v>
      </c>
      <c r="J5" s="426" t="s">
        <v>24</v>
      </c>
      <c r="K5" s="550" t="s">
        <v>25</v>
      </c>
      <c r="L5" s="322" t="s">
        <v>26</v>
      </c>
      <c r="M5" s="322" t="s">
        <v>95</v>
      </c>
      <c r="N5" s="322" t="s">
        <v>27</v>
      </c>
      <c r="O5" s="425" t="s">
        <v>96</v>
      </c>
      <c r="P5" s="322" t="s">
        <v>97</v>
      </c>
      <c r="Q5" s="322" t="s">
        <v>28</v>
      </c>
      <c r="R5" s="322" t="s">
        <v>29</v>
      </c>
      <c r="S5" s="322" t="s">
        <v>30</v>
      </c>
      <c r="T5" s="322" t="s">
        <v>31</v>
      </c>
      <c r="U5" s="322" t="s">
        <v>98</v>
      </c>
      <c r="V5" s="322" t="s">
        <v>99</v>
      </c>
      <c r="W5" s="322" t="s">
        <v>100</v>
      </c>
      <c r="X5" s="426" t="s">
        <v>101</v>
      </c>
    </row>
    <row r="6" spans="1:47" s="16" customFormat="1" ht="26.5" customHeight="1" x14ac:dyDescent="0.35">
      <c r="A6" s="140" t="s">
        <v>5</v>
      </c>
      <c r="B6" s="682"/>
      <c r="C6" s="149">
        <v>132</v>
      </c>
      <c r="D6" s="618" t="s">
        <v>14</v>
      </c>
      <c r="E6" s="595" t="s">
        <v>106</v>
      </c>
      <c r="F6" s="619">
        <v>60</v>
      </c>
      <c r="G6" s="263"/>
      <c r="H6" s="246">
        <v>0.75</v>
      </c>
      <c r="I6" s="38">
        <v>5.08</v>
      </c>
      <c r="J6" s="39">
        <v>4.9800000000000004</v>
      </c>
      <c r="K6" s="295">
        <v>68.55</v>
      </c>
      <c r="L6" s="311">
        <v>0.01</v>
      </c>
      <c r="M6" s="313">
        <v>0.02</v>
      </c>
      <c r="N6" s="47">
        <v>3</v>
      </c>
      <c r="O6" s="47">
        <v>0</v>
      </c>
      <c r="P6" s="48">
        <v>0</v>
      </c>
      <c r="Q6" s="313">
        <v>18.62</v>
      </c>
      <c r="R6" s="47">
        <v>20.059999999999999</v>
      </c>
      <c r="S6" s="47">
        <v>10.51</v>
      </c>
      <c r="T6" s="47">
        <v>0.83</v>
      </c>
      <c r="U6" s="47">
        <v>147.34</v>
      </c>
      <c r="V6" s="47">
        <v>3.0000000000000001E-3</v>
      </c>
      <c r="W6" s="47">
        <v>0</v>
      </c>
      <c r="X6" s="48">
        <v>0.01</v>
      </c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</row>
    <row r="7" spans="1:47" s="16" customFormat="1" ht="26.5" customHeight="1" x14ac:dyDescent="0.35">
      <c r="A7" s="101"/>
      <c r="B7" s="120"/>
      <c r="C7" s="131">
        <v>138</v>
      </c>
      <c r="D7" s="299" t="s">
        <v>7</v>
      </c>
      <c r="E7" s="535" t="s">
        <v>57</v>
      </c>
      <c r="F7" s="536">
        <v>200</v>
      </c>
      <c r="G7" s="95"/>
      <c r="H7" s="228">
        <v>6.03</v>
      </c>
      <c r="I7" s="13">
        <v>6.38</v>
      </c>
      <c r="J7" s="42">
        <v>11.17</v>
      </c>
      <c r="K7" s="97">
        <v>126.47</v>
      </c>
      <c r="L7" s="228">
        <v>0.08</v>
      </c>
      <c r="M7" s="69">
        <v>0.08</v>
      </c>
      <c r="N7" s="13">
        <v>5.73</v>
      </c>
      <c r="O7" s="13">
        <v>120</v>
      </c>
      <c r="P7" s="42">
        <v>0.02</v>
      </c>
      <c r="Q7" s="69">
        <v>23.55</v>
      </c>
      <c r="R7" s="13">
        <v>88.42</v>
      </c>
      <c r="S7" s="13">
        <v>23.21</v>
      </c>
      <c r="T7" s="13">
        <v>1.27</v>
      </c>
      <c r="U7" s="13">
        <v>411.47</v>
      </c>
      <c r="V7" s="13">
        <v>6.0000000000000001E-3</v>
      </c>
      <c r="W7" s="13">
        <v>0</v>
      </c>
      <c r="X7" s="42">
        <v>0.04</v>
      </c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</row>
    <row r="8" spans="1:47" s="16" customFormat="1" ht="26.5" customHeight="1" x14ac:dyDescent="0.35">
      <c r="A8" s="103"/>
      <c r="B8" s="120"/>
      <c r="C8" s="131">
        <v>126</v>
      </c>
      <c r="D8" s="299" t="s">
        <v>8</v>
      </c>
      <c r="E8" s="535" t="s">
        <v>125</v>
      </c>
      <c r="F8" s="536">
        <v>90</v>
      </c>
      <c r="G8" s="95"/>
      <c r="H8" s="228">
        <v>18.489999999999998</v>
      </c>
      <c r="I8" s="13">
        <v>18.54</v>
      </c>
      <c r="J8" s="42">
        <v>3.59</v>
      </c>
      <c r="K8" s="97">
        <v>256</v>
      </c>
      <c r="L8" s="228">
        <v>0.06</v>
      </c>
      <c r="M8" s="69">
        <v>0.14000000000000001</v>
      </c>
      <c r="N8" s="13">
        <v>1.08</v>
      </c>
      <c r="O8" s="13">
        <v>10</v>
      </c>
      <c r="P8" s="42">
        <v>0.04</v>
      </c>
      <c r="Q8" s="69">
        <v>32.39</v>
      </c>
      <c r="R8" s="13">
        <v>188.9</v>
      </c>
      <c r="S8" s="13">
        <v>24.33</v>
      </c>
      <c r="T8" s="13">
        <v>2.57</v>
      </c>
      <c r="U8" s="13">
        <v>330.48</v>
      </c>
      <c r="V8" s="13">
        <v>8.9999999999999993E-3</v>
      </c>
      <c r="W8" s="13">
        <v>0</v>
      </c>
      <c r="X8" s="42">
        <v>0.06</v>
      </c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</row>
    <row r="9" spans="1:47" s="16" customFormat="1" ht="26.5" customHeight="1" x14ac:dyDescent="0.35">
      <c r="A9" s="103"/>
      <c r="B9" s="130"/>
      <c r="C9" s="492">
        <v>51</v>
      </c>
      <c r="D9" s="194" t="s">
        <v>53</v>
      </c>
      <c r="E9" s="147" t="s">
        <v>110</v>
      </c>
      <c r="F9" s="492">
        <v>150</v>
      </c>
      <c r="G9" s="161"/>
      <c r="H9" s="762">
        <v>3.33</v>
      </c>
      <c r="I9" s="763">
        <v>3.81</v>
      </c>
      <c r="J9" s="764">
        <v>26.04</v>
      </c>
      <c r="K9" s="765">
        <v>151.12</v>
      </c>
      <c r="L9" s="227">
        <v>0.15</v>
      </c>
      <c r="M9" s="15">
        <v>0.1</v>
      </c>
      <c r="N9" s="15">
        <v>14.03</v>
      </c>
      <c r="O9" s="15">
        <v>20</v>
      </c>
      <c r="P9" s="18">
        <v>0.06</v>
      </c>
      <c r="Q9" s="227">
        <v>20.11</v>
      </c>
      <c r="R9" s="15">
        <v>90.58</v>
      </c>
      <c r="S9" s="15">
        <v>35.68</v>
      </c>
      <c r="T9" s="15">
        <v>1.45</v>
      </c>
      <c r="U9" s="15">
        <v>830.41</v>
      </c>
      <c r="V9" s="15">
        <v>7.7200000000000003E-3</v>
      </c>
      <c r="W9" s="15">
        <v>5.1999999999999995E-4</v>
      </c>
      <c r="X9" s="40">
        <v>0.05</v>
      </c>
    </row>
    <row r="10" spans="1:47" s="16" customFormat="1" ht="26.5" customHeight="1" x14ac:dyDescent="0.35">
      <c r="A10" s="103"/>
      <c r="B10" s="120"/>
      <c r="C10" s="131">
        <v>101</v>
      </c>
      <c r="D10" s="299" t="s">
        <v>13</v>
      </c>
      <c r="E10" s="535" t="s">
        <v>58</v>
      </c>
      <c r="F10" s="536">
        <v>200</v>
      </c>
      <c r="G10" s="95"/>
      <c r="H10" s="227">
        <v>0.64</v>
      </c>
      <c r="I10" s="15">
        <v>0.25</v>
      </c>
      <c r="J10" s="40">
        <v>16.059999999999999</v>
      </c>
      <c r="K10" s="238">
        <v>79.849999999999994</v>
      </c>
      <c r="L10" s="227">
        <v>0.01</v>
      </c>
      <c r="M10" s="17">
        <v>0.05</v>
      </c>
      <c r="N10" s="15">
        <v>0.05</v>
      </c>
      <c r="O10" s="15">
        <v>100</v>
      </c>
      <c r="P10" s="40">
        <v>0</v>
      </c>
      <c r="Q10" s="17">
        <v>10.77</v>
      </c>
      <c r="R10" s="15">
        <v>2.96</v>
      </c>
      <c r="S10" s="15">
        <v>2.96</v>
      </c>
      <c r="T10" s="15">
        <v>0.54</v>
      </c>
      <c r="U10" s="15">
        <v>8.5</v>
      </c>
      <c r="V10" s="15">
        <v>0</v>
      </c>
      <c r="W10" s="15">
        <v>0</v>
      </c>
      <c r="X10" s="40">
        <v>0</v>
      </c>
    </row>
    <row r="11" spans="1:47" s="16" customFormat="1" ht="26.5" customHeight="1" x14ac:dyDescent="0.35">
      <c r="A11" s="103"/>
      <c r="B11" s="120"/>
      <c r="C11" s="132">
        <v>119</v>
      </c>
      <c r="D11" s="146" t="s">
        <v>9</v>
      </c>
      <c r="E11" s="146" t="s">
        <v>47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5">
        <v>0.01</v>
      </c>
      <c r="N11" s="15">
        <v>0</v>
      </c>
      <c r="O11" s="15">
        <v>0</v>
      </c>
      <c r="P11" s="18">
        <v>0</v>
      </c>
      <c r="Q11" s="227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47" s="16" customFormat="1" ht="26.5" customHeight="1" x14ac:dyDescent="0.35">
      <c r="A12" s="103"/>
      <c r="B12" s="120"/>
      <c r="C12" s="129">
        <v>120</v>
      </c>
      <c r="D12" s="146" t="s">
        <v>10</v>
      </c>
      <c r="E12" s="146" t="s">
        <v>40</v>
      </c>
      <c r="F12" s="129">
        <v>20</v>
      </c>
      <c r="G12" s="171"/>
      <c r="H12" s="227">
        <v>1.32</v>
      </c>
      <c r="I12" s="15">
        <v>0.24</v>
      </c>
      <c r="J12" s="40">
        <v>8.0399999999999991</v>
      </c>
      <c r="K12" s="239">
        <v>39.6</v>
      </c>
      <c r="L12" s="253">
        <v>0.03</v>
      </c>
      <c r="M12" s="19">
        <v>0.02</v>
      </c>
      <c r="N12" s="20">
        <v>0</v>
      </c>
      <c r="O12" s="20">
        <v>0</v>
      </c>
      <c r="P12" s="44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47" s="16" customFormat="1" ht="26.5" customHeight="1" x14ac:dyDescent="0.35">
      <c r="A13" s="103"/>
      <c r="B13" s="120"/>
      <c r="C13" s="213"/>
      <c r="D13" s="146"/>
      <c r="E13" s="284" t="s">
        <v>15</v>
      </c>
      <c r="F13" s="290">
        <f>SUM(F6:F12)</f>
        <v>740</v>
      </c>
      <c r="G13" s="125"/>
      <c r="H13" s="188">
        <f>SUM(H6:H12)</f>
        <v>32.08</v>
      </c>
      <c r="I13" s="14">
        <f t="shared" ref="I13:J13" si="0">SUM(I6:I12)</f>
        <v>34.46</v>
      </c>
      <c r="J13" s="43">
        <f t="shared" si="0"/>
        <v>79.72</v>
      </c>
      <c r="K13" s="296">
        <f>SUM(K6:K12)</f>
        <v>768.59</v>
      </c>
      <c r="L13" s="188">
        <f t="shared" ref="L13:R13" si="1">SUM(L6:L12)</f>
        <v>0.36</v>
      </c>
      <c r="M13" s="24">
        <f t="shared" si="1"/>
        <v>0.42000000000000004</v>
      </c>
      <c r="N13" s="14">
        <f t="shared" si="1"/>
        <v>23.89</v>
      </c>
      <c r="O13" s="14">
        <f t="shared" si="1"/>
        <v>250</v>
      </c>
      <c r="P13" s="43">
        <f t="shared" si="1"/>
        <v>0.12</v>
      </c>
      <c r="Q13" s="24">
        <f t="shared" si="1"/>
        <v>115.24</v>
      </c>
      <c r="R13" s="14">
        <f t="shared" si="1"/>
        <v>433.91999999999996</v>
      </c>
      <c r="S13" s="589">
        <f>SUM(S12)</f>
        <v>9.4</v>
      </c>
      <c r="T13" s="14">
        <f>SUM(T12)</f>
        <v>0.78</v>
      </c>
      <c r="U13" s="14">
        <f t="shared" ref="U13:X13" si="2">SUM(U12)</f>
        <v>47</v>
      </c>
      <c r="V13" s="14">
        <f t="shared" si="2"/>
        <v>1E-3</v>
      </c>
      <c r="W13" s="14">
        <f t="shared" si="2"/>
        <v>1E-3</v>
      </c>
      <c r="X13" s="43">
        <f t="shared" si="2"/>
        <v>0</v>
      </c>
    </row>
    <row r="14" spans="1:47" ht="30" customHeight="1" thickBot="1" x14ac:dyDescent="0.4">
      <c r="A14" s="244"/>
      <c r="B14" s="277"/>
      <c r="C14" s="298"/>
      <c r="D14" s="593"/>
      <c r="E14" s="315" t="s">
        <v>16</v>
      </c>
      <c r="F14" s="554"/>
      <c r="G14" s="556"/>
      <c r="H14" s="560"/>
      <c r="I14" s="562"/>
      <c r="J14" s="563"/>
      <c r="K14" s="297">
        <f>K13/23.5</f>
        <v>32.705957446808512</v>
      </c>
      <c r="L14" s="560"/>
      <c r="M14" s="561"/>
      <c r="N14" s="562"/>
      <c r="O14" s="562"/>
      <c r="P14" s="563"/>
      <c r="Q14" s="561"/>
      <c r="R14" s="562"/>
      <c r="S14" s="620"/>
      <c r="T14" s="562"/>
      <c r="U14" s="562"/>
      <c r="V14" s="562"/>
      <c r="W14" s="620"/>
      <c r="X14" s="621"/>
    </row>
    <row r="15" spans="1:47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47" ht="18" x14ac:dyDescent="0.35">
      <c r="D16" s="11"/>
      <c r="E16" s="25"/>
      <c r="F16" s="26"/>
      <c r="G16" s="11"/>
      <c r="H16" s="11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ht="18" x14ac:dyDescent="0.35">
      <c r="D18" s="11"/>
      <c r="E18" s="25"/>
      <c r="F18" s="26"/>
      <c r="G18" s="11"/>
      <c r="H18" s="11"/>
      <c r="I18" s="11"/>
      <c r="J18" s="11"/>
    </row>
    <row r="19" spans="4:10" ht="18" x14ac:dyDescent="0.35">
      <c r="D19" s="11"/>
      <c r="E19" s="25"/>
      <c r="F19" s="26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  <row r="25" spans="4:10" x14ac:dyDescent="0.35">
      <c r="D25" s="11"/>
      <c r="E25" s="11"/>
      <c r="F25" s="11"/>
      <c r="G25" s="11"/>
      <c r="H25" s="11"/>
      <c r="I25" s="11"/>
      <c r="J25" s="11"/>
    </row>
    <row r="26" spans="4:10" x14ac:dyDescent="0.35">
      <c r="D26" s="11"/>
      <c r="E26" s="11"/>
      <c r="F26" s="11"/>
      <c r="G26" s="11"/>
      <c r="H26" s="11"/>
      <c r="I26" s="11"/>
      <c r="J26" s="11"/>
    </row>
  </sheetData>
  <mergeCells count="2">
    <mergeCell ref="L4:P4"/>
    <mergeCell ref="Q4:X4"/>
  </mergeCells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topLeftCell="A4" zoomScale="46" zoomScaleNormal="46" workbookViewId="0">
      <selection activeCell="B31" sqref="B31"/>
    </sheetView>
  </sheetViews>
  <sheetFormatPr defaultRowHeight="14.5" x14ac:dyDescent="0.35"/>
  <cols>
    <col min="1" max="1" width="16.81640625" customWidth="1"/>
    <col min="2" max="2" width="13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9.8164062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7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114"/>
      <c r="C4" s="543" t="s">
        <v>34</v>
      </c>
      <c r="D4" s="289"/>
      <c r="E4" s="591"/>
      <c r="F4" s="544"/>
      <c r="G4" s="543"/>
      <c r="H4" s="642" t="s">
        <v>17</v>
      </c>
      <c r="I4" s="549"/>
      <c r="J4" s="683"/>
      <c r="K4" s="549" t="s">
        <v>18</v>
      </c>
      <c r="L4" s="797" t="s">
        <v>19</v>
      </c>
      <c r="M4" s="798"/>
      <c r="N4" s="799"/>
      <c r="O4" s="799"/>
      <c r="P4" s="803"/>
      <c r="Q4" s="804" t="s">
        <v>20</v>
      </c>
      <c r="R4" s="805"/>
      <c r="S4" s="805"/>
      <c r="T4" s="805"/>
      <c r="U4" s="805"/>
      <c r="V4" s="805"/>
      <c r="W4" s="805"/>
      <c r="X4" s="806"/>
    </row>
    <row r="5" spans="1:24" s="16" customFormat="1" ht="47" thickBot="1" x14ac:dyDescent="0.4">
      <c r="A5" s="138" t="s">
        <v>0</v>
      </c>
      <c r="B5" s="115"/>
      <c r="C5" s="94" t="s">
        <v>35</v>
      </c>
      <c r="D5" s="684" t="s">
        <v>36</v>
      </c>
      <c r="E5" s="94" t="s">
        <v>33</v>
      </c>
      <c r="F5" s="100" t="s">
        <v>21</v>
      </c>
      <c r="G5" s="94" t="s">
        <v>32</v>
      </c>
      <c r="H5" s="426" t="s">
        <v>22</v>
      </c>
      <c r="I5" s="426" t="s">
        <v>23</v>
      </c>
      <c r="J5" s="426" t="s">
        <v>24</v>
      </c>
      <c r="K5" s="550" t="s">
        <v>25</v>
      </c>
      <c r="L5" s="445" t="s">
        <v>26</v>
      </c>
      <c r="M5" s="445" t="s">
        <v>95</v>
      </c>
      <c r="N5" s="445" t="s">
        <v>27</v>
      </c>
      <c r="O5" s="500" t="s">
        <v>96</v>
      </c>
      <c r="P5" s="445" t="s">
        <v>97</v>
      </c>
      <c r="Q5" s="445" t="s">
        <v>28</v>
      </c>
      <c r="R5" s="445" t="s">
        <v>29</v>
      </c>
      <c r="S5" s="445" t="s">
        <v>30</v>
      </c>
      <c r="T5" s="445" t="s">
        <v>31</v>
      </c>
      <c r="U5" s="445" t="s">
        <v>98</v>
      </c>
      <c r="V5" s="445" t="s">
        <v>99</v>
      </c>
      <c r="W5" s="445" t="s">
        <v>100</v>
      </c>
      <c r="X5" s="426" t="s">
        <v>101</v>
      </c>
    </row>
    <row r="6" spans="1:24" s="16" customFormat="1" ht="33.75" customHeight="1" x14ac:dyDescent="0.35">
      <c r="A6" s="140" t="s">
        <v>5</v>
      </c>
      <c r="B6" s="117"/>
      <c r="C6" s="149">
        <v>25</v>
      </c>
      <c r="D6" s="250" t="s">
        <v>14</v>
      </c>
      <c r="E6" s="314" t="s">
        <v>43</v>
      </c>
      <c r="F6" s="325">
        <v>150</v>
      </c>
      <c r="G6" s="134"/>
      <c r="H6" s="45">
        <v>0.6</v>
      </c>
      <c r="I6" s="36">
        <v>0.45</v>
      </c>
      <c r="J6" s="46">
        <v>15.45</v>
      </c>
      <c r="K6" s="183">
        <v>70.5</v>
      </c>
      <c r="L6" s="240">
        <v>0.03</v>
      </c>
      <c r="M6" s="45">
        <v>0.05</v>
      </c>
      <c r="N6" s="36">
        <v>7.5</v>
      </c>
      <c r="O6" s="36">
        <v>0</v>
      </c>
      <c r="P6" s="209">
        <v>0</v>
      </c>
      <c r="Q6" s="240">
        <v>28.5</v>
      </c>
      <c r="R6" s="36">
        <v>24</v>
      </c>
      <c r="S6" s="36">
        <v>18</v>
      </c>
      <c r="T6" s="36">
        <v>0</v>
      </c>
      <c r="U6" s="36">
        <v>232.5</v>
      </c>
      <c r="V6" s="36">
        <v>1E-3</v>
      </c>
      <c r="W6" s="36">
        <v>0</v>
      </c>
      <c r="X6" s="399">
        <v>0.01</v>
      </c>
    </row>
    <row r="7" spans="1:24" s="16" customFormat="1" ht="33.75" customHeight="1" x14ac:dyDescent="0.35">
      <c r="A7" s="101"/>
      <c r="B7" s="120"/>
      <c r="C7" s="95">
        <v>35</v>
      </c>
      <c r="D7" s="299" t="s">
        <v>7</v>
      </c>
      <c r="E7" s="614" t="s">
        <v>60</v>
      </c>
      <c r="F7" s="536">
        <v>200</v>
      </c>
      <c r="G7" s="95"/>
      <c r="H7" s="228">
        <v>4.91</v>
      </c>
      <c r="I7" s="13">
        <v>9.9600000000000009</v>
      </c>
      <c r="J7" s="42">
        <v>9.02</v>
      </c>
      <c r="K7" s="97">
        <v>146.41</v>
      </c>
      <c r="L7" s="228">
        <v>0.04</v>
      </c>
      <c r="M7" s="69">
        <v>0.03</v>
      </c>
      <c r="N7" s="13">
        <v>0.75</v>
      </c>
      <c r="O7" s="13">
        <v>120</v>
      </c>
      <c r="P7" s="23">
        <v>0</v>
      </c>
      <c r="Q7" s="228">
        <v>12.45</v>
      </c>
      <c r="R7" s="13">
        <v>46.5</v>
      </c>
      <c r="S7" s="13">
        <v>9.68</v>
      </c>
      <c r="T7" s="13">
        <v>0.56999999999999995</v>
      </c>
      <c r="U7" s="13">
        <v>83.7</v>
      </c>
      <c r="V7" s="13">
        <v>2E-3</v>
      </c>
      <c r="W7" s="13">
        <v>0</v>
      </c>
      <c r="X7" s="42">
        <v>0.03</v>
      </c>
    </row>
    <row r="8" spans="1:24" s="16" customFormat="1" ht="33.75" customHeight="1" x14ac:dyDescent="0.35">
      <c r="A8" s="103"/>
      <c r="B8" s="120"/>
      <c r="C8" s="95">
        <v>89</v>
      </c>
      <c r="D8" s="299" t="s">
        <v>8</v>
      </c>
      <c r="E8" s="614" t="s">
        <v>77</v>
      </c>
      <c r="F8" s="536">
        <v>90</v>
      </c>
      <c r="G8" s="95"/>
      <c r="H8" s="228">
        <v>18.13</v>
      </c>
      <c r="I8" s="13">
        <v>17.05</v>
      </c>
      <c r="J8" s="42">
        <v>3.69</v>
      </c>
      <c r="K8" s="97">
        <v>240.96</v>
      </c>
      <c r="L8" s="342">
        <v>0.06</v>
      </c>
      <c r="M8" s="86">
        <v>0.13</v>
      </c>
      <c r="N8" s="87">
        <v>1.06</v>
      </c>
      <c r="O8" s="87">
        <v>0</v>
      </c>
      <c r="P8" s="88">
        <v>0</v>
      </c>
      <c r="Q8" s="342">
        <v>17.03</v>
      </c>
      <c r="R8" s="87">
        <v>176.72</v>
      </c>
      <c r="S8" s="87">
        <v>23.18</v>
      </c>
      <c r="T8" s="87">
        <v>2.61</v>
      </c>
      <c r="U8" s="87">
        <v>317</v>
      </c>
      <c r="V8" s="87">
        <v>7.0000000000000001E-3</v>
      </c>
      <c r="W8" s="87">
        <v>0</v>
      </c>
      <c r="X8" s="92">
        <v>0.06</v>
      </c>
    </row>
    <row r="9" spans="1:24" s="16" customFormat="1" ht="33.75" customHeight="1" x14ac:dyDescent="0.35">
      <c r="A9" s="103"/>
      <c r="B9" s="120"/>
      <c r="C9" s="131">
        <v>53</v>
      </c>
      <c r="D9" s="597" t="s">
        <v>53</v>
      </c>
      <c r="E9" s="299" t="s">
        <v>51</v>
      </c>
      <c r="F9" s="95">
        <v>150</v>
      </c>
      <c r="G9" s="131"/>
      <c r="H9" s="69">
        <v>3.34</v>
      </c>
      <c r="I9" s="13">
        <v>4.91</v>
      </c>
      <c r="J9" s="23">
        <v>33.93</v>
      </c>
      <c r="K9" s="132">
        <v>191.49</v>
      </c>
      <c r="L9" s="69">
        <v>0.03</v>
      </c>
      <c r="M9" s="69">
        <v>0.02</v>
      </c>
      <c r="N9" s="13">
        <v>0</v>
      </c>
      <c r="O9" s="13">
        <v>20</v>
      </c>
      <c r="P9" s="23">
        <v>0.09</v>
      </c>
      <c r="Q9" s="228">
        <v>6.29</v>
      </c>
      <c r="R9" s="13">
        <v>67.34</v>
      </c>
      <c r="S9" s="32">
        <v>21.83</v>
      </c>
      <c r="T9" s="13">
        <v>0.46</v>
      </c>
      <c r="U9" s="13">
        <v>43.27</v>
      </c>
      <c r="V9" s="13">
        <v>1E-3</v>
      </c>
      <c r="W9" s="13">
        <v>7.0000000000000001E-3</v>
      </c>
      <c r="X9" s="42">
        <v>0.02</v>
      </c>
    </row>
    <row r="10" spans="1:24" s="16" customFormat="1" ht="43.5" customHeight="1" x14ac:dyDescent="0.35">
      <c r="A10" s="103"/>
      <c r="B10" s="120"/>
      <c r="C10" s="200">
        <v>216</v>
      </c>
      <c r="D10" s="171" t="s">
        <v>13</v>
      </c>
      <c r="E10" s="206" t="s">
        <v>104</v>
      </c>
      <c r="F10" s="129">
        <v>200</v>
      </c>
      <c r="G10" s="553"/>
      <c r="H10" s="227">
        <v>0.25</v>
      </c>
      <c r="I10" s="15">
        <v>0</v>
      </c>
      <c r="J10" s="40">
        <v>12.73</v>
      </c>
      <c r="K10" s="181">
        <v>51.3</v>
      </c>
      <c r="L10" s="253">
        <v>0</v>
      </c>
      <c r="M10" s="19">
        <v>0</v>
      </c>
      <c r="N10" s="20">
        <v>4.3899999999999997</v>
      </c>
      <c r="O10" s="20">
        <v>0</v>
      </c>
      <c r="P10" s="44">
        <v>0</v>
      </c>
      <c r="Q10" s="253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4">
        <v>0</v>
      </c>
    </row>
    <row r="11" spans="1:24" s="16" customFormat="1" ht="33.75" customHeight="1" x14ac:dyDescent="0.35">
      <c r="A11" s="103"/>
      <c r="B11" s="120"/>
      <c r="C11" s="97">
        <v>119</v>
      </c>
      <c r="D11" s="146" t="s">
        <v>9</v>
      </c>
      <c r="E11" s="171" t="s">
        <v>47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5">
        <v>0.01</v>
      </c>
      <c r="N11" s="15">
        <v>0</v>
      </c>
      <c r="O11" s="15">
        <v>0</v>
      </c>
      <c r="P11" s="18">
        <v>0</v>
      </c>
      <c r="Q11" s="227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24" s="16" customFormat="1" ht="33.75" customHeight="1" x14ac:dyDescent="0.35">
      <c r="A12" s="103"/>
      <c r="B12" s="120"/>
      <c r="C12" s="125">
        <v>120</v>
      </c>
      <c r="D12" s="146" t="s">
        <v>10</v>
      </c>
      <c r="E12" s="171" t="s">
        <v>40</v>
      </c>
      <c r="F12" s="130">
        <v>20</v>
      </c>
      <c r="G12" s="130"/>
      <c r="H12" s="19">
        <v>1.32</v>
      </c>
      <c r="I12" s="20">
        <v>0.24</v>
      </c>
      <c r="J12" s="21">
        <v>8.0399999999999991</v>
      </c>
      <c r="K12" s="251">
        <v>39.6</v>
      </c>
      <c r="L12" s="253">
        <v>0.03</v>
      </c>
      <c r="M12" s="19">
        <v>0.02</v>
      </c>
      <c r="N12" s="20">
        <v>0</v>
      </c>
      <c r="O12" s="20">
        <v>0</v>
      </c>
      <c r="P12" s="44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3.75" customHeight="1" x14ac:dyDescent="0.35">
      <c r="A13" s="103"/>
      <c r="B13" s="120"/>
      <c r="C13" s="245"/>
      <c r="D13" s="552"/>
      <c r="E13" s="275" t="s">
        <v>15</v>
      </c>
      <c r="F13" s="290">
        <f>F6+F7+F8+F9+F10+F11+F12+60</f>
        <v>890</v>
      </c>
      <c r="G13" s="125"/>
      <c r="H13" s="188">
        <f>SUM(H6:H12)</f>
        <v>30.07</v>
      </c>
      <c r="I13" s="14">
        <f>SUM(I6:I12)</f>
        <v>32.770000000000003</v>
      </c>
      <c r="J13" s="43">
        <f t="shared" ref="J13" si="0">SUM(J6:J12)</f>
        <v>92.700000000000017</v>
      </c>
      <c r="K13" s="296">
        <f>SUM(K6:K12)</f>
        <v>787.26</v>
      </c>
      <c r="L13" s="188">
        <f>SUM(L6:L12)</f>
        <v>0.21</v>
      </c>
      <c r="M13" s="24">
        <f>SUM(M6:M12)</f>
        <v>0.26</v>
      </c>
      <c r="N13" s="14">
        <f>SUM(N6:N12)</f>
        <v>13.7</v>
      </c>
      <c r="O13" s="14">
        <f>SUM(O6:O12)</f>
        <v>140</v>
      </c>
      <c r="P13" s="121">
        <f>SUM(P6:P12)</f>
        <v>0.09</v>
      </c>
      <c r="Q13" s="188">
        <f>SUM(Q6:Q12)</f>
        <v>74.39</v>
      </c>
      <c r="R13" s="14">
        <f>SUM(R6:R12)</f>
        <v>357.56</v>
      </c>
      <c r="S13" s="14">
        <f>SUM(S6:S12)</f>
        <v>84.89</v>
      </c>
      <c r="T13" s="14">
        <f>SUM(T6:T12)</f>
        <v>4.67</v>
      </c>
      <c r="U13" s="14">
        <f>SUM(U6:U12)</f>
        <v>742.37</v>
      </c>
      <c r="V13" s="14">
        <f>SUM(V6:V12)</f>
        <v>1.3000000000000001E-2</v>
      </c>
      <c r="W13" s="14">
        <f>SUM(W6:W12)</f>
        <v>9.0000000000000011E-3</v>
      </c>
      <c r="X13" s="43">
        <f>SUM(X6:X12)</f>
        <v>3.02</v>
      </c>
    </row>
    <row r="14" spans="1:24" s="16" customFormat="1" ht="33.75" customHeight="1" thickBot="1" x14ac:dyDescent="0.4">
      <c r="A14" s="244"/>
      <c r="B14" s="277"/>
      <c r="C14" s="279"/>
      <c r="D14" s="554"/>
      <c r="E14" s="555" t="s">
        <v>16</v>
      </c>
      <c r="F14" s="554"/>
      <c r="G14" s="556"/>
      <c r="H14" s="560"/>
      <c r="I14" s="562"/>
      <c r="J14" s="563"/>
      <c r="K14" s="297">
        <f>K13/23.5</f>
        <v>33.500425531914892</v>
      </c>
      <c r="L14" s="560"/>
      <c r="M14" s="561"/>
      <c r="N14" s="562"/>
      <c r="O14" s="562"/>
      <c r="P14" s="615"/>
      <c r="Q14" s="560"/>
      <c r="R14" s="562"/>
      <c r="S14" s="562"/>
      <c r="T14" s="562"/>
      <c r="U14" s="562"/>
      <c r="V14" s="562"/>
      <c r="W14" s="562"/>
      <c r="X14" s="563"/>
    </row>
    <row r="15" spans="1:24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s="205" customFormat="1" ht="18" x14ac:dyDescent="0.35">
      <c r="B16" s="255"/>
      <c r="C16" s="255"/>
      <c r="D16" s="256"/>
      <c r="E16" s="257"/>
      <c r="F16" s="258"/>
      <c r="G16" s="256"/>
      <c r="H16" s="256"/>
      <c r="I16" s="256"/>
      <c r="J16" s="256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x14ac:dyDescent="0.35">
      <c r="D18" s="11"/>
      <c r="E18" s="11"/>
      <c r="F18" s="11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9"/>
  <sheetViews>
    <sheetView zoomScale="38" zoomScaleNormal="38" workbookViewId="0">
      <selection activeCell="B8" sqref="B8:X8"/>
    </sheetView>
  </sheetViews>
  <sheetFormatPr defaultRowHeight="14.5" x14ac:dyDescent="0.35"/>
  <cols>
    <col min="1" max="1" width="16.81640625" customWidth="1"/>
    <col min="2" max="2" width="11" style="727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8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738"/>
      <c r="C4" s="544" t="s">
        <v>34</v>
      </c>
      <c r="D4" s="608"/>
      <c r="E4" s="609"/>
      <c r="F4" s="543"/>
      <c r="G4" s="544"/>
      <c r="H4" s="549" t="s">
        <v>17</v>
      </c>
      <c r="I4" s="549"/>
      <c r="J4" s="549"/>
      <c r="K4" s="610" t="s">
        <v>18</v>
      </c>
      <c r="L4" s="797" t="s">
        <v>19</v>
      </c>
      <c r="M4" s="798"/>
      <c r="N4" s="799"/>
      <c r="O4" s="799"/>
      <c r="P4" s="799"/>
      <c r="Q4" s="811" t="s">
        <v>20</v>
      </c>
      <c r="R4" s="812"/>
      <c r="S4" s="812"/>
      <c r="T4" s="812"/>
      <c r="U4" s="812"/>
      <c r="V4" s="812"/>
      <c r="W4" s="812"/>
      <c r="X4" s="813"/>
    </row>
    <row r="5" spans="1:24" s="16" customFormat="1" ht="28.5" customHeight="1" thickBot="1" x14ac:dyDescent="0.4">
      <c r="A5" s="138" t="s">
        <v>0</v>
      </c>
      <c r="B5" s="739"/>
      <c r="C5" s="100" t="s">
        <v>35</v>
      </c>
      <c r="D5" s="357" t="s">
        <v>36</v>
      </c>
      <c r="E5" s="100" t="s">
        <v>33</v>
      </c>
      <c r="F5" s="94" t="s">
        <v>21</v>
      </c>
      <c r="G5" s="100" t="s">
        <v>32</v>
      </c>
      <c r="H5" s="426" t="s">
        <v>22</v>
      </c>
      <c r="I5" s="426" t="s">
        <v>23</v>
      </c>
      <c r="J5" s="426" t="s">
        <v>24</v>
      </c>
      <c r="K5" s="623" t="s">
        <v>25</v>
      </c>
      <c r="L5" s="445" t="s">
        <v>26</v>
      </c>
      <c r="M5" s="445" t="s">
        <v>95</v>
      </c>
      <c r="N5" s="445" t="s">
        <v>27</v>
      </c>
      <c r="O5" s="500" t="s">
        <v>96</v>
      </c>
      <c r="P5" s="542" t="s">
        <v>97</v>
      </c>
      <c r="Q5" s="322" t="s">
        <v>28</v>
      </c>
      <c r="R5" s="322" t="s">
        <v>29</v>
      </c>
      <c r="S5" s="322" t="s">
        <v>30</v>
      </c>
      <c r="T5" s="322" t="s">
        <v>31</v>
      </c>
      <c r="U5" s="322" t="s">
        <v>98</v>
      </c>
      <c r="V5" s="322" t="s">
        <v>99</v>
      </c>
      <c r="W5" s="322" t="s">
        <v>100</v>
      </c>
      <c r="X5" s="426" t="s">
        <v>101</v>
      </c>
    </row>
    <row r="6" spans="1:24" s="16" customFormat="1" ht="33.75" customHeight="1" x14ac:dyDescent="0.35">
      <c r="A6" s="78" t="s">
        <v>5</v>
      </c>
      <c r="B6" s="134"/>
      <c r="C6" s="507">
        <v>172</v>
      </c>
      <c r="D6" s="594" t="s">
        <v>14</v>
      </c>
      <c r="E6" s="595" t="s">
        <v>112</v>
      </c>
      <c r="F6" s="617">
        <v>60</v>
      </c>
      <c r="G6" s="263"/>
      <c r="H6" s="265">
        <v>1.75</v>
      </c>
      <c r="I6" s="81">
        <v>0.11</v>
      </c>
      <c r="J6" s="83">
        <v>3.55</v>
      </c>
      <c r="K6" s="452">
        <v>21.6</v>
      </c>
      <c r="L6" s="265">
        <v>0.05</v>
      </c>
      <c r="M6" s="81">
        <v>0.02</v>
      </c>
      <c r="N6" s="81">
        <v>2.4</v>
      </c>
      <c r="O6" s="81">
        <v>20</v>
      </c>
      <c r="P6" s="82">
        <v>0</v>
      </c>
      <c r="Q6" s="265">
        <v>10.56</v>
      </c>
      <c r="R6" s="81">
        <v>32.36</v>
      </c>
      <c r="S6" s="81">
        <v>10.96</v>
      </c>
      <c r="T6" s="81">
        <v>0.37</v>
      </c>
      <c r="U6" s="81">
        <v>49.3</v>
      </c>
      <c r="V6" s="81">
        <v>4.0000000000000001E-3</v>
      </c>
      <c r="W6" s="81">
        <v>1E-3</v>
      </c>
      <c r="X6" s="83">
        <v>0.03</v>
      </c>
    </row>
    <row r="7" spans="1:24" s="16" customFormat="1" ht="33.75" customHeight="1" x14ac:dyDescent="0.35">
      <c r="A7" s="76"/>
      <c r="B7" s="175" t="s">
        <v>65</v>
      </c>
      <c r="C7" s="508">
        <v>37</v>
      </c>
      <c r="D7" s="451" t="s">
        <v>7</v>
      </c>
      <c r="E7" s="281" t="s">
        <v>48</v>
      </c>
      <c r="F7" s="516">
        <v>200</v>
      </c>
      <c r="G7" s="158"/>
      <c r="H7" s="309">
        <v>5.78</v>
      </c>
      <c r="I7" s="53">
        <v>5.5</v>
      </c>
      <c r="J7" s="67">
        <v>10.8</v>
      </c>
      <c r="K7" s="307">
        <v>115.7</v>
      </c>
      <c r="L7" s="309">
        <v>7.0000000000000007E-2</v>
      </c>
      <c r="M7" s="53">
        <v>7.0000000000000007E-2</v>
      </c>
      <c r="N7" s="53">
        <v>5.69</v>
      </c>
      <c r="O7" s="53">
        <v>110</v>
      </c>
      <c r="P7" s="54">
        <v>0</v>
      </c>
      <c r="Q7" s="309">
        <v>14.22</v>
      </c>
      <c r="R7" s="53">
        <v>82.61</v>
      </c>
      <c r="S7" s="53">
        <v>21.99</v>
      </c>
      <c r="T7" s="53">
        <v>1.22</v>
      </c>
      <c r="U7" s="53">
        <v>398.71</v>
      </c>
      <c r="V7" s="53">
        <v>5.0000000000000001E-3</v>
      </c>
      <c r="W7" s="53">
        <v>0</v>
      </c>
      <c r="X7" s="67">
        <v>0.04</v>
      </c>
    </row>
    <row r="8" spans="1:24" s="16" customFormat="1" ht="33.75" customHeight="1" x14ac:dyDescent="0.35">
      <c r="A8" s="79"/>
      <c r="B8" s="175" t="s">
        <v>65</v>
      </c>
      <c r="C8" s="508">
        <v>85</v>
      </c>
      <c r="D8" s="451" t="s">
        <v>8</v>
      </c>
      <c r="E8" s="281" t="s">
        <v>134</v>
      </c>
      <c r="F8" s="477">
        <v>90</v>
      </c>
      <c r="G8" s="158"/>
      <c r="H8" s="309">
        <v>13.81</v>
      </c>
      <c r="I8" s="53">
        <v>7.8</v>
      </c>
      <c r="J8" s="67">
        <v>7.21</v>
      </c>
      <c r="K8" s="307">
        <v>154.13</v>
      </c>
      <c r="L8" s="309">
        <v>0.18</v>
      </c>
      <c r="M8" s="53">
        <v>1.37</v>
      </c>
      <c r="N8" s="53">
        <v>10.33</v>
      </c>
      <c r="O8" s="53">
        <v>3920</v>
      </c>
      <c r="P8" s="54">
        <v>0.96</v>
      </c>
      <c r="Q8" s="309">
        <v>16.170000000000002</v>
      </c>
      <c r="R8" s="53">
        <v>221.57</v>
      </c>
      <c r="S8" s="53">
        <v>14.02</v>
      </c>
      <c r="T8" s="53">
        <v>4.8</v>
      </c>
      <c r="U8" s="53">
        <v>194.11</v>
      </c>
      <c r="V8" s="53">
        <v>5.0000000000000001E-3</v>
      </c>
      <c r="W8" s="53">
        <v>2.8000000000000001E-2</v>
      </c>
      <c r="X8" s="67">
        <v>0</v>
      </c>
    </row>
    <row r="9" spans="1:24" s="16" customFormat="1" ht="33.75" customHeight="1" x14ac:dyDescent="0.35">
      <c r="A9" s="79"/>
      <c r="B9" s="130"/>
      <c r="C9" s="492">
        <v>64</v>
      </c>
      <c r="D9" s="199" t="s">
        <v>42</v>
      </c>
      <c r="E9" s="327" t="s">
        <v>61</v>
      </c>
      <c r="F9" s="214">
        <v>150</v>
      </c>
      <c r="G9" s="96"/>
      <c r="H9" s="233">
        <v>6.76</v>
      </c>
      <c r="I9" s="72">
        <v>3.93</v>
      </c>
      <c r="J9" s="197">
        <v>41.29</v>
      </c>
      <c r="K9" s="341">
        <v>227.48</v>
      </c>
      <c r="L9" s="233">
        <v>0.08</v>
      </c>
      <c r="M9" s="72">
        <v>0.03</v>
      </c>
      <c r="N9" s="72">
        <v>0</v>
      </c>
      <c r="O9" s="72">
        <v>10</v>
      </c>
      <c r="P9" s="73">
        <v>0.06</v>
      </c>
      <c r="Q9" s="233">
        <v>13.22</v>
      </c>
      <c r="R9" s="72">
        <v>50.76</v>
      </c>
      <c r="S9" s="72">
        <v>9.1199999999999992</v>
      </c>
      <c r="T9" s="72">
        <v>0.92</v>
      </c>
      <c r="U9" s="72">
        <v>72.489999999999995</v>
      </c>
      <c r="V9" s="72">
        <v>1E-3</v>
      </c>
      <c r="W9" s="72">
        <v>0</v>
      </c>
      <c r="X9" s="197">
        <v>0.01</v>
      </c>
    </row>
    <row r="10" spans="1:24" s="16" customFormat="1" ht="43.5" customHeight="1" x14ac:dyDescent="0.35">
      <c r="A10" s="79"/>
      <c r="B10" s="130"/>
      <c r="C10" s="130">
        <v>95</v>
      </c>
      <c r="D10" s="597" t="s">
        <v>13</v>
      </c>
      <c r="E10" s="535" t="s">
        <v>121</v>
      </c>
      <c r="F10" s="598">
        <v>200</v>
      </c>
      <c r="G10" s="130"/>
      <c r="H10" s="253">
        <v>0</v>
      </c>
      <c r="I10" s="20">
        <v>0</v>
      </c>
      <c r="J10" s="21">
        <v>20</v>
      </c>
      <c r="K10" s="184">
        <v>80.599999999999994</v>
      </c>
      <c r="L10" s="17">
        <v>0.1</v>
      </c>
      <c r="M10" s="17">
        <v>0.1</v>
      </c>
      <c r="N10" s="15">
        <v>3</v>
      </c>
      <c r="O10" s="15">
        <v>79.2</v>
      </c>
      <c r="P10" s="18">
        <v>0.96</v>
      </c>
      <c r="Q10" s="227">
        <v>0.16</v>
      </c>
      <c r="R10" s="15">
        <v>0</v>
      </c>
      <c r="S10" s="31">
        <v>0</v>
      </c>
      <c r="T10" s="15">
        <v>0.02</v>
      </c>
      <c r="U10" s="15">
        <v>0.15</v>
      </c>
      <c r="V10" s="15">
        <v>0</v>
      </c>
      <c r="W10" s="15">
        <v>0</v>
      </c>
      <c r="X10" s="42">
        <v>0</v>
      </c>
    </row>
    <row r="11" spans="1:24" s="16" customFormat="1" ht="33.75" customHeight="1" x14ac:dyDescent="0.35">
      <c r="A11" s="79"/>
      <c r="B11" s="130"/>
      <c r="C11" s="505">
        <v>119</v>
      </c>
      <c r="D11" s="199" t="s">
        <v>9</v>
      </c>
      <c r="E11" s="147" t="s">
        <v>47</v>
      </c>
      <c r="F11" s="130">
        <v>30</v>
      </c>
      <c r="G11" s="161"/>
      <c r="H11" s="253">
        <v>2.2799999999999998</v>
      </c>
      <c r="I11" s="20">
        <v>0.24</v>
      </c>
      <c r="J11" s="44">
        <v>14.76</v>
      </c>
      <c r="K11" s="373">
        <v>70.5</v>
      </c>
      <c r="L11" s="253">
        <v>0.03</v>
      </c>
      <c r="M11" s="20">
        <v>0.01</v>
      </c>
      <c r="N11" s="20">
        <v>0</v>
      </c>
      <c r="O11" s="20">
        <v>0</v>
      </c>
      <c r="P11" s="21">
        <v>0</v>
      </c>
      <c r="Q11" s="253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4">
        <v>4.3499999999999996</v>
      </c>
    </row>
    <row r="12" spans="1:24" s="16" customFormat="1" ht="33.75" customHeight="1" x14ac:dyDescent="0.35">
      <c r="A12" s="79"/>
      <c r="B12" s="130"/>
      <c r="C12" s="492">
        <v>120</v>
      </c>
      <c r="D12" s="199" t="s">
        <v>10</v>
      </c>
      <c r="E12" s="147" t="s">
        <v>40</v>
      </c>
      <c r="F12" s="130">
        <v>20</v>
      </c>
      <c r="G12" s="161"/>
      <c r="H12" s="253">
        <v>1.32</v>
      </c>
      <c r="I12" s="20">
        <v>0.24</v>
      </c>
      <c r="J12" s="44">
        <v>8.0399999999999991</v>
      </c>
      <c r="K12" s="373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3.75" customHeight="1" x14ac:dyDescent="0.35">
      <c r="A13" s="79"/>
      <c r="B13" s="174" t="s">
        <v>63</v>
      </c>
      <c r="C13" s="437"/>
      <c r="D13" s="167"/>
      <c r="E13" s="375" t="s">
        <v>15</v>
      </c>
      <c r="F13" s="273" t="e">
        <f>F6+#REF!+#REF!+F9+F10+F11+F12</f>
        <v>#REF!</v>
      </c>
      <c r="G13" s="416"/>
      <c r="H13" s="189" t="e">
        <f>H6+#REF!+#REF!+H9+H10+H11+H12</f>
        <v>#REF!</v>
      </c>
      <c r="I13" s="22" t="e">
        <f>I6+#REF!+#REF!+I9+I10+I11+I12</f>
        <v>#REF!</v>
      </c>
      <c r="J13" s="59" t="e">
        <f>J6+#REF!+#REF!+J9+J10+J11+J12</f>
        <v>#REF!</v>
      </c>
      <c r="K13" s="408" t="e">
        <f>K6+#REF!+#REF!+K9+K10+K11+K12</f>
        <v>#REF!</v>
      </c>
      <c r="L13" s="189" t="e">
        <f>L6+#REF!+#REF!+L9+L10+L11+L12</f>
        <v>#REF!</v>
      </c>
      <c r="M13" s="22" t="e">
        <f>M6+#REF!+#REF!+M9+M10+M11+M12</f>
        <v>#REF!</v>
      </c>
      <c r="N13" s="22" t="e">
        <f>N6+#REF!+#REF!+N9+N10+N11+N12</f>
        <v>#REF!</v>
      </c>
      <c r="O13" s="22" t="e">
        <f>O6+#REF!+#REF!+O9+O10+O11+O12</f>
        <v>#REF!</v>
      </c>
      <c r="P13" s="107" t="e">
        <f>P6+#REF!+#REF!+P9+P10+P11+P12</f>
        <v>#REF!</v>
      </c>
      <c r="Q13" s="189" t="e">
        <f>Q6+#REF!+#REF!+Q9+Q10+Q11+Q12</f>
        <v>#REF!</v>
      </c>
      <c r="R13" s="22" t="e">
        <f>R6+#REF!+#REF!+R9+R10+R11+R12</f>
        <v>#REF!</v>
      </c>
      <c r="S13" s="22" t="e">
        <f>S6+#REF!+#REF!+S9+S10+S11+S12</f>
        <v>#REF!</v>
      </c>
      <c r="T13" s="22" t="e">
        <f>T6+#REF!+#REF!+T9+T10+T11+T12</f>
        <v>#REF!</v>
      </c>
      <c r="U13" s="22" t="e">
        <f>U6+#REF!+#REF!+U9+U10+U11+U12</f>
        <v>#REF!</v>
      </c>
      <c r="V13" s="22" t="e">
        <f>V6+#REF!+#REF!+V9+V10+V11+V12</f>
        <v>#REF!</v>
      </c>
      <c r="W13" s="22" t="e">
        <f>W6+#REF!+#REF!+W9+W10+W11+W12</f>
        <v>#REF!</v>
      </c>
      <c r="X13" s="59" t="e">
        <f>X6+#REF!+#REF!+X9+X10+X11+X12</f>
        <v>#REF!</v>
      </c>
    </row>
    <row r="14" spans="1:24" s="16" customFormat="1" ht="33.75" customHeight="1" x14ac:dyDescent="0.35">
      <c r="A14" s="79"/>
      <c r="B14" s="225" t="s">
        <v>65</v>
      </c>
      <c r="C14" s="509"/>
      <c r="D14" s="379"/>
      <c r="E14" s="380" t="s">
        <v>15</v>
      </c>
      <c r="F14" s="272">
        <f>F6+F7+F8+F9+F10+F11+F12</f>
        <v>750</v>
      </c>
      <c r="G14" s="417"/>
      <c r="H14" s="286">
        <f>H6+H7+H8+H9+H10+H11+H12</f>
        <v>31.700000000000003</v>
      </c>
      <c r="I14" s="52">
        <f>I6+I7+I8+I9+I10+I11+I12</f>
        <v>17.819999999999997</v>
      </c>
      <c r="J14" s="68">
        <f>J6+J7+J8+J9+J10+J11+J12</f>
        <v>105.65</v>
      </c>
      <c r="K14" s="418">
        <f>K6+K7+K8+K9+K10+K11+K12</f>
        <v>709.61</v>
      </c>
      <c r="L14" s="286">
        <f>L6+L7+L8+L9+L10+L11+L12</f>
        <v>0.54</v>
      </c>
      <c r="M14" s="52">
        <f>M6+M7+M8+M9+M10+M11+M12</f>
        <v>1.6200000000000003</v>
      </c>
      <c r="N14" s="52">
        <f>N6+N7+N8+N9+N10+N11+N12</f>
        <v>21.42</v>
      </c>
      <c r="O14" s="52">
        <f>O6+O7+O8+O9+O10+O11+O12</f>
        <v>4139.2</v>
      </c>
      <c r="P14" s="664">
        <f>P6+P7+P8+P9+P10+P11+P12</f>
        <v>1.98</v>
      </c>
      <c r="Q14" s="286">
        <f>Q6+Q7+Q8+Q9+Q10+Q11+Q12</f>
        <v>66.13</v>
      </c>
      <c r="R14" s="52">
        <f>R6+R7+R8+R9+R10+R11+R12</f>
        <v>436.79999999999995</v>
      </c>
      <c r="S14" s="52">
        <f>S6+S7+S8+S9+S10+S11+S12</f>
        <v>69.69</v>
      </c>
      <c r="T14" s="52">
        <f>T6+T7+T8+T9+T10+T11+T12</f>
        <v>8.44</v>
      </c>
      <c r="U14" s="52">
        <f>U6+U7+U8+U9+U10+U11+U12</f>
        <v>789.66</v>
      </c>
      <c r="V14" s="52">
        <f>V6+V7+V8+V9+V10+V11+V12</f>
        <v>1.7000000000000005E-2</v>
      </c>
      <c r="W14" s="52">
        <f>W6+W7+W8+W9+W10+W11+W12</f>
        <v>3.2000000000000001E-2</v>
      </c>
      <c r="X14" s="68">
        <f>X6+X7+X8+X9+X10+X11+X12</f>
        <v>4.43</v>
      </c>
    </row>
    <row r="15" spans="1:24" s="16" customFormat="1" ht="33.75" customHeight="1" x14ac:dyDescent="0.35">
      <c r="A15" s="79"/>
      <c r="B15" s="224" t="s">
        <v>63</v>
      </c>
      <c r="C15" s="448"/>
      <c r="D15" s="381"/>
      <c r="E15" s="375" t="s">
        <v>16</v>
      </c>
      <c r="F15" s="382"/>
      <c r="G15" s="383"/>
      <c r="H15" s="376"/>
      <c r="I15" s="377"/>
      <c r="J15" s="378"/>
      <c r="K15" s="391" t="e">
        <f>K13/23.5</f>
        <v>#REF!</v>
      </c>
      <c r="L15" s="376"/>
      <c r="M15" s="377"/>
      <c r="N15" s="377"/>
      <c r="O15" s="377"/>
      <c r="P15" s="419"/>
      <c r="Q15" s="376"/>
      <c r="R15" s="377"/>
      <c r="S15" s="377"/>
      <c r="T15" s="377"/>
      <c r="U15" s="377"/>
      <c r="V15" s="377"/>
      <c r="W15" s="377"/>
      <c r="X15" s="378"/>
    </row>
    <row r="16" spans="1:24" s="16" customFormat="1" ht="33.75" customHeight="1" thickBot="1" x14ac:dyDescent="0.4">
      <c r="A16" s="324"/>
      <c r="B16" s="177" t="s">
        <v>65</v>
      </c>
      <c r="C16" s="440"/>
      <c r="D16" s="384"/>
      <c r="E16" s="534" t="s">
        <v>16</v>
      </c>
      <c r="F16" s="386"/>
      <c r="G16" s="159"/>
      <c r="H16" s="387"/>
      <c r="I16" s="388"/>
      <c r="J16" s="389"/>
      <c r="K16" s="390">
        <f>K14/23.5</f>
        <v>30.196170212765956</v>
      </c>
      <c r="L16" s="387"/>
      <c r="M16" s="388"/>
      <c r="N16" s="388"/>
      <c r="O16" s="388"/>
      <c r="P16" s="420"/>
      <c r="Q16" s="387"/>
      <c r="R16" s="388"/>
      <c r="S16" s="388"/>
      <c r="T16" s="388"/>
      <c r="U16" s="388"/>
      <c r="V16" s="388"/>
      <c r="W16" s="388"/>
      <c r="X16" s="389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537" t="s">
        <v>55</v>
      </c>
      <c r="B18" s="732"/>
      <c r="C18" s="538"/>
      <c r="D18" s="539"/>
      <c r="E18" s="25"/>
      <c r="F18" s="26"/>
      <c r="G18" s="11"/>
      <c r="H18" s="9"/>
      <c r="I18" s="11"/>
      <c r="J18" s="11"/>
    </row>
    <row r="19" spans="1:14" ht="18" x14ac:dyDescent="0.35">
      <c r="A19" s="540" t="s">
        <v>56</v>
      </c>
      <c r="B19" s="728"/>
      <c r="C19" s="541"/>
      <c r="D19" s="541"/>
      <c r="E19" s="25"/>
      <c r="F19" s="26"/>
      <c r="G19" s="11"/>
      <c r="H19" s="11"/>
      <c r="I19" s="11"/>
      <c r="J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ht="18" x14ac:dyDescent="0.35">
      <c r="D22" s="11"/>
      <c r="E22" s="25"/>
      <c r="F22" s="26"/>
      <c r="G22" s="11"/>
      <c r="H22" s="11"/>
      <c r="I22" s="11"/>
      <c r="J22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</sheetData>
  <mergeCells count="2">
    <mergeCell ref="L4:P4"/>
    <mergeCell ref="Q4:X4"/>
  </mergeCells>
  <pageMargins left="0.7" right="0.7" top="0.75" bottom="0.75" header="0.3" footer="0.3"/>
  <pageSetup paperSize="9" scale="46" orientation="landscape" r:id="rId1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9"/>
  <sheetViews>
    <sheetView zoomScale="38" zoomScaleNormal="38" workbookViewId="0">
      <selection activeCell="E37" sqref="E37"/>
    </sheetView>
  </sheetViews>
  <sheetFormatPr defaultRowHeight="14.5" x14ac:dyDescent="0.35"/>
  <cols>
    <col min="1" max="1" width="21.54296875" customWidth="1"/>
    <col min="2" max="2" width="21.54296875" style="740" customWidth="1"/>
    <col min="3" max="3" width="15.7265625" style="5" customWidth="1"/>
    <col min="4" max="4" width="25.81640625" customWidth="1"/>
    <col min="5" max="5" width="57.816406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4" ht="23" x14ac:dyDescent="0.5">
      <c r="A2" s="6" t="s">
        <v>1</v>
      </c>
      <c r="B2" s="730"/>
      <c r="C2" s="7"/>
      <c r="D2" s="6" t="s">
        <v>3</v>
      </c>
      <c r="E2" s="6"/>
      <c r="F2" s="8" t="s">
        <v>2</v>
      </c>
      <c r="G2" s="116">
        <v>9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520"/>
      <c r="B4" s="695"/>
      <c r="C4" s="543" t="s">
        <v>34</v>
      </c>
      <c r="D4" s="234"/>
      <c r="E4" s="591"/>
      <c r="F4" s="817" t="s">
        <v>21</v>
      </c>
      <c r="G4" s="544"/>
      <c r="H4" s="549" t="s">
        <v>17</v>
      </c>
      <c r="I4" s="549"/>
      <c r="J4" s="549"/>
      <c r="K4" s="610" t="s">
        <v>18</v>
      </c>
      <c r="L4" s="797" t="s">
        <v>19</v>
      </c>
      <c r="M4" s="798"/>
      <c r="N4" s="799"/>
      <c r="O4" s="799"/>
      <c r="P4" s="803"/>
      <c r="Q4" s="804" t="s">
        <v>20</v>
      </c>
      <c r="R4" s="805"/>
      <c r="S4" s="805"/>
      <c r="T4" s="805"/>
      <c r="U4" s="805"/>
      <c r="V4" s="805"/>
      <c r="W4" s="805"/>
      <c r="X4" s="806"/>
    </row>
    <row r="5" spans="1:24" s="16" customFormat="1" ht="28.5" customHeight="1" thickBot="1" x14ac:dyDescent="0.4">
      <c r="A5" s="301" t="s">
        <v>0</v>
      </c>
      <c r="B5" s="689"/>
      <c r="C5" s="94" t="s">
        <v>35</v>
      </c>
      <c r="D5" s="592" t="s">
        <v>36</v>
      </c>
      <c r="E5" s="94" t="s">
        <v>33</v>
      </c>
      <c r="F5" s="818"/>
      <c r="G5" s="100" t="s">
        <v>32</v>
      </c>
      <c r="H5" s="426" t="s">
        <v>22</v>
      </c>
      <c r="I5" s="426" t="s">
        <v>23</v>
      </c>
      <c r="J5" s="426" t="s">
        <v>24</v>
      </c>
      <c r="K5" s="623" t="s">
        <v>25</v>
      </c>
      <c r="L5" s="322" t="s">
        <v>26</v>
      </c>
      <c r="M5" s="322" t="s">
        <v>95</v>
      </c>
      <c r="N5" s="322" t="s">
        <v>27</v>
      </c>
      <c r="O5" s="425" t="s">
        <v>96</v>
      </c>
      <c r="P5" s="322" t="s">
        <v>97</v>
      </c>
      <c r="Q5" s="322" t="s">
        <v>28</v>
      </c>
      <c r="R5" s="322" t="s">
        <v>29</v>
      </c>
      <c r="S5" s="322" t="s">
        <v>30</v>
      </c>
      <c r="T5" s="322" t="s">
        <v>31</v>
      </c>
      <c r="U5" s="322" t="s">
        <v>98</v>
      </c>
      <c r="V5" s="322" t="s">
        <v>99</v>
      </c>
      <c r="W5" s="322" t="s">
        <v>100</v>
      </c>
      <c r="X5" s="426" t="s">
        <v>101</v>
      </c>
    </row>
    <row r="6" spans="1:24" s="16" customFormat="1" ht="33.75" customHeight="1" x14ac:dyDescent="0.35">
      <c r="A6" s="361" t="s">
        <v>5</v>
      </c>
      <c r="B6" s="622"/>
      <c r="C6" s="497">
        <v>13</v>
      </c>
      <c r="D6" s="353" t="s">
        <v>6</v>
      </c>
      <c r="E6" s="625" t="s">
        <v>49</v>
      </c>
      <c r="F6" s="626">
        <v>60</v>
      </c>
      <c r="G6" s="134"/>
      <c r="H6" s="311">
        <v>1.1200000000000001</v>
      </c>
      <c r="I6" s="47">
        <v>4.2699999999999996</v>
      </c>
      <c r="J6" s="48">
        <v>6.02</v>
      </c>
      <c r="K6" s="523">
        <v>68.62</v>
      </c>
      <c r="L6" s="311">
        <v>0.03</v>
      </c>
      <c r="M6" s="47">
        <v>0.04</v>
      </c>
      <c r="N6" s="47">
        <v>3.29</v>
      </c>
      <c r="O6" s="47">
        <v>450</v>
      </c>
      <c r="P6" s="351">
        <v>0</v>
      </c>
      <c r="Q6" s="311">
        <v>14.45</v>
      </c>
      <c r="R6" s="47">
        <v>29.75</v>
      </c>
      <c r="S6" s="47">
        <v>18.420000000000002</v>
      </c>
      <c r="T6" s="47">
        <v>0.54</v>
      </c>
      <c r="U6" s="47">
        <v>161.77000000000001</v>
      </c>
      <c r="V6" s="47">
        <v>3.0000000000000001E-3</v>
      </c>
      <c r="W6" s="47">
        <v>1E-3</v>
      </c>
      <c r="X6" s="48">
        <v>0.02</v>
      </c>
    </row>
    <row r="7" spans="1:24" s="16" customFormat="1" ht="33.75" customHeight="1" x14ac:dyDescent="0.35">
      <c r="A7" s="77"/>
      <c r="B7" s="147"/>
      <c r="C7" s="143">
        <v>34</v>
      </c>
      <c r="D7" s="597" t="s">
        <v>7</v>
      </c>
      <c r="E7" s="535" t="s">
        <v>66</v>
      </c>
      <c r="F7" s="598">
        <v>200</v>
      </c>
      <c r="G7" s="131"/>
      <c r="H7" s="228">
        <v>9.19</v>
      </c>
      <c r="I7" s="13">
        <v>5.64</v>
      </c>
      <c r="J7" s="42">
        <v>13.63</v>
      </c>
      <c r="K7" s="268">
        <v>141.18</v>
      </c>
      <c r="L7" s="228">
        <v>0.16</v>
      </c>
      <c r="M7" s="13">
        <v>0.08</v>
      </c>
      <c r="N7" s="13">
        <v>2.73</v>
      </c>
      <c r="O7" s="13">
        <v>110</v>
      </c>
      <c r="P7" s="23">
        <v>0</v>
      </c>
      <c r="Q7" s="228">
        <v>24.39</v>
      </c>
      <c r="R7" s="13">
        <v>101</v>
      </c>
      <c r="S7" s="13">
        <v>29.04</v>
      </c>
      <c r="T7" s="13">
        <v>2.08</v>
      </c>
      <c r="U7" s="13">
        <v>339.52</v>
      </c>
      <c r="V7" s="13">
        <v>4.0000000000000001E-3</v>
      </c>
      <c r="W7" s="13">
        <v>2E-3</v>
      </c>
      <c r="X7" s="42">
        <v>0.03</v>
      </c>
    </row>
    <row r="8" spans="1:24" s="16" customFormat="1" ht="33.75" customHeight="1" x14ac:dyDescent="0.35">
      <c r="A8" s="522"/>
      <c r="B8" s="175" t="s">
        <v>65</v>
      </c>
      <c r="C8" s="508">
        <v>126</v>
      </c>
      <c r="D8" s="451" t="s">
        <v>8</v>
      </c>
      <c r="E8" s="515" t="s">
        <v>125</v>
      </c>
      <c r="F8" s="574">
        <v>90</v>
      </c>
      <c r="G8" s="175"/>
      <c r="H8" s="229">
        <v>18.489999999999998</v>
      </c>
      <c r="I8" s="60">
        <v>18.54</v>
      </c>
      <c r="J8" s="106">
        <v>3.59</v>
      </c>
      <c r="K8" s="502">
        <v>256</v>
      </c>
      <c r="L8" s="229">
        <v>0.06</v>
      </c>
      <c r="M8" s="60">
        <v>0.14000000000000001</v>
      </c>
      <c r="N8" s="60">
        <v>1.08</v>
      </c>
      <c r="O8" s="60">
        <v>10</v>
      </c>
      <c r="P8" s="431">
        <v>0.04</v>
      </c>
      <c r="Q8" s="229">
        <v>32.39</v>
      </c>
      <c r="R8" s="60">
        <v>188.9</v>
      </c>
      <c r="S8" s="60">
        <v>24.33</v>
      </c>
      <c r="T8" s="60">
        <v>2.57</v>
      </c>
      <c r="U8" s="60">
        <v>330.48</v>
      </c>
      <c r="V8" s="60">
        <v>8.9999999999999993E-3</v>
      </c>
      <c r="W8" s="60">
        <v>0</v>
      </c>
      <c r="X8" s="106">
        <v>0.06</v>
      </c>
    </row>
    <row r="9" spans="1:24" s="16" customFormat="1" ht="33.75" customHeight="1" x14ac:dyDescent="0.35">
      <c r="A9" s="85"/>
      <c r="B9" s="576"/>
      <c r="C9" s="142">
        <v>54</v>
      </c>
      <c r="D9" s="171" t="s">
        <v>53</v>
      </c>
      <c r="E9" s="146" t="s">
        <v>38</v>
      </c>
      <c r="F9" s="125">
        <v>150</v>
      </c>
      <c r="G9" s="129"/>
      <c r="H9" s="253">
        <v>7.26</v>
      </c>
      <c r="I9" s="20">
        <v>4.96</v>
      </c>
      <c r="J9" s="44">
        <v>31.76</v>
      </c>
      <c r="K9" s="267">
        <v>198.84</v>
      </c>
      <c r="L9" s="253">
        <v>0.19</v>
      </c>
      <c r="M9" s="20">
        <v>0.1</v>
      </c>
      <c r="N9" s="20">
        <v>0</v>
      </c>
      <c r="O9" s="20">
        <v>10</v>
      </c>
      <c r="P9" s="21">
        <v>0.06</v>
      </c>
      <c r="Q9" s="253">
        <v>13.09</v>
      </c>
      <c r="R9" s="20">
        <v>159.71</v>
      </c>
      <c r="S9" s="20">
        <v>106.22</v>
      </c>
      <c r="T9" s="20">
        <v>3.57</v>
      </c>
      <c r="U9" s="20">
        <v>193.67</v>
      </c>
      <c r="V9" s="20">
        <v>2E-3</v>
      </c>
      <c r="W9" s="20">
        <v>3.0000000000000001E-3</v>
      </c>
      <c r="X9" s="44">
        <v>0.01</v>
      </c>
    </row>
    <row r="10" spans="1:24" s="16" customFormat="1" ht="43.5" customHeight="1" x14ac:dyDescent="0.35">
      <c r="A10" s="85"/>
      <c r="B10" s="576"/>
      <c r="C10" s="143">
        <v>107</v>
      </c>
      <c r="D10" s="597" t="s">
        <v>13</v>
      </c>
      <c r="E10" s="535" t="s">
        <v>107</v>
      </c>
      <c r="F10" s="598">
        <v>200</v>
      </c>
      <c r="G10" s="131"/>
      <c r="H10" s="227">
        <v>0.2</v>
      </c>
      <c r="I10" s="15">
        <v>0</v>
      </c>
      <c r="J10" s="40">
        <v>24</v>
      </c>
      <c r="K10" s="524">
        <v>100</v>
      </c>
      <c r="L10" s="227">
        <v>0</v>
      </c>
      <c r="M10" s="15">
        <v>0</v>
      </c>
      <c r="N10" s="15">
        <v>0</v>
      </c>
      <c r="O10" s="15">
        <v>820</v>
      </c>
      <c r="P10" s="18">
        <v>0</v>
      </c>
      <c r="Q10" s="227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0">
        <v>0</v>
      </c>
    </row>
    <row r="11" spans="1:24" s="16" customFormat="1" ht="33.75" customHeight="1" x14ac:dyDescent="0.35">
      <c r="A11" s="79"/>
      <c r="B11" s="552"/>
      <c r="C11" s="144">
        <v>119</v>
      </c>
      <c r="D11" s="171" t="s">
        <v>9</v>
      </c>
      <c r="E11" s="146" t="s">
        <v>47</v>
      </c>
      <c r="F11" s="260">
        <v>20</v>
      </c>
      <c r="G11" s="129"/>
      <c r="H11" s="227">
        <v>1.52</v>
      </c>
      <c r="I11" s="15">
        <v>0.16</v>
      </c>
      <c r="J11" s="40">
        <v>9.84</v>
      </c>
      <c r="K11" s="524">
        <v>47</v>
      </c>
      <c r="L11" s="227">
        <v>0.02</v>
      </c>
      <c r="M11" s="15">
        <v>0.01</v>
      </c>
      <c r="N11" s="15">
        <v>0</v>
      </c>
      <c r="O11" s="15">
        <v>0</v>
      </c>
      <c r="P11" s="18">
        <v>0</v>
      </c>
      <c r="Q11" s="227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24" s="16" customFormat="1" ht="33.75" customHeight="1" x14ac:dyDescent="0.35">
      <c r="A12" s="79"/>
      <c r="B12" s="552"/>
      <c r="C12" s="142">
        <v>120</v>
      </c>
      <c r="D12" s="171" t="s">
        <v>10</v>
      </c>
      <c r="E12" s="146" t="s">
        <v>40</v>
      </c>
      <c r="F12" s="125">
        <v>20</v>
      </c>
      <c r="G12" s="129"/>
      <c r="H12" s="227">
        <v>1.32</v>
      </c>
      <c r="I12" s="15">
        <v>0.24</v>
      </c>
      <c r="J12" s="40">
        <v>8.0399999999999991</v>
      </c>
      <c r="K12" s="525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3.75" customHeight="1" x14ac:dyDescent="0.35">
      <c r="A13" s="79"/>
      <c r="B13" s="174" t="s">
        <v>63</v>
      </c>
      <c r="C13" s="685"/>
      <c r="D13" s="627"/>
      <c r="E13" s="282" t="s">
        <v>15</v>
      </c>
      <c r="F13" s="408" t="e">
        <f>F6+F7+#REF!+F9+F10+F11+F12</f>
        <v>#REF!</v>
      </c>
      <c r="G13" s="273"/>
      <c r="H13" s="189" t="e">
        <f>H6+H7+#REF!+H9+H10+H11+H12</f>
        <v>#REF!</v>
      </c>
      <c r="I13" s="22" t="e">
        <f>I6+I7+#REF!+I9+I10+I11+I12</f>
        <v>#REF!</v>
      </c>
      <c r="J13" s="59" t="e">
        <f>J6+J7+#REF!+J9+J10+J11+J12</f>
        <v>#REF!</v>
      </c>
      <c r="K13" s="416" t="e">
        <f>K6+K7+#REF!+K9+K10+K11+K12</f>
        <v>#REF!</v>
      </c>
      <c r="L13" s="189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07" t="e">
        <f>P6+P7+#REF!+P9+P10+P11+P12</f>
        <v>#REF!</v>
      </c>
      <c r="Q13" s="189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59" t="e">
        <f>X6+X7+#REF!+X9+X10+X11+X12</f>
        <v>#REF!</v>
      </c>
    </row>
    <row r="14" spans="1:24" s="16" customFormat="1" ht="33.75" customHeight="1" x14ac:dyDescent="0.35">
      <c r="A14" s="79"/>
      <c r="B14" s="175" t="s">
        <v>65</v>
      </c>
      <c r="C14" s="686"/>
      <c r="D14" s="628"/>
      <c r="E14" s="283" t="s">
        <v>15</v>
      </c>
      <c r="F14" s="418">
        <f>F6+F7+F8+F10+F9+F11+F12</f>
        <v>740</v>
      </c>
      <c r="G14" s="272"/>
      <c r="H14" s="286">
        <f>H6+H7+H8+H10+H9+H11+H12</f>
        <v>39.1</v>
      </c>
      <c r="I14" s="52">
        <f>I6+I7+I8+I10+I9+I11+I12</f>
        <v>33.809999999999995</v>
      </c>
      <c r="J14" s="68">
        <f>J6+J7+J8+J10+J9+J11+J12</f>
        <v>96.88</v>
      </c>
      <c r="K14" s="417">
        <f>K6+K7+K8+K10+K9+K11+K12</f>
        <v>851.24</v>
      </c>
      <c r="L14" s="286">
        <f>L6+L7+L8+L10+L9+L11+L12</f>
        <v>0.49</v>
      </c>
      <c r="M14" s="52">
        <f>M6+M7+M8+M10+M9+M11+M12</f>
        <v>0.39</v>
      </c>
      <c r="N14" s="52">
        <f>N6+N7+N8+N10+N9+N11+N12</f>
        <v>7.1</v>
      </c>
      <c r="O14" s="52">
        <f>O6+O7+O8+O10+O9+O11+O12</f>
        <v>1400</v>
      </c>
      <c r="P14" s="664">
        <f>P6+P7+P8+P10+P9+P11+P12</f>
        <v>0.1</v>
      </c>
      <c r="Q14" s="286">
        <f>Q6+Q7+Q8+Q10+Q9+Q11+Q12</f>
        <v>94.12</v>
      </c>
      <c r="R14" s="52">
        <f>R6+R7+R8+R10+R9+R11+R12</f>
        <v>522.36</v>
      </c>
      <c r="S14" s="52">
        <f>S6+S7+S8+S10+S9+S11+S12</f>
        <v>190.21</v>
      </c>
      <c r="T14" s="52">
        <f>T6+T7+T8+T10+T9+T11+T12</f>
        <v>9.76</v>
      </c>
      <c r="U14" s="52">
        <f>U6+U7+U8+U10+U9+U11+U12</f>
        <v>1091.04</v>
      </c>
      <c r="V14" s="52">
        <f>V6+V7+V8+V10+V9+V11+V12</f>
        <v>2.0000000000000004E-2</v>
      </c>
      <c r="W14" s="52">
        <f>W6+W7+W8+W10+W9+W11+W12</f>
        <v>8.0000000000000002E-3</v>
      </c>
      <c r="X14" s="68">
        <f>X6+X7+X8+X10+X9+X11+X12</f>
        <v>3.02</v>
      </c>
    </row>
    <row r="15" spans="1:24" s="16" customFormat="1" ht="33.75" customHeight="1" x14ac:dyDescent="0.35">
      <c r="A15" s="79"/>
      <c r="B15" s="174" t="s">
        <v>63</v>
      </c>
      <c r="C15" s="687"/>
      <c r="D15" s="600"/>
      <c r="E15" s="489" t="s">
        <v>16</v>
      </c>
      <c r="F15" s="383"/>
      <c r="G15" s="224"/>
      <c r="H15" s="189"/>
      <c r="I15" s="22"/>
      <c r="J15" s="59"/>
      <c r="K15" s="456" t="e">
        <f>K13/23.5</f>
        <v>#REF!</v>
      </c>
      <c r="L15" s="189"/>
      <c r="M15" s="22"/>
      <c r="N15" s="22"/>
      <c r="O15" s="22"/>
      <c r="P15" s="107"/>
      <c r="Q15" s="189"/>
      <c r="R15" s="22"/>
      <c r="S15" s="22"/>
      <c r="T15" s="22"/>
      <c r="U15" s="22"/>
      <c r="V15" s="22"/>
      <c r="W15" s="22"/>
      <c r="X15" s="59"/>
    </row>
    <row r="16" spans="1:24" s="16" customFormat="1" ht="33.75" customHeight="1" thickBot="1" x14ac:dyDescent="0.4">
      <c r="A16" s="324"/>
      <c r="B16" s="177" t="s">
        <v>65</v>
      </c>
      <c r="C16" s="688"/>
      <c r="D16" s="601"/>
      <c r="E16" s="490" t="s">
        <v>16</v>
      </c>
      <c r="F16" s="601"/>
      <c r="G16" s="579"/>
      <c r="H16" s="604"/>
      <c r="I16" s="605"/>
      <c r="J16" s="606"/>
      <c r="K16" s="457">
        <f>K14/23.5</f>
        <v>36.222978723404253</v>
      </c>
      <c r="L16" s="604"/>
      <c r="M16" s="605"/>
      <c r="N16" s="605"/>
      <c r="O16" s="605"/>
      <c r="P16" s="607"/>
      <c r="Q16" s="604"/>
      <c r="R16" s="605"/>
      <c r="S16" s="605"/>
      <c r="T16" s="605"/>
      <c r="U16" s="605"/>
      <c r="V16" s="605"/>
      <c r="W16" s="605"/>
      <c r="X16" s="606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344"/>
      <c r="B18" s="344"/>
      <c r="C18" s="256"/>
      <c r="D18" s="202"/>
      <c r="E18" s="25"/>
      <c r="F18" s="26"/>
      <c r="G18" s="11"/>
      <c r="H18" s="9"/>
      <c r="I18" s="11"/>
      <c r="J18" s="11"/>
    </row>
    <row r="19" spans="1:14" ht="18" x14ac:dyDescent="0.35">
      <c r="A19" s="537" t="s">
        <v>55</v>
      </c>
      <c r="B19" s="736"/>
      <c r="C19" s="538"/>
      <c r="D19" s="539"/>
      <c r="E19" s="25"/>
      <c r="F19" s="26"/>
      <c r="G19" s="11"/>
      <c r="H19" s="11"/>
      <c r="I19" s="11"/>
      <c r="J19" s="11"/>
    </row>
    <row r="20" spans="1:14" ht="18" x14ac:dyDescent="0.35">
      <c r="A20" s="540" t="s">
        <v>56</v>
      </c>
      <c r="B20" s="737"/>
      <c r="C20" s="541"/>
      <c r="D20" s="54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</sheetData>
  <mergeCells count="3">
    <mergeCell ref="F4:F5"/>
    <mergeCell ref="L4:P4"/>
    <mergeCell ref="Q4:X4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2023-05-10T02:51:38Z</dcterms:modified>
</cp:coreProperties>
</file>