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firstSheet="8" activeTab="18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день'!$A$2:$S$19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X12" i="15" l="1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F12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F11" i="15"/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K17" i="23" s="1"/>
  <c r="J15" i="23"/>
  <c r="I15" i="23"/>
  <c r="H15" i="23"/>
  <c r="F15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K16" i="23" s="1"/>
  <c r="J14" i="23"/>
  <c r="I14" i="23"/>
  <c r="H14" i="23"/>
  <c r="F14" i="23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K15" i="15"/>
  <c r="X10" i="21" l="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K11" i="21" s="1"/>
  <c r="J10" i="21"/>
  <c r="I10" i="21"/>
  <c r="H10" i="21"/>
  <c r="F10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23" i="20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12" i="22" l="1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W10" i="19" l="1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25" i="26" l="1"/>
  <c r="K24" i="26"/>
  <c r="K24" i="24"/>
  <c r="K23" i="24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H26" i="23"/>
  <c r="I26" i="23"/>
  <c r="J26" i="23"/>
  <c r="K26" i="23"/>
  <c r="K28" i="23" s="1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F27" i="23"/>
  <c r="F26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24" i="19"/>
  <c r="K23" i="19"/>
  <c r="F22" i="19"/>
  <c r="F21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3" i="33" l="1"/>
  <c r="F24" i="31"/>
  <c r="F13" i="28"/>
  <c r="F22" i="27"/>
  <c r="F21" i="22"/>
  <c r="F23" i="20"/>
  <c r="F21" i="16"/>
  <c r="F23" i="15"/>
  <c r="F13" i="14"/>
  <c r="F13" i="11"/>
  <c r="F12" i="17" l="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1" i="19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23" i="20" l="1"/>
  <c r="K26" i="17" l="1"/>
  <c r="K25" i="17"/>
  <c r="H12" i="17" l="1"/>
  <c r="I12" i="17"/>
  <c r="J12" i="17"/>
  <c r="K12" i="17"/>
  <c r="K24" i="20" l="1"/>
  <c r="K24" i="31" l="1"/>
  <c r="K22" i="27"/>
  <c r="K21" i="22"/>
  <c r="K21" i="16" l="1"/>
  <c r="I21" i="16"/>
  <c r="H21" i="16"/>
  <c r="K23" i="15"/>
  <c r="H23" i="15"/>
  <c r="K13" i="14"/>
  <c r="K13" i="11" l="1"/>
  <c r="K14" i="11" s="1"/>
  <c r="H13" i="11"/>
  <c r="K24" i="15" l="1"/>
  <c r="G13" i="33" l="1"/>
  <c r="H13" i="33"/>
  <c r="I13" i="33"/>
  <c r="J13" i="33"/>
  <c r="J14" i="33" s="1"/>
  <c r="H24" i="31" l="1"/>
  <c r="I24" i="31"/>
  <c r="J24" i="31"/>
  <c r="K25" i="31"/>
  <c r="K13" i="28" l="1"/>
  <c r="K14" i="28" s="1"/>
  <c r="J13" i="28"/>
  <c r="I13" i="28"/>
  <c r="H13" i="28"/>
  <c r="H22" i="27"/>
  <c r="I22" i="27"/>
  <c r="J22" i="27"/>
  <c r="K23" i="27"/>
  <c r="H21" i="22" l="1"/>
  <c r="I21" i="22"/>
  <c r="J21" i="22"/>
  <c r="K22" i="22"/>
  <c r="I23" i="20"/>
  <c r="J23" i="20"/>
  <c r="K13" i="17" l="1"/>
  <c r="J21" i="16"/>
  <c r="K22" i="16"/>
  <c r="K13" i="16"/>
  <c r="J23" i="15"/>
  <c r="I2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<sst xmlns="http://schemas.openxmlformats.org/spreadsheetml/2006/main" count="1537" uniqueCount="183">
  <si>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</si>
  <si>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</si>
  <si>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</si>
  <si>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</si>
  <si>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</si>
  <si>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</si>
  <si>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</si>
  <si>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</si>
  <si>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</si>
  <si>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</si>
  <si>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</si>
  <si>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</si>
  <si>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</si>
  <si>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</si>
  <si>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</si>
  <si>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</si>
  <si>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</si>
  <si>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</si>
  <si>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</si>
  <si>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</si>
  <si>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</si>
  <si>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</si>
  <si>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</si>
  <si>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</si>
  <si>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</si>
  <si>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</si>
  <si>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</si>
  <si>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</si>
  <si>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</si>
  <si>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</si>
  <si>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</si>
  <si>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</si>
  <si>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</si>
  <si>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</si>
  <si>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</si>
  <si>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</si>
  <si>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</si>
  <si>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</si>
  <si>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</si>
  <si>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</si>
  <si>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</si>
  <si>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</si>
  <si>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</si>
  <si>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</si>
  <si>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</si>
  <si>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</si>
  <si>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</si>
  <si>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</si>
  <si>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</si>
  <si>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</si>
  <si>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</si>
  <si>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</si>
  <si>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</si>
  <si>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</si>
  <si>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</si>
  <si>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</si>
  <si>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</si>
  <si>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</si>
  <si>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</si>
  <si>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</si>
  <si>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</si>
  <si>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</si>
  <si>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</si>
  <si>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</si>
  <si>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</si>
  <si>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</si>
  <si>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</si>
  <si>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</si>
  <si>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</si>
  <si>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</si>
  <si>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</si>
  <si>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</si>
  <si>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</si>
  <si>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</si>
  <si>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</si>
  <si>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</si>
  <si>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</si>
  <si>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</si>
  <si>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</si>
  <si>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</si>
  <si>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</si>
  <si>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</si>
  <si>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</si>
  <si>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</si>
  <si>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</si>
  <si>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</si>
  <si>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Горячее блюдо</t>
  </si>
  <si>
    <t>2  блюдо</t>
  </si>
  <si>
    <t>Гуляш (говядина)</t>
  </si>
  <si>
    <t>Икра свекольная</t>
  </si>
  <si>
    <t>Горячий шоколад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</si>
  <si>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</si>
  <si>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</si>
  <si>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</si>
  <si>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</si>
  <si>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</si>
  <si>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</si>
  <si>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</si>
  <si>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</si>
  <si>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</si>
  <si>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</si>
  <si>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</si>
  <si>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</si>
  <si>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</si>
  <si>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</si>
  <si>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</si>
  <si>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</si>
  <si>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</si>
  <si>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</si>
  <si>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</si>
  <si>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</si>
  <si>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</si>
  <si>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</si>
  <si>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</si>
  <si>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</si>
  <si>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</si>
  <si>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</si>
  <si>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</si>
  <si>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</si>
  <si>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</si>
  <si>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</si>
  <si>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Рыба тушеная с овощами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</si>
  <si>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</si>
  <si>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</si>
  <si>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</si>
  <si>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</si>
  <si>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</si>
  <si>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</si>
  <si>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</si>
  <si>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</si>
  <si>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</si>
  <si>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</si>
  <si>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</si>
  <si>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</si>
  <si>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</si>
  <si>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</si>
  <si>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</si>
  <si>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</si>
  <si>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</si>
  <si>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</si>
  <si>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</si>
  <si>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</si>
  <si>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</si>
  <si>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</si>
  <si>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</si>
  <si>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</si>
  <si>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</si>
  <si>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Макароны отварные с  сыром  и маслом</t>
  </si>
  <si>
    <t>Икра овощная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</si>
  <si>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</si>
  <si>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</si>
  <si>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</si>
  <si>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</si>
  <si>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</si>
  <si>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</si>
  <si>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</si>
  <si>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</si>
  <si>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</si>
  <si>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</si>
  <si>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</si>
  <si>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</si>
  <si>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</si>
  <si>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</si>
  <si>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</si>
  <si>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</si>
  <si>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</si>
  <si>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</si>
  <si>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</si>
  <si>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</si>
  <si>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105.04</t>
  </si>
  <si>
    <t>Печень говяжья тушеная в сметанном соусе</t>
  </si>
  <si>
    <t>33 СД</t>
  </si>
  <si>
    <t>Люля – кебаб с томатным соусом с зеленью</t>
  </si>
  <si>
    <t>Куриные наггетсы с томатным соусом и зеленью</t>
  </si>
  <si>
    <t>Каша  рисовая молочная с ананасами и маслом NEW</t>
  </si>
  <si>
    <t>Салат из свежих помидоров с капустой брокколи NEW</t>
  </si>
  <si>
    <t>Бульон куриный с яйцом и гренками</t>
  </si>
  <si>
    <t>Кофейный напиток с молоком</t>
  </si>
  <si>
    <t>Напиток плодово – ягодный витаминизированный (вишневый)</t>
  </si>
  <si>
    <t xml:space="preserve">1 блюдо </t>
  </si>
  <si>
    <t>Суп - пюре картофельный с  фрикадельками и гренками</t>
  </si>
  <si>
    <t>Биточек из рыбы NEW</t>
  </si>
  <si>
    <t>Мясные колобки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</si>
</sst>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9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164" fontId="7" fillId="0" borderId="38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7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7" fillId="4" borderId="48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6" fillId="0" borderId="5" xfId="0" applyFont="1" applyBorder="1" applyAlignment="1">
      <alignment horizontal="center" wrapText="1"/>
    </xf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3" borderId="66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20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4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0" fillId="3" borderId="51" xfId="0" applyFont="1" applyFill="1" applyBorder="1" applyAlignment="1"/>
    <xf numFmtId="0" fontId="7" fillId="3" borderId="39" xfId="0" applyFont="1" applyFill="1" applyBorder="1" applyAlignment="1"/>
    <xf numFmtId="0" fontId="10" fillId="3" borderId="51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164" fontId="7" fillId="3" borderId="39" xfId="0" applyNumberFormat="1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164" fontId="7" fillId="3" borderId="52" xfId="0" applyNumberFormat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/>
    </xf>
    <xf numFmtId="164" fontId="7" fillId="4" borderId="53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10" fillId="0" borderId="37" xfId="0" applyFont="1" applyBorder="1"/>
    <xf numFmtId="0" fontId="10" fillId="3" borderId="38" xfId="0" applyFont="1" applyFill="1" applyBorder="1" applyAlignment="1">
      <alignment horizontal="right"/>
    </xf>
    <xf numFmtId="0" fontId="10" fillId="4" borderId="38" xfId="0" applyFont="1" applyFill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2" fontId="7" fillId="3" borderId="38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72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67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83"/>
      <c r="B4" s="643" t="s">
        <v>38</v>
      </c>
      <c r="C4" s="644"/>
      <c r="D4" s="710"/>
      <c r="E4" s="643"/>
      <c r="F4" s="642"/>
      <c r="G4" s="645" t="s">
        <v>21</v>
      </c>
      <c r="H4" s="646"/>
      <c r="I4" s="647"/>
      <c r="J4" s="648" t="s">
        <v>22</v>
      </c>
      <c r="K4" s="964" t="s">
        <v>23</v>
      </c>
      <c r="L4" s="965"/>
      <c r="M4" s="966"/>
      <c r="N4" s="966"/>
      <c r="O4" s="966"/>
      <c r="P4" s="967" t="s">
        <v>24</v>
      </c>
      <c r="Q4" s="968"/>
      <c r="R4" s="968"/>
      <c r="S4" s="968"/>
      <c r="T4" s="968"/>
      <c r="U4" s="968"/>
      <c r="V4" s="968"/>
      <c r="W4" s="969"/>
    </row>
    <row r="5" spans="1:23" ht="47" thickBot="1" x14ac:dyDescent="0.4">
      <c r="A5" s="84" t="s">
        <v>0</v>
      </c>
      <c r="B5" s="110" t="s">
        <v>39</v>
      </c>
      <c r="C5" s="806" t="s">
        <v>40</v>
      </c>
      <c r="D5" s="110" t="s">
        <v>37</v>
      </c>
      <c r="E5" s="110" t="s">
        <v>25</v>
      </c>
      <c r="F5" s="104" t="s">
        <v>36</v>
      </c>
      <c r="G5" s="247" t="s">
        <v>26</v>
      </c>
      <c r="H5" s="72" t="s">
        <v>27</v>
      </c>
      <c r="I5" s="73" t="s">
        <v>28</v>
      </c>
      <c r="J5" s="649" t="s">
        <v>29</v>
      </c>
      <c r="K5" s="359" t="s">
        <v>30</v>
      </c>
      <c r="L5" s="359" t="s">
        <v>113</v>
      </c>
      <c r="M5" s="359" t="s">
        <v>31</v>
      </c>
      <c r="N5" s="489" t="s">
        <v>114</v>
      </c>
      <c r="O5" s="769" t="s">
        <v>115</v>
      </c>
      <c r="P5" s="490" t="s">
        <v>32</v>
      </c>
      <c r="Q5" s="104" t="s">
        <v>33</v>
      </c>
      <c r="R5" s="490" t="s">
        <v>34</v>
      </c>
      <c r="S5" s="104" t="s">
        <v>35</v>
      </c>
      <c r="T5" s="490" t="s">
        <v>116</v>
      </c>
      <c r="U5" s="104" t="s">
        <v>117</v>
      </c>
      <c r="V5" s="490" t="s">
        <v>118</v>
      </c>
      <c r="W5" s="771" t="s">
        <v>119</v>
      </c>
    </row>
    <row r="6" spans="1:23" ht="34.5" customHeight="1" x14ac:dyDescent="0.35">
      <c r="A6" s="87" t="s">
        <v>6</v>
      </c>
      <c r="B6" s="144">
        <v>24</v>
      </c>
      <c r="C6" s="650" t="s">
        <v>18</v>
      </c>
      <c r="D6" s="349" t="s">
        <v>111</v>
      </c>
      <c r="E6" s="362">
        <v>150</v>
      </c>
      <c r="F6" s="144"/>
      <c r="G6" s="38">
        <v>0.6</v>
      </c>
      <c r="H6" s="39">
        <v>0.6</v>
      </c>
      <c r="I6" s="42">
        <v>14.7</v>
      </c>
      <c r="J6" s="484">
        <v>70.5</v>
      </c>
      <c r="K6" s="274">
        <v>0.05</v>
      </c>
      <c r="L6" s="38">
        <v>0.03</v>
      </c>
      <c r="M6" s="39">
        <v>15</v>
      </c>
      <c r="N6" s="39">
        <v>0</v>
      </c>
      <c r="O6" s="40">
        <v>0</v>
      </c>
      <c r="P6" s="266">
        <v>24</v>
      </c>
      <c r="Q6" s="37">
        <v>16.5</v>
      </c>
      <c r="R6" s="37">
        <v>13.5</v>
      </c>
      <c r="S6" s="37">
        <v>3.3</v>
      </c>
      <c r="T6" s="37">
        <v>417</v>
      </c>
      <c r="U6" s="37">
        <v>2.9999999999999997E-4</v>
      </c>
      <c r="V6" s="37">
        <v>4.4999999999999999E-4</v>
      </c>
      <c r="W6" s="454">
        <v>0.01</v>
      </c>
    </row>
    <row r="7" spans="1:23" ht="34.5" customHeight="1" x14ac:dyDescent="0.35">
      <c r="A7" s="85"/>
      <c r="B7" s="139">
        <v>30</v>
      </c>
      <c r="C7" s="157" t="s">
        <v>8</v>
      </c>
      <c r="D7" s="157" t="s">
        <v>15</v>
      </c>
      <c r="E7" s="139">
        <v>200</v>
      </c>
      <c r="F7" s="188"/>
      <c r="G7" s="248">
        <v>6</v>
      </c>
      <c r="H7" s="15">
        <v>6.28</v>
      </c>
      <c r="I7" s="41">
        <v>7.12</v>
      </c>
      <c r="J7" s="265">
        <v>109.74</v>
      </c>
      <c r="K7" s="248">
        <v>0.06</v>
      </c>
      <c r="L7" s="17">
        <v>0.08</v>
      </c>
      <c r="M7" s="15">
        <v>9.92</v>
      </c>
      <c r="N7" s="15">
        <v>121</v>
      </c>
      <c r="O7" s="41">
        <v>8.0000000000000002E-3</v>
      </c>
      <c r="P7" s="248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1">
        <v>3.2000000000000001E-2</v>
      </c>
    </row>
    <row r="8" spans="1:23" ht="34.5" customHeight="1" x14ac:dyDescent="0.35">
      <c r="A8" s="88"/>
      <c r="B8" s="139">
        <v>255</v>
      </c>
      <c r="C8" s="157" t="s">
        <v>9</v>
      </c>
      <c r="D8" s="157" t="s">
        <v>156</v>
      </c>
      <c r="E8" s="139">
        <v>250</v>
      </c>
      <c r="F8" s="188"/>
      <c r="G8" s="248">
        <v>26.9</v>
      </c>
      <c r="H8" s="15">
        <v>33.159999999999997</v>
      </c>
      <c r="I8" s="41">
        <v>40.369999999999997</v>
      </c>
      <c r="J8" s="201">
        <v>567.08000000000004</v>
      </c>
      <c r="K8" s="248">
        <v>0.1</v>
      </c>
      <c r="L8" s="17">
        <v>0.19</v>
      </c>
      <c r="M8" s="15">
        <v>1.33</v>
      </c>
      <c r="N8" s="15">
        <v>160</v>
      </c>
      <c r="O8" s="41">
        <v>0</v>
      </c>
      <c r="P8" s="248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1">
        <v>0.1</v>
      </c>
    </row>
    <row r="9" spans="1:23" ht="34.5" customHeight="1" x14ac:dyDescent="0.35">
      <c r="A9" s="88"/>
      <c r="B9" s="139">
        <v>98</v>
      </c>
      <c r="C9" s="157" t="s">
        <v>17</v>
      </c>
      <c r="D9" s="157" t="s">
        <v>16</v>
      </c>
      <c r="E9" s="139">
        <v>200</v>
      </c>
      <c r="F9" s="188"/>
      <c r="G9" s="248">
        <v>0.37</v>
      </c>
      <c r="H9" s="15">
        <v>0</v>
      </c>
      <c r="I9" s="41">
        <v>14.85</v>
      </c>
      <c r="J9" s="265">
        <v>59.48</v>
      </c>
      <c r="K9" s="248">
        <v>0</v>
      </c>
      <c r="L9" s="17">
        <v>0</v>
      </c>
      <c r="M9" s="15">
        <v>0</v>
      </c>
      <c r="N9" s="15">
        <v>0</v>
      </c>
      <c r="O9" s="41">
        <v>0</v>
      </c>
      <c r="P9" s="248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8"/>
      <c r="B10" s="142">
        <v>119</v>
      </c>
      <c r="C10" s="157" t="s">
        <v>13</v>
      </c>
      <c r="D10" s="157" t="s">
        <v>53</v>
      </c>
      <c r="E10" s="193">
        <v>20</v>
      </c>
      <c r="F10" s="135"/>
      <c r="G10" s="248">
        <v>1.52</v>
      </c>
      <c r="H10" s="15">
        <v>0.16</v>
      </c>
      <c r="I10" s="41">
        <v>9.84</v>
      </c>
      <c r="J10" s="264">
        <v>47</v>
      </c>
      <c r="K10" s="248">
        <v>0.02</v>
      </c>
      <c r="L10" s="15">
        <v>0.01</v>
      </c>
      <c r="M10" s="15">
        <v>0</v>
      </c>
      <c r="N10" s="15">
        <v>0</v>
      </c>
      <c r="O10" s="18">
        <v>0</v>
      </c>
      <c r="P10" s="248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1">
        <v>2.9</v>
      </c>
    </row>
    <row r="11" spans="1:23" ht="34.5" customHeight="1" x14ac:dyDescent="0.35">
      <c r="A11" s="88"/>
      <c r="B11" s="139">
        <v>120</v>
      </c>
      <c r="C11" s="157" t="s">
        <v>14</v>
      </c>
      <c r="D11" s="157" t="s">
        <v>45</v>
      </c>
      <c r="E11" s="139">
        <v>20</v>
      </c>
      <c r="F11" s="188"/>
      <c r="G11" s="248">
        <v>1.32</v>
      </c>
      <c r="H11" s="15">
        <v>0.24</v>
      </c>
      <c r="I11" s="41">
        <v>8.0399999999999991</v>
      </c>
      <c r="J11" s="265">
        <v>39.6</v>
      </c>
      <c r="K11" s="283">
        <v>0.03</v>
      </c>
      <c r="L11" s="19">
        <v>0.02</v>
      </c>
      <c r="M11" s="20">
        <v>0</v>
      </c>
      <c r="N11" s="20">
        <v>0</v>
      </c>
      <c r="O11" s="46">
        <v>0</v>
      </c>
      <c r="P11" s="283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6">
        <v>0</v>
      </c>
    </row>
    <row r="12" spans="1:23" ht="34.5" customHeight="1" x14ac:dyDescent="0.35">
      <c r="A12" s="88"/>
      <c r="B12" s="234"/>
      <c r="C12" s="651"/>
      <c r="D12" s="314" t="s">
        <v>19</v>
      </c>
      <c r="E12" s="321">
        <f>SUM(E6:E11)</f>
        <v>840</v>
      </c>
      <c r="F12" s="652"/>
      <c r="G12" s="207">
        <f t="shared" ref="G12:W12" si="0">SUM(G6:G11)</f>
        <v>36.71</v>
      </c>
      <c r="H12" s="14">
        <f t="shared" si="0"/>
        <v>40.44</v>
      </c>
      <c r="I12" s="44">
        <f t="shared" si="0"/>
        <v>94.919999999999987</v>
      </c>
      <c r="J12" s="328">
        <f t="shared" si="0"/>
        <v>893.40000000000009</v>
      </c>
      <c r="K12" s="207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4">
        <f t="shared" si="0"/>
        <v>8.0000000000000002E-3</v>
      </c>
      <c r="P12" s="207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4">
        <f t="shared" si="0"/>
        <v>3.0419999999999998</v>
      </c>
    </row>
    <row r="13" spans="1:23" ht="34.5" customHeight="1" thickBot="1" x14ac:dyDescent="0.4">
      <c r="A13" s="361"/>
      <c r="B13" s="330"/>
      <c r="C13" s="653"/>
      <c r="D13" s="350" t="s">
        <v>20</v>
      </c>
      <c r="E13" s="653"/>
      <c r="F13" s="655"/>
      <c r="G13" s="656"/>
      <c r="H13" s="657"/>
      <c r="I13" s="658"/>
      <c r="J13" s="329">
        <f>J12/23.5</f>
        <v>38.017021276595749</v>
      </c>
      <c r="K13" s="659"/>
      <c r="L13" s="660"/>
      <c r="M13" s="661"/>
      <c r="N13" s="661"/>
      <c r="O13" s="662"/>
      <c r="P13" s="659"/>
      <c r="Q13" s="661"/>
      <c r="R13" s="661"/>
      <c r="S13" s="661"/>
      <c r="T13" s="661"/>
      <c r="U13" s="661"/>
      <c r="V13" s="661"/>
      <c r="W13" s="662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20.1796875" customWidth="1"/>
    <col min="2" max="2" width="13.1796875" style="839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9"/>
      <c r="B4" s="845"/>
      <c r="C4" s="642" t="s">
        <v>38</v>
      </c>
      <c r="D4" s="258"/>
      <c r="E4" s="710"/>
      <c r="F4" s="642"/>
      <c r="G4" s="643"/>
      <c r="H4" s="801" t="s">
        <v>21</v>
      </c>
      <c r="I4" s="802"/>
      <c r="J4" s="803"/>
      <c r="K4" s="711" t="s">
        <v>22</v>
      </c>
      <c r="L4" s="964" t="s">
        <v>23</v>
      </c>
      <c r="M4" s="965"/>
      <c r="N4" s="966"/>
      <c r="O4" s="966"/>
      <c r="P4" s="970"/>
      <c r="Q4" s="971" t="s">
        <v>24</v>
      </c>
      <c r="R4" s="972"/>
      <c r="S4" s="972"/>
      <c r="T4" s="972"/>
      <c r="U4" s="972"/>
      <c r="V4" s="972"/>
      <c r="W4" s="972"/>
      <c r="X4" s="973"/>
    </row>
    <row r="5" spans="1:24" s="16" customFormat="1" ht="47" thickBot="1" x14ac:dyDescent="0.4">
      <c r="A5" s="70" t="s">
        <v>0</v>
      </c>
      <c r="B5" s="846"/>
      <c r="C5" s="104" t="s">
        <v>39</v>
      </c>
      <c r="D5" s="692" t="s">
        <v>40</v>
      </c>
      <c r="E5" s="110" t="s">
        <v>37</v>
      </c>
      <c r="F5" s="104" t="s">
        <v>25</v>
      </c>
      <c r="G5" s="110" t="s">
        <v>36</v>
      </c>
      <c r="H5" s="133" t="s">
        <v>26</v>
      </c>
      <c r="I5" s="490" t="s">
        <v>27</v>
      </c>
      <c r="J5" s="104" t="s">
        <v>28</v>
      </c>
      <c r="K5" s="725" t="s">
        <v>29</v>
      </c>
      <c r="L5" s="359" t="s">
        <v>30</v>
      </c>
      <c r="M5" s="359" t="s">
        <v>113</v>
      </c>
      <c r="N5" s="359" t="s">
        <v>31</v>
      </c>
      <c r="O5" s="489" t="s">
        <v>114</v>
      </c>
      <c r="P5" s="359" t="s">
        <v>115</v>
      </c>
      <c r="Q5" s="359" t="s">
        <v>32</v>
      </c>
      <c r="R5" s="359" t="s">
        <v>33</v>
      </c>
      <c r="S5" s="359" t="s">
        <v>34</v>
      </c>
      <c r="T5" s="359" t="s">
        <v>35</v>
      </c>
      <c r="U5" s="359" t="s">
        <v>116</v>
      </c>
      <c r="V5" s="359" t="s">
        <v>117</v>
      </c>
      <c r="W5" s="359" t="s">
        <v>118</v>
      </c>
      <c r="X5" s="490" t="s">
        <v>119</v>
      </c>
    </row>
    <row r="6" spans="1:24" s="16" customFormat="1" ht="26.5" customHeight="1" x14ac:dyDescent="0.35">
      <c r="A6" s="79" t="s">
        <v>5</v>
      </c>
      <c r="B6" s="144"/>
      <c r="C6" s="162">
        <v>25</v>
      </c>
      <c r="D6" s="280" t="s">
        <v>18</v>
      </c>
      <c r="E6" s="349" t="s">
        <v>48</v>
      </c>
      <c r="F6" s="362">
        <v>150</v>
      </c>
      <c r="G6" s="144"/>
      <c r="H6" s="47">
        <v>0.6</v>
      </c>
      <c r="I6" s="37">
        <v>0.45</v>
      </c>
      <c r="J6" s="48">
        <v>15.45</v>
      </c>
      <c r="K6" s="202">
        <v>70.5</v>
      </c>
      <c r="L6" s="266">
        <v>0.03</v>
      </c>
      <c r="M6" s="47">
        <v>0.05</v>
      </c>
      <c r="N6" s="37">
        <v>7.5</v>
      </c>
      <c r="O6" s="37">
        <v>0</v>
      </c>
      <c r="P6" s="229">
        <v>0</v>
      </c>
      <c r="Q6" s="266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54">
        <v>0.01</v>
      </c>
    </row>
    <row r="7" spans="1:24" s="36" customFormat="1" ht="26.25" customHeight="1" x14ac:dyDescent="0.35">
      <c r="A7" s="93"/>
      <c r="B7" s="140"/>
      <c r="C7" s="140">
        <v>67</v>
      </c>
      <c r="D7" s="158" t="s">
        <v>60</v>
      </c>
      <c r="E7" s="219" t="s">
        <v>162</v>
      </c>
      <c r="F7" s="140">
        <v>150</v>
      </c>
      <c r="G7" s="219"/>
      <c r="H7" s="283">
        <v>18.86</v>
      </c>
      <c r="I7" s="20">
        <v>20.22</v>
      </c>
      <c r="J7" s="21">
        <v>2.79</v>
      </c>
      <c r="K7" s="203">
        <v>270.32</v>
      </c>
      <c r="L7" s="283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83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89">
        <v>0.01</v>
      </c>
    </row>
    <row r="8" spans="1:24" s="36" customFormat="1" ht="28.5" customHeight="1" x14ac:dyDescent="0.35">
      <c r="A8" s="93"/>
      <c r="B8" s="140"/>
      <c r="C8" s="139">
        <v>115</v>
      </c>
      <c r="D8" s="157" t="s">
        <v>44</v>
      </c>
      <c r="E8" s="188" t="s">
        <v>43</v>
      </c>
      <c r="F8" s="278">
        <v>200</v>
      </c>
      <c r="G8" s="135"/>
      <c r="H8" s="283">
        <v>6.64</v>
      </c>
      <c r="I8" s="20">
        <v>5.15</v>
      </c>
      <c r="J8" s="21">
        <v>16.809999999999999</v>
      </c>
      <c r="K8" s="203">
        <v>141.19</v>
      </c>
      <c r="L8" s="283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83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1">
        <v>0.05</v>
      </c>
    </row>
    <row r="9" spans="1:24" s="36" customFormat="1" ht="15.5" x14ac:dyDescent="0.35">
      <c r="A9" s="93"/>
      <c r="B9" s="140"/>
      <c r="C9" s="141">
        <v>121</v>
      </c>
      <c r="D9" s="226" t="s">
        <v>49</v>
      </c>
      <c r="E9" s="183" t="s">
        <v>49</v>
      </c>
      <c r="F9" s="193">
        <v>30</v>
      </c>
      <c r="G9" s="135"/>
      <c r="H9" s="248">
        <v>2.25</v>
      </c>
      <c r="I9" s="15">
        <v>0.87</v>
      </c>
      <c r="J9" s="18">
        <v>14.94</v>
      </c>
      <c r="K9" s="200">
        <v>78.599999999999994</v>
      </c>
      <c r="L9" s="248">
        <v>0.03</v>
      </c>
      <c r="M9" s="17">
        <v>0.01</v>
      </c>
      <c r="N9" s="15">
        <v>0</v>
      </c>
      <c r="O9" s="15">
        <v>0</v>
      </c>
      <c r="P9" s="41">
        <v>0</v>
      </c>
      <c r="Q9" s="248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3.25" customHeight="1" x14ac:dyDescent="0.35">
      <c r="A10" s="93"/>
      <c r="B10" s="140"/>
      <c r="C10" s="140"/>
      <c r="D10" s="158"/>
      <c r="E10" s="305" t="s">
        <v>19</v>
      </c>
      <c r="F10" s="277">
        <f>SUM(F6:F9)</f>
        <v>530</v>
      </c>
      <c r="G10" s="106"/>
      <c r="H10" s="209">
        <f t="shared" ref="H10:W10" si="0">SUM(H6:H9)</f>
        <v>28.35</v>
      </c>
      <c r="I10" s="34">
        <f t="shared" si="0"/>
        <v>26.69</v>
      </c>
      <c r="J10" s="275">
        <f t="shared" si="0"/>
        <v>49.989999999999995</v>
      </c>
      <c r="K10" s="396">
        <f t="shared" si="0"/>
        <v>560.61</v>
      </c>
      <c r="L10" s="209">
        <f t="shared" si="0"/>
        <v>0.19999999999999998</v>
      </c>
      <c r="M10" s="34">
        <f t="shared" si="0"/>
        <v>0.84000000000000008</v>
      </c>
      <c r="N10" s="34">
        <f t="shared" si="0"/>
        <v>8.870000000000001</v>
      </c>
      <c r="O10" s="34">
        <f t="shared" si="0"/>
        <v>260</v>
      </c>
      <c r="P10" s="275">
        <f t="shared" si="0"/>
        <v>2.97</v>
      </c>
      <c r="Q10" s="209">
        <f t="shared" si="0"/>
        <v>485.11999999999995</v>
      </c>
      <c r="R10" s="34">
        <f t="shared" si="0"/>
        <v>533.28</v>
      </c>
      <c r="S10" s="34">
        <f t="shared" si="0"/>
        <v>84.94</v>
      </c>
      <c r="T10" s="34">
        <f t="shared" si="0"/>
        <v>4.13</v>
      </c>
      <c r="U10" s="34">
        <f t="shared" si="0"/>
        <v>771.09</v>
      </c>
      <c r="V10" s="34">
        <f t="shared" si="0"/>
        <v>2.2000000000000002E-2</v>
      </c>
      <c r="W10" s="34">
        <f t="shared" si="0"/>
        <v>3.7000000000000005E-2</v>
      </c>
      <c r="X10" s="46">
        <v>1.2E-2</v>
      </c>
    </row>
    <row r="11" spans="1:24" s="36" customFormat="1" ht="23.25" customHeight="1" thickBot="1" x14ac:dyDescent="0.4">
      <c r="A11" s="93"/>
      <c r="B11" s="140"/>
      <c r="C11" s="145"/>
      <c r="D11" s="393"/>
      <c r="E11" s="732" t="s">
        <v>20</v>
      </c>
      <c r="F11" s="145"/>
      <c r="G11" s="267"/>
      <c r="H11" s="210"/>
      <c r="I11" s="99"/>
      <c r="J11" s="197"/>
      <c r="K11" s="205">
        <f>K10/23.5</f>
        <v>23.855744680851064</v>
      </c>
      <c r="L11" s="210"/>
      <c r="M11" s="100"/>
      <c r="N11" s="99"/>
      <c r="O11" s="99"/>
      <c r="P11" s="197"/>
      <c r="Q11" s="209"/>
      <c r="R11" s="34"/>
      <c r="S11" s="34"/>
      <c r="T11" s="34"/>
      <c r="U11" s="34"/>
      <c r="V11" s="34"/>
      <c r="W11" s="34"/>
      <c r="X11" s="68">
        <f>SUM(X6:X10)</f>
        <v>8.2000000000000003E-2</v>
      </c>
    </row>
    <row r="12" spans="1:24" s="16" customFormat="1" ht="33.75" customHeight="1" x14ac:dyDescent="0.35">
      <c r="A12" s="404" t="s">
        <v>6</v>
      </c>
      <c r="B12" s="308"/>
      <c r="C12" s="144">
        <v>24</v>
      </c>
      <c r="D12" s="733" t="s">
        <v>18</v>
      </c>
      <c r="E12" s="394" t="s">
        <v>111</v>
      </c>
      <c r="F12" s="144">
        <v>150</v>
      </c>
      <c r="G12" s="650"/>
      <c r="H12" s="274">
        <v>0.6</v>
      </c>
      <c r="I12" s="39">
        <v>0.6</v>
      </c>
      <c r="J12" s="40">
        <v>14.7</v>
      </c>
      <c r="K12" s="519">
        <v>70.5</v>
      </c>
      <c r="L12" s="274">
        <v>0.03</v>
      </c>
      <c r="M12" s="39">
        <v>0.05</v>
      </c>
      <c r="N12" s="39">
        <v>7.5</v>
      </c>
      <c r="O12" s="39">
        <v>0</v>
      </c>
      <c r="P12" s="42">
        <v>0</v>
      </c>
      <c r="Q12" s="274">
        <v>28.5</v>
      </c>
      <c r="R12" s="39">
        <v>24</v>
      </c>
      <c r="S12" s="39">
        <v>18</v>
      </c>
      <c r="T12" s="39">
        <v>0</v>
      </c>
      <c r="U12" s="39">
        <v>232.5</v>
      </c>
      <c r="V12" s="39">
        <v>1E-3</v>
      </c>
      <c r="W12" s="39">
        <v>0</v>
      </c>
      <c r="X12" s="40">
        <v>0.01</v>
      </c>
    </row>
    <row r="13" spans="1:24" s="16" customFormat="1" ht="33.75" customHeight="1" x14ac:dyDescent="0.35">
      <c r="A13" s="86"/>
      <c r="B13" s="135"/>
      <c r="C13" s="141">
        <v>31</v>
      </c>
      <c r="D13" s="734" t="s">
        <v>8</v>
      </c>
      <c r="E13" s="634" t="s">
        <v>76</v>
      </c>
      <c r="F13" s="635">
        <v>200</v>
      </c>
      <c r="G13" s="105"/>
      <c r="H13" s="249">
        <v>5.74</v>
      </c>
      <c r="I13" s="13">
        <v>8.7799999999999994</v>
      </c>
      <c r="J13" s="43">
        <v>8.74</v>
      </c>
      <c r="K13" s="298">
        <v>138.04</v>
      </c>
      <c r="L13" s="249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49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3.75" customHeight="1" x14ac:dyDescent="0.35">
      <c r="A14" s="95"/>
      <c r="B14" s="173" t="s">
        <v>72</v>
      </c>
      <c r="C14" s="191">
        <v>78</v>
      </c>
      <c r="D14" s="735" t="s">
        <v>9</v>
      </c>
      <c r="E14" s="364" t="s">
        <v>181</v>
      </c>
      <c r="F14" s="548">
        <v>90</v>
      </c>
      <c r="G14" s="173"/>
      <c r="H14" s="256">
        <v>14.8</v>
      </c>
      <c r="I14" s="55">
        <v>13.02</v>
      </c>
      <c r="J14" s="74">
        <v>12.17</v>
      </c>
      <c r="K14" s="520">
        <v>226.36</v>
      </c>
      <c r="L14" s="423">
        <v>0.1</v>
      </c>
      <c r="M14" s="424">
        <v>0.12</v>
      </c>
      <c r="N14" s="424">
        <v>1.35</v>
      </c>
      <c r="O14" s="424">
        <v>150</v>
      </c>
      <c r="P14" s="481">
        <v>0.27</v>
      </c>
      <c r="Q14" s="423">
        <v>58.43</v>
      </c>
      <c r="R14" s="424">
        <v>194.16</v>
      </c>
      <c r="S14" s="424">
        <v>50.25</v>
      </c>
      <c r="T14" s="424">
        <v>1.1499999999999999</v>
      </c>
      <c r="U14" s="424">
        <v>351.77</v>
      </c>
      <c r="V14" s="424">
        <v>0.108</v>
      </c>
      <c r="W14" s="424">
        <v>1.4E-2</v>
      </c>
      <c r="X14" s="425">
        <v>0.51</v>
      </c>
    </row>
    <row r="15" spans="1:24" s="16" customFormat="1" ht="33.75" customHeight="1" x14ac:dyDescent="0.35">
      <c r="A15" s="95"/>
      <c r="B15" s="174" t="s">
        <v>74</v>
      </c>
      <c r="C15" s="192">
        <v>148</v>
      </c>
      <c r="D15" s="736" t="s">
        <v>9</v>
      </c>
      <c r="E15" s="311" t="s">
        <v>106</v>
      </c>
      <c r="F15" s="546">
        <v>90</v>
      </c>
      <c r="G15" s="174"/>
      <c r="H15" s="416">
        <v>19.52</v>
      </c>
      <c r="I15" s="80">
        <v>10.17</v>
      </c>
      <c r="J15" s="417">
        <v>5.89</v>
      </c>
      <c r="K15" s="521">
        <v>193.12</v>
      </c>
      <c r="L15" s="416">
        <v>0.11</v>
      </c>
      <c r="M15" s="80">
        <v>0.16</v>
      </c>
      <c r="N15" s="80">
        <v>1.57</v>
      </c>
      <c r="O15" s="80">
        <v>300</v>
      </c>
      <c r="P15" s="472">
        <v>0.44</v>
      </c>
      <c r="Q15" s="416">
        <v>129.65</v>
      </c>
      <c r="R15" s="80">
        <v>270.19</v>
      </c>
      <c r="S15" s="80">
        <v>64.94</v>
      </c>
      <c r="T15" s="80">
        <v>1.28</v>
      </c>
      <c r="U15" s="80">
        <v>460.93</v>
      </c>
      <c r="V15" s="80">
        <v>0.14000000000000001</v>
      </c>
      <c r="W15" s="80">
        <v>1.7000000000000001E-2</v>
      </c>
      <c r="X15" s="417">
        <v>0.66</v>
      </c>
    </row>
    <row r="16" spans="1:24" s="16" customFormat="1" ht="51" customHeight="1" x14ac:dyDescent="0.35">
      <c r="A16" s="95"/>
      <c r="B16" s="173" t="s">
        <v>72</v>
      </c>
      <c r="C16" s="191">
        <v>312</v>
      </c>
      <c r="D16" s="735" t="s">
        <v>62</v>
      </c>
      <c r="E16" s="364" t="s">
        <v>159</v>
      </c>
      <c r="F16" s="173">
        <v>150</v>
      </c>
      <c r="G16" s="191"/>
      <c r="H16" s="423">
        <v>3.55</v>
      </c>
      <c r="I16" s="424">
        <v>7.16</v>
      </c>
      <c r="J16" s="481">
        <v>17.64</v>
      </c>
      <c r="K16" s="373">
        <v>150.44999999999999</v>
      </c>
      <c r="L16" s="423">
        <v>0.11</v>
      </c>
      <c r="M16" s="597">
        <v>0.12</v>
      </c>
      <c r="N16" s="424">
        <v>21.47</v>
      </c>
      <c r="O16" s="424">
        <v>100</v>
      </c>
      <c r="P16" s="481">
        <v>0.09</v>
      </c>
      <c r="Q16" s="423">
        <v>51.59</v>
      </c>
      <c r="R16" s="424">
        <v>90.88</v>
      </c>
      <c r="S16" s="424">
        <v>30.76</v>
      </c>
      <c r="T16" s="424">
        <v>1.1499999999999999</v>
      </c>
      <c r="U16" s="424">
        <v>495.63</v>
      </c>
      <c r="V16" s="424">
        <v>6.0499999999999998E-3</v>
      </c>
      <c r="W16" s="424">
        <v>7.2999999999999996E-4</v>
      </c>
      <c r="X16" s="425">
        <v>0.03</v>
      </c>
    </row>
    <row r="17" spans="1:24" s="16" customFormat="1" ht="51" customHeight="1" x14ac:dyDescent="0.35">
      <c r="A17" s="95"/>
      <c r="B17" s="174" t="s">
        <v>74</v>
      </c>
      <c r="C17" s="192">
        <v>22</v>
      </c>
      <c r="D17" s="516" t="s">
        <v>62</v>
      </c>
      <c r="E17" s="311" t="s">
        <v>146</v>
      </c>
      <c r="F17" s="174">
        <v>150</v>
      </c>
      <c r="G17" s="192"/>
      <c r="H17" s="344">
        <v>2.41</v>
      </c>
      <c r="I17" s="58">
        <v>7.02</v>
      </c>
      <c r="J17" s="59">
        <v>14.18</v>
      </c>
      <c r="K17" s="252">
        <v>130.79</v>
      </c>
      <c r="L17" s="251">
        <v>0.08</v>
      </c>
      <c r="M17" s="251">
        <v>7.0000000000000007E-2</v>
      </c>
      <c r="N17" s="58">
        <v>13.63</v>
      </c>
      <c r="O17" s="58">
        <v>420</v>
      </c>
      <c r="P17" s="59">
        <v>0.06</v>
      </c>
      <c r="Q17" s="344">
        <v>35.24</v>
      </c>
      <c r="R17" s="58">
        <v>63.07</v>
      </c>
      <c r="S17" s="58">
        <v>28.07</v>
      </c>
      <c r="T17" s="58">
        <v>1.03</v>
      </c>
      <c r="U17" s="58">
        <v>482.73</v>
      </c>
      <c r="V17" s="58">
        <v>5.0000000000000001E-3</v>
      </c>
      <c r="W17" s="58">
        <v>0</v>
      </c>
      <c r="X17" s="75">
        <v>0.03</v>
      </c>
    </row>
    <row r="18" spans="1:24" s="16" customFormat="1" ht="43.5" customHeight="1" x14ac:dyDescent="0.35">
      <c r="A18" s="95"/>
      <c r="B18" s="106"/>
      <c r="C18" s="139">
        <v>114</v>
      </c>
      <c r="D18" s="188" t="s">
        <v>44</v>
      </c>
      <c r="E18" s="226" t="s">
        <v>50</v>
      </c>
      <c r="F18" s="290">
        <v>200</v>
      </c>
      <c r="G18" s="157"/>
      <c r="H18" s="248">
        <v>0</v>
      </c>
      <c r="I18" s="15">
        <v>0</v>
      </c>
      <c r="J18" s="41">
        <v>7.27</v>
      </c>
      <c r="K18" s="264">
        <v>28.73</v>
      </c>
      <c r="L18" s="248">
        <v>0</v>
      </c>
      <c r="M18" s="17">
        <v>0</v>
      </c>
      <c r="N18" s="15">
        <v>0</v>
      </c>
      <c r="O18" s="15">
        <v>0</v>
      </c>
      <c r="P18" s="18">
        <v>0</v>
      </c>
      <c r="Q18" s="248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1">
        <v>0</v>
      </c>
    </row>
    <row r="19" spans="1:24" s="16" customFormat="1" ht="33.75" customHeight="1" x14ac:dyDescent="0.35">
      <c r="A19" s="95"/>
      <c r="B19" s="106"/>
      <c r="C19" s="220">
        <v>119</v>
      </c>
      <c r="D19" s="626" t="s">
        <v>13</v>
      </c>
      <c r="E19" s="158" t="s">
        <v>53</v>
      </c>
      <c r="F19" s="140">
        <v>45</v>
      </c>
      <c r="G19" s="106"/>
      <c r="H19" s="283">
        <v>3.42</v>
      </c>
      <c r="I19" s="20">
        <v>0.36</v>
      </c>
      <c r="J19" s="46">
        <v>22.14</v>
      </c>
      <c r="K19" s="297">
        <v>105.75</v>
      </c>
      <c r="L19" s="283">
        <v>0.05</v>
      </c>
      <c r="M19" s="20">
        <v>0.01</v>
      </c>
      <c r="N19" s="20">
        <v>0</v>
      </c>
      <c r="O19" s="20">
        <v>0</v>
      </c>
      <c r="P19" s="21">
        <v>0</v>
      </c>
      <c r="Q19" s="283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6">
        <v>6.53</v>
      </c>
    </row>
    <row r="20" spans="1:24" s="16" customFormat="1" ht="33.75" customHeight="1" x14ac:dyDescent="0.35">
      <c r="A20" s="95"/>
      <c r="B20" s="106"/>
      <c r="C20" s="140">
        <v>120</v>
      </c>
      <c r="D20" s="626" t="s">
        <v>14</v>
      </c>
      <c r="E20" s="158" t="s">
        <v>45</v>
      </c>
      <c r="F20" s="140">
        <v>25</v>
      </c>
      <c r="G20" s="106"/>
      <c r="H20" s="283">
        <v>1.65</v>
      </c>
      <c r="I20" s="20">
        <v>0.3</v>
      </c>
      <c r="J20" s="46">
        <v>10.050000000000001</v>
      </c>
      <c r="K20" s="297">
        <v>49.5</v>
      </c>
      <c r="L20" s="283">
        <v>0.04</v>
      </c>
      <c r="M20" s="20">
        <v>0.02</v>
      </c>
      <c r="N20" s="20">
        <v>0</v>
      </c>
      <c r="O20" s="20">
        <v>0</v>
      </c>
      <c r="P20" s="21">
        <v>0</v>
      </c>
      <c r="Q20" s="283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95"/>
      <c r="B21" s="173" t="s">
        <v>72</v>
      </c>
      <c r="C21" s="360"/>
      <c r="D21" s="737"/>
      <c r="E21" s="312" t="s">
        <v>19</v>
      </c>
      <c r="F21" s="303">
        <f>F12+F13+F14+F16+F18+F19+F20</f>
        <v>860</v>
      </c>
      <c r="G21" s="470"/>
      <c r="H21" s="208">
        <f>H12+H13+H14+H16+H18+H19+H20</f>
        <v>29.759999999999998</v>
      </c>
      <c r="I21" s="22">
        <f t="shared" ref="I21:X21" si="1">I12+I13+I14+I16+I18+I19+I20</f>
        <v>30.22</v>
      </c>
      <c r="J21" s="64">
        <f t="shared" si="1"/>
        <v>92.71</v>
      </c>
      <c r="K21" s="478">
        <f t="shared" si="1"/>
        <v>769.32999999999993</v>
      </c>
      <c r="L21" s="208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17">
        <f t="shared" si="1"/>
        <v>0.42000000000000004</v>
      </c>
      <c r="Q21" s="208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4">
        <f t="shared" si="1"/>
        <v>7.1160000000000005</v>
      </c>
    </row>
    <row r="22" spans="1:24" s="16" customFormat="1" ht="33.75" customHeight="1" x14ac:dyDescent="0.35">
      <c r="A22" s="95"/>
      <c r="B22" s="514" t="s">
        <v>74</v>
      </c>
      <c r="C22" s="623"/>
      <c r="D22" s="738"/>
      <c r="E22" s="313" t="s">
        <v>19</v>
      </c>
      <c r="F22" s="302">
        <f>F12+F13+F15+F16+F18+F19+F20</f>
        <v>860</v>
      </c>
      <c r="G22" s="480"/>
      <c r="H22" s="316">
        <f>H12+H13+H15+H17+H18+H19+H20</f>
        <v>33.339999999999996</v>
      </c>
      <c r="I22" s="57">
        <f t="shared" ref="I22:X22" si="2">I12+I13+I15+I17+I18+I19+I20</f>
        <v>27.229999999999997</v>
      </c>
      <c r="J22" s="76">
        <f t="shared" si="2"/>
        <v>82.97</v>
      </c>
      <c r="K22" s="479">
        <f t="shared" si="2"/>
        <v>716.43</v>
      </c>
      <c r="L22" s="316">
        <f t="shared" si="2"/>
        <v>0.35</v>
      </c>
      <c r="M22" s="57">
        <f t="shared" si="2"/>
        <v>0.39000000000000007</v>
      </c>
      <c r="N22" s="57">
        <f t="shared" si="2"/>
        <v>27.94</v>
      </c>
      <c r="O22" s="57">
        <f t="shared" si="2"/>
        <v>852.8</v>
      </c>
      <c r="P22" s="773">
        <f t="shared" si="2"/>
        <v>0.56000000000000005</v>
      </c>
      <c r="Q22" s="316">
        <f t="shared" si="2"/>
        <v>243.7</v>
      </c>
      <c r="R22" s="57">
        <f t="shared" si="2"/>
        <v>501.52</v>
      </c>
      <c r="S22" s="57">
        <f t="shared" si="2"/>
        <v>149.37</v>
      </c>
      <c r="T22" s="57">
        <f t="shared" si="2"/>
        <v>5.09</v>
      </c>
      <c r="U22" s="57">
        <f t="shared" si="2"/>
        <v>1555.85</v>
      </c>
      <c r="V22" s="57">
        <f t="shared" si="2"/>
        <v>0.15400000000000003</v>
      </c>
      <c r="W22" s="57">
        <f t="shared" si="2"/>
        <v>2.1000000000000001E-2</v>
      </c>
      <c r="X22" s="76">
        <f t="shared" si="2"/>
        <v>7.266</v>
      </c>
    </row>
    <row r="23" spans="1:24" s="16" customFormat="1" ht="33.75" customHeight="1" x14ac:dyDescent="0.35">
      <c r="A23" s="95"/>
      <c r="B23" s="502" t="s">
        <v>72</v>
      </c>
      <c r="C23" s="363"/>
      <c r="D23" s="739"/>
      <c r="E23" s="312" t="s">
        <v>20</v>
      </c>
      <c r="F23" s="434"/>
      <c r="G23" s="502"/>
      <c r="H23" s="208"/>
      <c r="I23" s="22"/>
      <c r="J23" s="64"/>
      <c r="K23" s="522">
        <f>K21/23.5</f>
        <v>32.737446808510633</v>
      </c>
      <c r="L23" s="208"/>
      <c r="M23" s="22"/>
      <c r="N23" s="22"/>
      <c r="O23" s="22"/>
      <c r="P23" s="117"/>
      <c r="Q23" s="208"/>
      <c r="R23" s="22"/>
      <c r="S23" s="22"/>
      <c r="T23" s="22"/>
      <c r="U23" s="22"/>
      <c r="V23" s="22"/>
      <c r="W23" s="22"/>
      <c r="X23" s="64"/>
    </row>
    <row r="24" spans="1:24" s="16" customFormat="1" ht="33.75" customHeight="1" thickBot="1" x14ac:dyDescent="0.4">
      <c r="A24" s="122"/>
      <c r="B24" s="175" t="s">
        <v>74</v>
      </c>
      <c r="C24" s="540"/>
      <c r="D24" s="703"/>
      <c r="E24" s="776" t="s">
        <v>20</v>
      </c>
      <c r="F24" s="194"/>
      <c r="G24" s="175"/>
      <c r="H24" s="439"/>
      <c r="I24" s="440"/>
      <c r="J24" s="441"/>
      <c r="K24" s="523">
        <f>K22/23.5</f>
        <v>30.486382978723402</v>
      </c>
      <c r="L24" s="439"/>
      <c r="M24" s="440"/>
      <c r="N24" s="440"/>
      <c r="O24" s="440"/>
      <c r="P24" s="483"/>
      <c r="Q24" s="439"/>
      <c r="R24" s="440"/>
      <c r="S24" s="440"/>
      <c r="T24" s="440"/>
      <c r="U24" s="440"/>
      <c r="V24" s="440"/>
      <c r="W24" s="440"/>
      <c r="X24" s="441"/>
    </row>
    <row r="25" spans="1:24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385"/>
      <c r="B26" s="853"/>
      <c r="C26" s="286"/>
      <c r="D26" s="222"/>
      <c r="E26" s="25"/>
      <c r="F26" s="26"/>
      <c r="G26" s="11"/>
      <c r="H26" s="9"/>
      <c r="I26" s="11"/>
      <c r="J26" s="11"/>
    </row>
    <row r="27" spans="1:24" ht="18" x14ac:dyDescent="0.35">
      <c r="A27" s="636" t="s">
        <v>64</v>
      </c>
      <c r="B27" s="844"/>
      <c r="C27" s="637"/>
      <c r="D27" s="637"/>
      <c r="E27" s="25"/>
      <c r="F27" s="26"/>
      <c r="G27" s="11"/>
      <c r="H27" s="11"/>
      <c r="I27" s="11"/>
      <c r="J27" s="11"/>
      <c r="R27" s="491"/>
    </row>
    <row r="28" spans="1:24" ht="18" x14ac:dyDescent="0.35">
      <c r="A28" s="639" t="s">
        <v>65</v>
      </c>
      <c r="B28" s="840"/>
      <c r="C28" s="121"/>
      <c r="D28" s="640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B16" zoomScale="80" zoomScaleNormal="80" workbookViewId="0">
      <selection activeCell="G26" sqref="G26"/>
    </sheetView>
  </sheetViews>
  <sheetFormatPr defaultRowHeight="14.5" x14ac:dyDescent="0.35"/>
  <cols>
    <col min="1" max="1" width="16.81640625" customWidth="1"/>
    <col min="2" max="2" width="16.81640625" style="839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38"/>
      <c r="C2" s="7"/>
      <c r="D2" s="6" t="s">
        <v>3</v>
      </c>
      <c r="E2" s="772"/>
      <c r="F2" s="8" t="s">
        <v>2</v>
      </c>
      <c r="G2" s="12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67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854"/>
      <c r="C4" s="786" t="s">
        <v>38</v>
      </c>
      <c r="D4" s="258"/>
      <c r="E4" s="710"/>
      <c r="F4" s="784"/>
      <c r="G4" s="786"/>
      <c r="H4" s="801" t="s">
        <v>21</v>
      </c>
      <c r="I4" s="802"/>
      <c r="J4" s="803"/>
      <c r="K4" s="711" t="s">
        <v>22</v>
      </c>
      <c r="L4" s="964" t="s">
        <v>23</v>
      </c>
      <c r="M4" s="965"/>
      <c r="N4" s="966"/>
      <c r="O4" s="966"/>
      <c r="P4" s="970"/>
      <c r="Q4" s="978" t="s">
        <v>24</v>
      </c>
      <c r="R4" s="979"/>
      <c r="S4" s="979"/>
      <c r="T4" s="979"/>
      <c r="U4" s="979"/>
      <c r="V4" s="979"/>
      <c r="W4" s="979"/>
      <c r="X4" s="980"/>
    </row>
    <row r="5" spans="1:24" s="16" customFormat="1" ht="47" thickBot="1" x14ac:dyDescent="0.4">
      <c r="A5" s="84" t="s">
        <v>0</v>
      </c>
      <c r="B5" s="855"/>
      <c r="C5" s="110" t="s">
        <v>39</v>
      </c>
      <c r="D5" s="692" t="s">
        <v>40</v>
      </c>
      <c r="E5" s="110" t="s">
        <v>37</v>
      </c>
      <c r="F5" s="104" t="s">
        <v>25</v>
      </c>
      <c r="G5" s="110" t="s">
        <v>36</v>
      </c>
      <c r="H5" s="104" t="s">
        <v>26</v>
      </c>
      <c r="I5" s="490" t="s">
        <v>27</v>
      </c>
      <c r="J5" s="104" t="s">
        <v>28</v>
      </c>
      <c r="K5" s="725" t="s">
        <v>29</v>
      </c>
      <c r="L5" s="359" t="s">
        <v>30</v>
      </c>
      <c r="M5" s="359" t="s">
        <v>113</v>
      </c>
      <c r="N5" s="359" t="s">
        <v>31</v>
      </c>
      <c r="O5" s="489" t="s">
        <v>114</v>
      </c>
      <c r="P5" s="359" t="s">
        <v>115</v>
      </c>
      <c r="Q5" s="359" t="s">
        <v>32</v>
      </c>
      <c r="R5" s="359" t="s">
        <v>33</v>
      </c>
      <c r="S5" s="359" t="s">
        <v>34</v>
      </c>
      <c r="T5" s="359" t="s">
        <v>35</v>
      </c>
      <c r="U5" s="359" t="s">
        <v>116</v>
      </c>
      <c r="V5" s="359" t="s">
        <v>117</v>
      </c>
      <c r="W5" s="359" t="s">
        <v>118</v>
      </c>
      <c r="X5" s="490" t="s">
        <v>119</v>
      </c>
    </row>
    <row r="6" spans="1:24" s="16" customFormat="1" ht="31.5" customHeight="1" x14ac:dyDescent="0.35">
      <c r="A6" s="599"/>
      <c r="B6" s="531"/>
      <c r="C6" s="144">
        <v>13</v>
      </c>
      <c r="D6" s="650" t="s">
        <v>18</v>
      </c>
      <c r="E6" s="394" t="s">
        <v>56</v>
      </c>
      <c r="F6" s="568">
        <v>60</v>
      </c>
      <c r="G6" s="600"/>
      <c r="H6" s="274">
        <v>1.1200000000000001</v>
      </c>
      <c r="I6" s="39">
        <v>4.2699999999999996</v>
      </c>
      <c r="J6" s="40">
        <v>6.02</v>
      </c>
      <c r="K6" s="202">
        <v>68.62</v>
      </c>
      <c r="L6" s="274">
        <v>0.03</v>
      </c>
      <c r="M6" s="38">
        <v>0.04</v>
      </c>
      <c r="N6" s="39">
        <v>3.29</v>
      </c>
      <c r="O6" s="39">
        <v>450</v>
      </c>
      <c r="P6" s="42">
        <v>0</v>
      </c>
      <c r="Q6" s="274">
        <v>14.45</v>
      </c>
      <c r="R6" s="39">
        <v>29.75</v>
      </c>
      <c r="S6" s="39">
        <v>18.420000000000002</v>
      </c>
      <c r="T6" s="39">
        <v>0.54</v>
      </c>
      <c r="U6" s="39">
        <v>161.77000000000001</v>
      </c>
      <c r="V6" s="39">
        <v>3.0000000000000001E-3</v>
      </c>
      <c r="W6" s="39">
        <v>1E-3</v>
      </c>
      <c r="X6" s="40">
        <v>0.02</v>
      </c>
    </row>
    <row r="7" spans="1:24" s="16" customFormat="1" ht="27.75" customHeight="1" x14ac:dyDescent="0.35">
      <c r="A7" s="599"/>
      <c r="B7" s="532" t="s">
        <v>72</v>
      </c>
      <c r="C7" s="191">
        <v>153</v>
      </c>
      <c r="D7" s="672" t="s">
        <v>9</v>
      </c>
      <c r="E7" s="511" t="s">
        <v>172</v>
      </c>
      <c r="F7" s="501">
        <v>90</v>
      </c>
      <c r="G7" s="730"/>
      <c r="H7" s="256">
        <v>12.52</v>
      </c>
      <c r="I7" s="55">
        <v>10</v>
      </c>
      <c r="J7" s="74">
        <v>12.3</v>
      </c>
      <c r="K7" s="255">
        <v>190.38</v>
      </c>
      <c r="L7" s="54">
        <v>7.0000000000000007E-2</v>
      </c>
      <c r="M7" s="54">
        <v>0.1</v>
      </c>
      <c r="N7" s="55">
        <v>3.49</v>
      </c>
      <c r="O7" s="55">
        <v>40</v>
      </c>
      <c r="P7" s="56">
        <v>0.01</v>
      </c>
      <c r="Q7" s="256">
        <v>18.78</v>
      </c>
      <c r="R7" s="55">
        <v>112.4</v>
      </c>
      <c r="S7" s="55">
        <v>21.07</v>
      </c>
      <c r="T7" s="55">
        <v>1.57</v>
      </c>
      <c r="U7" s="55">
        <v>273.92</v>
      </c>
      <c r="V7" s="55">
        <v>5.0000000000000001E-3</v>
      </c>
      <c r="W7" s="55">
        <v>1E-3</v>
      </c>
      <c r="X7" s="74">
        <v>0.06</v>
      </c>
    </row>
    <row r="8" spans="1:24" s="16" customFormat="1" ht="27" customHeight="1" x14ac:dyDescent="0.35">
      <c r="A8" s="599"/>
      <c r="B8" s="195" t="s">
        <v>74</v>
      </c>
      <c r="C8" s="192">
        <v>89</v>
      </c>
      <c r="D8" s="664" t="s">
        <v>9</v>
      </c>
      <c r="E8" s="311" t="s">
        <v>105</v>
      </c>
      <c r="F8" s="674">
        <v>90</v>
      </c>
      <c r="G8" s="195"/>
      <c r="H8" s="344">
        <v>18.13</v>
      </c>
      <c r="I8" s="58">
        <v>17.05</v>
      </c>
      <c r="J8" s="75">
        <v>3.69</v>
      </c>
      <c r="K8" s="342">
        <v>240.96</v>
      </c>
      <c r="L8" s="344">
        <v>0.06</v>
      </c>
      <c r="M8" s="251">
        <v>0.13</v>
      </c>
      <c r="N8" s="58">
        <v>1.06</v>
      </c>
      <c r="O8" s="58">
        <v>0</v>
      </c>
      <c r="P8" s="59">
        <v>0</v>
      </c>
      <c r="Q8" s="344">
        <v>17.03</v>
      </c>
      <c r="R8" s="58">
        <v>176.72</v>
      </c>
      <c r="S8" s="58">
        <v>23.18</v>
      </c>
      <c r="T8" s="58">
        <v>2.61</v>
      </c>
      <c r="U8" s="58">
        <v>317</v>
      </c>
      <c r="V8" s="58">
        <v>7.0000000000000001E-3</v>
      </c>
      <c r="W8" s="58">
        <v>0</v>
      </c>
      <c r="X8" s="75">
        <v>0.06</v>
      </c>
    </row>
    <row r="9" spans="1:24" s="16" customFormat="1" ht="26.25" customHeight="1" x14ac:dyDescent="0.35">
      <c r="A9" s="599"/>
      <c r="B9" s="178"/>
      <c r="C9" s="140">
        <v>53</v>
      </c>
      <c r="D9" s="698" t="s">
        <v>62</v>
      </c>
      <c r="E9" s="331" t="s">
        <v>58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49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24" customHeight="1" x14ac:dyDescent="0.35">
      <c r="A10" s="599"/>
      <c r="B10" s="298"/>
      <c r="C10" s="220">
        <v>107</v>
      </c>
      <c r="D10" s="188" t="s">
        <v>17</v>
      </c>
      <c r="E10" s="226" t="s">
        <v>126</v>
      </c>
      <c r="F10" s="153">
        <v>200</v>
      </c>
      <c r="G10" s="652"/>
      <c r="H10" s="248">
        <v>1</v>
      </c>
      <c r="I10" s="15">
        <v>0.2</v>
      </c>
      <c r="J10" s="41">
        <v>20.2</v>
      </c>
      <c r="K10" s="200">
        <v>92</v>
      </c>
      <c r="L10" s="283">
        <v>0.02</v>
      </c>
      <c r="M10" s="19">
        <v>0.02</v>
      </c>
      <c r="N10" s="20">
        <v>4</v>
      </c>
      <c r="O10" s="20">
        <v>0</v>
      </c>
      <c r="P10" s="46">
        <v>0</v>
      </c>
      <c r="Q10" s="283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6">
        <v>0</v>
      </c>
    </row>
    <row r="11" spans="1:24" s="16" customFormat="1" ht="23.25" customHeight="1" x14ac:dyDescent="0.35">
      <c r="A11" s="599"/>
      <c r="B11" s="178"/>
      <c r="C11" s="142">
        <v>119</v>
      </c>
      <c r="D11" s="188" t="s">
        <v>13</v>
      </c>
      <c r="E11" s="157" t="s">
        <v>53</v>
      </c>
      <c r="F11" s="290">
        <v>20</v>
      </c>
      <c r="G11" s="139"/>
      <c r="H11" s="248">
        <v>1.52</v>
      </c>
      <c r="I11" s="15">
        <v>0.16</v>
      </c>
      <c r="J11" s="41">
        <v>9.84</v>
      </c>
      <c r="K11" s="621">
        <v>47</v>
      </c>
      <c r="L11" s="248">
        <v>0.02</v>
      </c>
      <c r="M11" s="15">
        <v>0.01</v>
      </c>
      <c r="N11" s="15">
        <v>0</v>
      </c>
      <c r="O11" s="15">
        <v>0</v>
      </c>
      <c r="P11" s="18">
        <v>0</v>
      </c>
      <c r="Q11" s="248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25.5" customHeight="1" x14ac:dyDescent="0.35">
      <c r="A12" s="599"/>
      <c r="B12" s="178"/>
      <c r="C12" s="139">
        <v>120</v>
      </c>
      <c r="D12" s="188" t="s">
        <v>14</v>
      </c>
      <c r="E12" s="157" t="s">
        <v>45</v>
      </c>
      <c r="F12" s="153">
        <v>20</v>
      </c>
      <c r="G12" s="652"/>
      <c r="H12" s="248">
        <v>1.32</v>
      </c>
      <c r="I12" s="15">
        <v>0.24</v>
      </c>
      <c r="J12" s="41">
        <v>8.0399999999999991</v>
      </c>
      <c r="K12" s="201">
        <v>39.6</v>
      </c>
      <c r="L12" s="283">
        <v>0.03</v>
      </c>
      <c r="M12" s="19">
        <v>0.02</v>
      </c>
      <c r="N12" s="20">
        <v>0</v>
      </c>
      <c r="O12" s="20">
        <v>0</v>
      </c>
      <c r="P12" s="46">
        <v>0</v>
      </c>
      <c r="Q12" s="28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85" t="s">
        <v>5</v>
      </c>
      <c r="B13" s="532" t="s">
        <v>72</v>
      </c>
      <c r="C13" s="373"/>
      <c r="D13" s="672"/>
      <c r="E13" s="312" t="s">
        <v>19</v>
      </c>
      <c r="F13" s="564">
        <f>F6+F7+F9+F10+F11+F12</f>
        <v>540</v>
      </c>
      <c r="G13" s="406"/>
      <c r="H13" s="208">
        <f t="shared" ref="H13:X13" si="0">H6+H7+H9+H10+H11+H12</f>
        <v>20.82</v>
      </c>
      <c r="I13" s="22">
        <f t="shared" si="0"/>
        <v>19.779999999999998</v>
      </c>
      <c r="J13" s="64">
        <f t="shared" si="0"/>
        <v>90.330000000000013</v>
      </c>
      <c r="K13" s="303">
        <f t="shared" si="0"/>
        <v>629.09</v>
      </c>
      <c r="L13" s="53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17">
        <f t="shared" si="0"/>
        <v>9.9999999999999992E-2</v>
      </c>
      <c r="Q13" s="208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4">
        <f t="shared" si="0"/>
        <v>3</v>
      </c>
    </row>
    <row r="14" spans="1:24" s="36" customFormat="1" ht="26.5" customHeight="1" x14ac:dyDescent="0.35">
      <c r="A14" s="86"/>
      <c r="B14" s="195" t="s">
        <v>74</v>
      </c>
      <c r="C14" s="246"/>
      <c r="D14" s="740"/>
      <c r="E14" s="313" t="s">
        <v>19</v>
      </c>
      <c r="F14" s="565">
        <f>F6+F8+F9+F10+F11+F12</f>
        <v>540</v>
      </c>
      <c r="G14" s="407"/>
      <c r="H14" s="409">
        <f t="shared" ref="H14:X14" si="1">H6+H8+H9+H10+H11+H12</f>
        <v>26.43</v>
      </c>
      <c r="I14" s="65">
        <f t="shared" si="1"/>
        <v>26.83</v>
      </c>
      <c r="J14" s="410">
        <f t="shared" si="1"/>
        <v>81.72</v>
      </c>
      <c r="K14" s="302">
        <f t="shared" si="1"/>
        <v>679.67000000000007</v>
      </c>
      <c r="L14" s="66">
        <f t="shared" si="1"/>
        <v>0.18999999999999997</v>
      </c>
      <c r="M14" s="65">
        <f t="shared" si="1"/>
        <v>0.24</v>
      </c>
      <c r="N14" s="65">
        <f t="shared" si="1"/>
        <v>8.35</v>
      </c>
      <c r="O14" s="65">
        <f t="shared" si="1"/>
        <v>470</v>
      </c>
      <c r="P14" s="414">
        <f t="shared" si="1"/>
        <v>0.09</v>
      </c>
      <c r="Q14" s="409">
        <f t="shared" si="1"/>
        <v>61.57</v>
      </c>
      <c r="R14" s="65">
        <f t="shared" si="1"/>
        <v>330.81</v>
      </c>
      <c r="S14" s="65">
        <f t="shared" si="1"/>
        <v>83.63000000000001</v>
      </c>
      <c r="T14" s="65">
        <f t="shared" si="1"/>
        <v>7.41</v>
      </c>
      <c r="U14" s="65">
        <f t="shared" si="1"/>
        <v>827.64</v>
      </c>
      <c r="V14" s="65">
        <f t="shared" si="1"/>
        <v>1.4999999999999999E-2</v>
      </c>
      <c r="W14" s="65">
        <f t="shared" si="1"/>
        <v>1.0000000000000002E-2</v>
      </c>
      <c r="X14" s="410">
        <f t="shared" si="1"/>
        <v>3</v>
      </c>
    </row>
    <row r="15" spans="1:24" s="36" customFormat="1" ht="40.5" customHeight="1" x14ac:dyDescent="0.35">
      <c r="A15" s="86"/>
      <c r="B15" s="532" t="s">
        <v>72</v>
      </c>
      <c r="C15" s="245"/>
      <c r="D15" s="741"/>
      <c r="E15" s="560" t="s">
        <v>20</v>
      </c>
      <c r="F15" s="780"/>
      <c r="G15" s="408"/>
      <c r="H15" s="411"/>
      <c r="I15" s="114"/>
      <c r="J15" s="115"/>
      <c r="K15" s="413">
        <f>K13/23.5</f>
        <v>26.769787234042553</v>
      </c>
      <c r="L15" s="412"/>
      <c r="M15" s="412"/>
      <c r="N15" s="114"/>
      <c r="O15" s="114"/>
      <c r="P15" s="415"/>
      <c r="Q15" s="411"/>
      <c r="R15" s="114"/>
      <c r="S15" s="114"/>
      <c r="T15" s="114"/>
      <c r="U15" s="114"/>
      <c r="V15" s="114"/>
      <c r="W15" s="114"/>
      <c r="X15" s="115"/>
    </row>
    <row r="16" spans="1:24" s="36" customFormat="1" ht="26.25" customHeight="1" thickBot="1" x14ac:dyDescent="0.4">
      <c r="A16" s="86"/>
      <c r="B16" s="530" t="s">
        <v>74</v>
      </c>
      <c r="C16" s="194"/>
      <c r="D16" s="670"/>
      <c r="E16" s="561" t="s">
        <v>20</v>
      </c>
      <c r="F16" s="781"/>
      <c r="G16" s="702"/>
      <c r="H16" s="317"/>
      <c r="I16" s="171"/>
      <c r="J16" s="172"/>
      <c r="K16" s="601">
        <f>K14/23.5</f>
        <v>28.922127659574471</v>
      </c>
      <c r="L16" s="602"/>
      <c r="M16" s="602"/>
      <c r="N16" s="171"/>
      <c r="O16" s="171"/>
      <c r="P16" s="196"/>
      <c r="Q16" s="317"/>
      <c r="R16" s="171"/>
      <c r="S16" s="171"/>
      <c r="T16" s="171"/>
      <c r="U16" s="171"/>
      <c r="V16" s="171"/>
      <c r="W16" s="171"/>
      <c r="X16" s="172"/>
    </row>
    <row r="17" spans="1:24" s="16" customFormat="1" ht="33.75" customHeight="1" x14ac:dyDescent="0.35">
      <c r="A17" s="87" t="s">
        <v>6</v>
      </c>
      <c r="B17" s="144"/>
      <c r="C17" s="418">
        <v>28</v>
      </c>
      <c r="D17" s="777" t="s">
        <v>18</v>
      </c>
      <c r="E17" s="419" t="s">
        <v>140</v>
      </c>
      <c r="F17" s="460">
        <v>60</v>
      </c>
      <c r="G17" s="476"/>
      <c r="H17" s="453">
        <v>0.48</v>
      </c>
      <c r="I17" s="379">
        <v>0.6</v>
      </c>
      <c r="J17" s="454">
        <v>1.56</v>
      </c>
      <c r="K17" s="477">
        <v>8.4</v>
      </c>
      <c r="L17" s="346">
        <v>0.02</v>
      </c>
      <c r="M17" s="348">
        <v>0.02</v>
      </c>
      <c r="N17" s="49">
        <v>6</v>
      </c>
      <c r="O17" s="49">
        <v>10</v>
      </c>
      <c r="P17" s="50">
        <v>0</v>
      </c>
      <c r="Q17" s="346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36" customFormat="1" ht="33.75" customHeight="1" x14ac:dyDescent="0.35">
      <c r="A18" s="86"/>
      <c r="B18" s="140"/>
      <c r="C18" s="106">
        <v>40</v>
      </c>
      <c r="D18" s="778" t="s">
        <v>8</v>
      </c>
      <c r="E18" s="166" t="s">
        <v>100</v>
      </c>
      <c r="F18" s="758">
        <v>200</v>
      </c>
      <c r="G18" s="106"/>
      <c r="H18" s="257">
        <v>5</v>
      </c>
      <c r="I18" s="81">
        <v>7.6</v>
      </c>
      <c r="J18" s="82">
        <v>12.8</v>
      </c>
      <c r="K18" s="220">
        <v>139.80000000000001</v>
      </c>
      <c r="L18" s="257">
        <v>0.04</v>
      </c>
      <c r="M18" s="218">
        <v>0.1</v>
      </c>
      <c r="N18" s="81">
        <v>3.32</v>
      </c>
      <c r="O18" s="81">
        <v>152.19999999999999</v>
      </c>
      <c r="P18" s="217">
        <v>0</v>
      </c>
      <c r="Q18" s="257">
        <v>31.94</v>
      </c>
      <c r="R18" s="81">
        <v>109.2</v>
      </c>
      <c r="S18" s="81">
        <v>24.66</v>
      </c>
      <c r="T18" s="81">
        <v>1.18</v>
      </c>
      <c r="U18" s="81">
        <v>408.2</v>
      </c>
      <c r="V18" s="81">
        <v>2.4E-2</v>
      </c>
      <c r="W18" s="81">
        <v>6.0000000000000001E-3</v>
      </c>
      <c r="X18" s="217">
        <v>4.2000000000000003E-2</v>
      </c>
    </row>
    <row r="19" spans="1:24" s="36" customFormat="1" ht="33.75" customHeight="1" x14ac:dyDescent="0.35">
      <c r="A19" s="95"/>
      <c r="B19" s="140"/>
      <c r="C19" s="106">
        <v>86</v>
      </c>
      <c r="D19" s="582" t="s">
        <v>9</v>
      </c>
      <c r="E19" s="365" t="s">
        <v>78</v>
      </c>
      <c r="F19" s="758">
        <v>240</v>
      </c>
      <c r="G19" s="106"/>
      <c r="H19" s="248">
        <v>20.149999999999999</v>
      </c>
      <c r="I19" s="15">
        <v>19.079999999999998</v>
      </c>
      <c r="J19" s="18">
        <v>24.59</v>
      </c>
      <c r="K19" s="200">
        <v>350.62</v>
      </c>
      <c r="L19" s="248">
        <v>0.18</v>
      </c>
      <c r="M19" s="17">
        <v>0.21</v>
      </c>
      <c r="N19" s="15">
        <v>13.9</v>
      </c>
      <c r="O19" s="15">
        <v>10</v>
      </c>
      <c r="P19" s="41">
        <v>0</v>
      </c>
      <c r="Q19" s="248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1">
        <v>0.1</v>
      </c>
    </row>
    <row r="20" spans="1:24" s="16" customFormat="1" ht="43.5" customHeight="1" x14ac:dyDescent="0.35">
      <c r="A20" s="88"/>
      <c r="B20" s="139"/>
      <c r="C20" s="105">
        <v>102</v>
      </c>
      <c r="D20" s="665" t="s">
        <v>17</v>
      </c>
      <c r="E20" s="634" t="s">
        <v>79</v>
      </c>
      <c r="F20" s="609">
        <v>200</v>
      </c>
      <c r="G20" s="105"/>
      <c r="H20" s="248">
        <v>0.83</v>
      </c>
      <c r="I20" s="15">
        <v>0.04</v>
      </c>
      <c r="J20" s="41">
        <v>15.16</v>
      </c>
      <c r="K20" s="265">
        <v>64.22</v>
      </c>
      <c r="L20" s="248">
        <v>0.01</v>
      </c>
      <c r="M20" s="15">
        <v>0.03</v>
      </c>
      <c r="N20" s="15">
        <v>0.27</v>
      </c>
      <c r="O20" s="15">
        <v>60</v>
      </c>
      <c r="P20" s="41">
        <v>0</v>
      </c>
      <c r="Q20" s="248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1">
        <v>0.01</v>
      </c>
    </row>
    <row r="21" spans="1:24" s="16" customFormat="1" ht="33.75" customHeight="1" x14ac:dyDescent="0.35">
      <c r="A21" s="88"/>
      <c r="B21" s="139"/>
      <c r="C21" s="107">
        <v>119</v>
      </c>
      <c r="D21" s="569" t="s">
        <v>13</v>
      </c>
      <c r="E21" s="157" t="s">
        <v>53</v>
      </c>
      <c r="F21" s="140">
        <v>45</v>
      </c>
      <c r="G21" s="106"/>
      <c r="H21" s="283">
        <v>3.42</v>
      </c>
      <c r="I21" s="20">
        <v>0.36</v>
      </c>
      <c r="J21" s="46">
        <v>22.14</v>
      </c>
      <c r="K21" s="297">
        <v>105.75</v>
      </c>
      <c r="L21" s="283">
        <v>0.05</v>
      </c>
      <c r="M21" s="20">
        <v>0.01</v>
      </c>
      <c r="N21" s="20">
        <v>0</v>
      </c>
      <c r="O21" s="20">
        <v>0</v>
      </c>
      <c r="P21" s="21">
        <v>0</v>
      </c>
      <c r="Q21" s="283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6">
        <v>6.53</v>
      </c>
    </row>
    <row r="22" spans="1:24" s="16" customFormat="1" ht="33.75" customHeight="1" x14ac:dyDescent="0.35">
      <c r="A22" s="88"/>
      <c r="B22" s="139"/>
      <c r="C22" s="135">
        <v>120</v>
      </c>
      <c r="D22" s="569" t="s">
        <v>14</v>
      </c>
      <c r="E22" s="157" t="s">
        <v>45</v>
      </c>
      <c r="F22" s="140">
        <v>25</v>
      </c>
      <c r="G22" s="106"/>
      <c r="H22" s="283">
        <v>1.65</v>
      </c>
      <c r="I22" s="20">
        <v>0.3</v>
      </c>
      <c r="J22" s="46">
        <v>10.050000000000001</v>
      </c>
      <c r="K22" s="297">
        <v>49.5</v>
      </c>
      <c r="L22" s="283">
        <v>0.04</v>
      </c>
      <c r="M22" s="20">
        <v>0.02</v>
      </c>
      <c r="N22" s="20">
        <v>0</v>
      </c>
      <c r="O22" s="20">
        <v>0</v>
      </c>
      <c r="P22" s="21">
        <v>0</v>
      </c>
      <c r="Q22" s="283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6">
        <v>0</v>
      </c>
    </row>
    <row r="23" spans="1:24" s="36" customFormat="1" ht="33.75" customHeight="1" x14ac:dyDescent="0.35">
      <c r="A23" s="95"/>
      <c r="B23" s="140"/>
      <c r="C23" s="106"/>
      <c r="D23" s="582"/>
      <c r="E23" s="314" t="s">
        <v>19</v>
      </c>
      <c r="F23" s="400">
        <f>SUM(F17:F22)</f>
        <v>770</v>
      </c>
      <c r="G23" s="106"/>
      <c r="H23" s="283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32">
        <f>K17+K18+K19+K20+K21+K22</f>
        <v>718.29000000000008</v>
      </c>
      <c r="L23" s="283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6">
        <f t="shared" si="3"/>
        <v>0</v>
      </c>
      <c r="Q23" s="283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6">
        <f t="shared" si="3"/>
        <v>6.6820000000000004</v>
      </c>
    </row>
    <row r="24" spans="1:24" s="36" customFormat="1" ht="33.75" customHeight="1" thickBot="1" x14ac:dyDescent="0.4">
      <c r="A24" s="122"/>
      <c r="B24" s="143"/>
      <c r="C24" s="269"/>
      <c r="D24" s="779"/>
      <c r="E24" s="350" t="s">
        <v>20</v>
      </c>
      <c r="F24" s="276"/>
      <c r="G24" s="215"/>
      <c r="H24" s="211"/>
      <c r="I24" s="51"/>
      <c r="J24" s="134"/>
      <c r="K24" s="369">
        <f>K23/23.5</f>
        <v>30.565531914893619</v>
      </c>
      <c r="L24" s="211"/>
      <c r="M24" s="163"/>
      <c r="N24" s="51"/>
      <c r="O24" s="51"/>
      <c r="P24" s="123"/>
      <c r="Q24" s="211"/>
      <c r="R24" s="51"/>
      <c r="S24" s="51"/>
      <c r="T24" s="51"/>
      <c r="U24" s="51"/>
      <c r="V24" s="51"/>
      <c r="W24" s="51"/>
      <c r="X24" s="123"/>
    </row>
    <row r="25" spans="1:24" x14ac:dyDescent="0.3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A28" s="636" t="s">
        <v>64</v>
      </c>
      <c r="B28" s="844"/>
      <c r="C28" s="637"/>
      <c r="D28" s="638"/>
      <c r="E28" s="25"/>
      <c r="F28" s="26"/>
      <c r="G28" s="11"/>
      <c r="H28" s="11"/>
      <c r="I28" s="11"/>
      <c r="J28" s="11"/>
    </row>
    <row r="29" spans="1:24" x14ac:dyDescent="0.35">
      <c r="A29" s="639" t="s">
        <v>65</v>
      </c>
      <c r="B29" s="840"/>
      <c r="C29" s="640"/>
      <c r="D29" s="640"/>
      <c r="E29" s="11"/>
      <c r="F29" s="11"/>
      <c r="G29" s="11"/>
      <c r="H29" s="11"/>
      <c r="I29" s="11"/>
      <c r="J29" s="11"/>
    </row>
    <row r="30" spans="1:24" x14ac:dyDescent="0.35">
      <c r="A30" s="11"/>
      <c r="B30" s="841"/>
      <c r="C30" s="353"/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C10" zoomScale="80" zoomScaleNormal="80" workbookViewId="0">
      <selection activeCell="E16" sqref="E1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103"/>
      <c r="C4" s="643" t="s">
        <v>38</v>
      </c>
      <c r="D4" s="709"/>
      <c r="E4" s="710"/>
      <c r="F4" s="643"/>
      <c r="G4" s="642"/>
      <c r="H4" s="801" t="s">
        <v>21</v>
      </c>
      <c r="I4" s="802"/>
      <c r="J4" s="803"/>
      <c r="K4" s="711" t="s">
        <v>22</v>
      </c>
      <c r="L4" s="964" t="s">
        <v>23</v>
      </c>
      <c r="M4" s="965"/>
      <c r="N4" s="966"/>
      <c r="O4" s="966"/>
      <c r="P4" s="970"/>
      <c r="Q4" s="971" t="s">
        <v>24</v>
      </c>
      <c r="R4" s="972"/>
      <c r="S4" s="972"/>
      <c r="T4" s="972"/>
      <c r="U4" s="972"/>
      <c r="V4" s="972"/>
      <c r="W4" s="972"/>
      <c r="X4" s="973"/>
    </row>
    <row r="5" spans="1:24" s="16" customFormat="1" ht="47" thickBot="1" x14ac:dyDescent="0.4">
      <c r="A5" s="84" t="s">
        <v>0</v>
      </c>
      <c r="B5" s="104"/>
      <c r="C5" s="110" t="s">
        <v>39</v>
      </c>
      <c r="D5" s="804" t="s">
        <v>40</v>
      </c>
      <c r="E5" s="110" t="s">
        <v>37</v>
      </c>
      <c r="F5" s="110" t="s">
        <v>25</v>
      </c>
      <c r="G5" s="104" t="s">
        <v>36</v>
      </c>
      <c r="H5" s="133" t="s">
        <v>26</v>
      </c>
      <c r="I5" s="490" t="s">
        <v>27</v>
      </c>
      <c r="J5" s="771" t="s">
        <v>28</v>
      </c>
      <c r="K5" s="725" t="s">
        <v>29</v>
      </c>
      <c r="L5" s="359" t="s">
        <v>30</v>
      </c>
      <c r="M5" s="359" t="s">
        <v>113</v>
      </c>
      <c r="N5" s="359" t="s">
        <v>31</v>
      </c>
      <c r="O5" s="489" t="s">
        <v>114</v>
      </c>
      <c r="P5" s="359" t="s">
        <v>115</v>
      </c>
      <c r="Q5" s="359" t="s">
        <v>32</v>
      </c>
      <c r="R5" s="359" t="s">
        <v>33</v>
      </c>
      <c r="S5" s="359" t="s">
        <v>34</v>
      </c>
      <c r="T5" s="359" t="s">
        <v>35</v>
      </c>
      <c r="U5" s="359" t="s">
        <v>116</v>
      </c>
      <c r="V5" s="359" t="s">
        <v>117</v>
      </c>
      <c r="W5" s="359" t="s">
        <v>118</v>
      </c>
      <c r="X5" s="490" t="s">
        <v>119</v>
      </c>
    </row>
    <row r="6" spans="1:24" s="16" customFormat="1" ht="26.5" customHeight="1" x14ac:dyDescent="0.35">
      <c r="A6" s="87" t="s">
        <v>5</v>
      </c>
      <c r="B6" s="460"/>
      <c r="C6" s="144">
        <v>25</v>
      </c>
      <c r="D6" s="188" t="s">
        <v>18</v>
      </c>
      <c r="E6" s="374" t="s">
        <v>48</v>
      </c>
      <c r="F6" s="227">
        <v>150</v>
      </c>
      <c r="G6" s="261"/>
      <c r="H6" s="248">
        <v>0.6</v>
      </c>
      <c r="I6" s="15">
        <v>0.45</v>
      </c>
      <c r="J6" s="41">
        <v>15.45</v>
      </c>
      <c r="K6" s="200">
        <v>70.5</v>
      </c>
      <c r="L6" s="266">
        <v>0.03</v>
      </c>
      <c r="M6" s="47">
        <v>0.05</v>
      </c>
      <c r="N6" s="37">
        <v>7.5</v>
      </c>
      <c r="O6" s="37">
        <v>0</v>
      </c>
      <c r="P6" s="48">
        <v>0</v>
      </c>
      <c r="Q6" s="266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229">
        <v>0.01</v>
      </c>
    </row>
    <row r="7" spans="1:24" s="36" customFormat="1" ht="26.5" customHeight="1" x14ac:dyDescent="0.35">
      <c r="A7" s="86"/>
      <c r="B7" s="603"/>
      <c r="C7" s="140">
        <v>227</v>
      </c>
      <c r="D7" s="219" t="s">
        <v>60</v>
      </c>
      <c r="E7" s="158" t="s">
        <v>158</v>
      </c>
      <c r="F7" s="140">
        <v>150</v>
      </c>
      <c r="G7" s="742"/>
      <c r="H7" s="383">
        <v>23.46</v>
      </c>
      <c r="I7" s="97">
        <v>11.79</v>
      </c>
      <c r="J7" s="102">
        <v>42.51</v>
      </c>
      <c r="K7" s="615">
        <v>372.4</v>
      </c>
      <c r="L7" s="96">
        <v>0.08</v>
      </c>
      <c r="M7" s="96">
        <v>0.34</v>
      </c>
      <c r="N7" s="97">
        <v>450</v>
      </c>
      <c r="O7" s="97">
        <v>0.06</v>
      </c>
      <c r="P7" s="98">
        <v>0.26</v>
      </c>
      <c r="Q7" s="383">
        <v>236.98</v>
      </c>
      <c r="R7" s="97">
        <v>280.36</v>
      </c>
      <c r="S7" s="97">
        <v>36.79</v>
      </c>
      <c r="T7" s="97">
        <v>1.1100000000000001</v>
      </c>
      <c r="U7" s="97">
        <v>205.05</v>
      </c>
      <c r="V7" s="97">
        <v>8.0000000000000002E-3</v>
      </c>
      <c r="W7" s="97">
        <v>2.7E-2</v>
      </c>
      <c r="X7" s="102">
        <v>0.06</v>
      </c>
    </row>
    <row r="8" spans="1:24" s="36" customFormat="1" ht="26.5" customHeight="1" x14ac:dyDescent="0.35">
      <c r="A8" s="86"/>
      <c r="B8" s="603"/>
      <c r="C8" s="140">
        <v>113</v>
      </c>
      <c r="D8" s="219" t="s">
        <v>4</v>
      </c>
      <c r="E8" s="158" t="s">
        <v>10</v>
      </c>
      <c r="F8" s="140">
        <v>200</v>
      </c>
      <c r="G8" s="742"/>
      <c r="H8" s="257">
        <v>0.04</v>
      </c>
      <c r="I8" s="81">
        <v>0</v>
      </c>
      <c r="J8" s="217">
        <v>7.4</v>
      </c>
      <c r="K8" s="220">
        <v>30.26</v>
      </c>
      <c r="L8" s="218">
        <v>0</v>
      </c>
      <c r="M8" s="218">
        <v>0</v>
      </c>
      <c r="N8" s="81">
        <v>0.8</v>
      </c>
      <c r="O8" s="81">
        <v>0</v>
      </c>
      <c r="P8" s="82">
        <v>0</v>
      </c>
      <c r="Q8" s="257">
        <v>2.02</v>
      </c>
      <c r="R8" s="81">
        <v>0.99</v>
      </c>
      <c r="S8" s="81">
        <v>0.55000000000000004</v>
      </c>
      <c r="T8" s="81">
        <v>0.05</v>
      </c>
      <c r="U8" s="81">
        <v>7.05</v>
      </c>
      <c r="V8" s="81">
        <v>0</v>
      </c>
      <c r="W8" s="81">
        <v>0</v>
      </c>
      <c r="X8" s="217">
        <v>0</v>
      </c>
    </row>
    <row r="9" spans="1:24" s="36" customFormat="1" ht="40.5" customHeight="1" x14ac:dyDescent="0.35">
      <c r="A9" s="86"/>
      <c r="B9" s="106"/>
      <c r="C9" s="139">
        <v>121</v>
      </c>
      <c r="D9" s="188" t="s">
        <v>13</v>
      </c>
      <c r="E9" s="157" t="s">
        <v>49</v>
      </c>
      <c r="F9" s="139">
        <v>30</v>
      </c>
      <c r="G9" s="271"/>
      <c r="H9" s="283">
        <v>2.25</v>
      </c>
      <c r="I9" s="20">
        <v>0.87</v>
      </c>
      <c r="J9" s="46">
        <v>14.94</v>
      </c>
      <c r="K9" s="203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83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6">
        <v>0</v>
      </c>
    </row>
    <row r="10" spans="1:24" s="36" customFormat="1" ht="26.25" customHeight="1" x14ac:dyDescent="0.35">
      <c r="A10" s="86"/>
      <c r="B10" s="106"/>
      <c r="C10" s="142"/>
      <c r="D10" s="188"/>
      <c r="E10" s="719" t="s">
        <v>19</v>
      </c>
      <c r="F10" s="321">
        <f>SUM(F6:F9)</f>
        <v>530</v>
      </c>
      <c r="G10" s="652"/>
      <c r="H10" s="248">
        <f t="shared" ref="H10:X10" si="0">SUM(H6:H9)</f>
        <v>26.35</v>
      </c>
      <c r="I10" s="15">
        <f t="shared" si="0"/>
        <v>13.109999999999998</v>
      </c>
      <c r="J10" s="41">
        <f t="shared" si="0"/>
        <v>80.3</v>
      </c>
      <c r="K10" s="351">
        <f t="shared" si="0"/>
        <v>551.76</v>
      </c>
      <c r="L10" s="283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6">
        <f t="shared" si="0"/>
        <v>0.26</v>
      </c>
      <c r="Q10" s="283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6">
        <f t="shared" si="0"/>
        <v>6.9999999999999993E-2</v>
      </c>
    </row>
    <row r="11" spans="1:24" s="36" customFormat="1" ht="23.25" customHeight="1" thickBot="1" x14ac:dyDescent="0.4">
      <c r="A11" s="86"/>
      <c r="B11" s="106"/>
      <c r="C11" s="139"/>
      <c r="D11" s="188"/>
      <c r="E11" s="719" t="s">
        <v>20</v>
      </c>
      <c r="F11" s="321"/>
      <c r="G11" s="652"/>
      <c r="H11" s="248"/>
      <c r="I11" s="15"/>
      <c r="J11" s="41"/>
      <c r="K11" s="351">
        <f>K10/23.5</f>
        <v>23.479148936170212</v>
      </c>
      <c r="L11" s="283"/>
      <c r="M11" s="19"/>
      <c r="N11" s="20"/>
      <c r="O11" s="20"/>
      <c r="P11" s="46"/>
      <c r="Q11" s="283"/>
      <c r="R11" s="20"/>
      <c r="S11" s="20"/>
      <c r="T11" s="20"/>
      <c r="U11" s="20"/>
      <c r="V11" s="20"/>
      <c r="W11" s="20"/>
      <c r="X11" s="46"/>
    </row>
    <row r="12" spans="1:24" s="16" customFormat="1" ht="33.75" customHeight="1" x14ac:dyDescent="0.35">
      <c r="A12" s="87" t="s">
        <v>6</v>
      </c>
      <c r="B12" s="308"/>
      <c r="C12" s="292">
        <v>9</v>
      </c>
      <c r="D12" s="695" t="s">
        <v>18</v>
      </c>
      <c r="E12" s="696" t="s">
        <v>89</v>
      </c>
      <c r="F12" s="697">
        <v>60</v>
      </c>
      <c r="G12" s="524"/>
      <c r="H12" s="274">
        <v>1.29</v>
      </c>
      <c r="I12" s="39">
        <v>4.2699999999999996</v>
      </c>
      <c r="J12" s="40">
        <v>6.97</v>
      </c>
      <c r="K12" s="326">
        <v>72.75</v>
      </c>
      <c r="L12" s="274">
        <v>0.02</v>
      </c>
      <c r="M12" s="39">
        <v>0.03</v>
      </c>
      <c r="N12" s="39">
        <v>4.4800000000000004</v>
      </c>
      <c r="O12" s="39">
        <v>30</v>
      </c>
      <c r="P12" s="42">
        <v>0</v>
      </c>
      <c r="Q12" s="274">
        <v>17.55</v>
      </c>
      <c r="R12" s="39">
        <v>27.09</v>
      </c>
      <c r="S12" s="39">
        <v>14.37</v>
      </c>
      <c r="T12" s="39">
        <v>0.8</v>
      </c>
      <c r="U12" s="39">
        <v>205.55</v>
      </c>
      <c r="V12" s="39">
        <v>4.0000000000000001E-3</v>
      </c>
      <c r="W12" s="39">
        <v>1E-3</v>
      </c>
      <c r="X12" s="40">
        <v>0.01</v>
      </c>
    </row>
    <row r="13" spans="1:24" s="16" customFormat="1" ht="33.75" customHeight="1" x14ac:dyDescent="0.35">
      <c r="A13" s="85"/>
      <c r="B13" s="105"/>
      <c r="C13" s="140">
        <v>41</v>
      </c>
      <c r="D13" s="219" t="s">
        <v>8</v>
      </c>
      <c r="E13" s="365" t="s">
        <v>81</v>
      </c>
      <c r="F13" s="235">
        <v>200</v>
      </c>
      <c r="G13" s="384"/>
      <c r="H13" s="257">
        <v>6.66</v>
      </c>
      <c r="I13" s="81">
        <v>5.51</v>
      </c>
      <c r="J13" s="217">
        <v>8.75</v>
      </c>
      <c r="K13" s="382">
        <v>111.57</v>
      </c>
      <c r="L13" s="257">
        <v>7.0000000000000007E-2</v>
      </c>
      <c r="M13" s="81">
        <v>0.06</v>
      </c>
      <c r="N13" s="81">
        <v>2.75</v>
      </c>
      <c r="O13" s="81">
        <v>110</v>
      </c>
      <c r="P13" s="82">
        <v>0</v>
      </c>
      <c r="Q13" s="257">
        <v>22.94</v>
      </c>
      <c r="R13" s="81">
        <v>97.77</v>
      </c>
      <c r="S13" s="81">
        <v>22.1</v>
      </c>
      <c r="T13" s="81">
        <v>1.38</v>
      </c>
      <c r="U13" s="81">
        <v>299.77999999999997</v>
      </c>
      <c r="V13" s="81">
        <v>4.0000000000000001E-3</v>
      </c>
      <c r="W13" s="81">
        <v>2E-3</v>
      </c>
      <c r="X13" s="217">
        <v>0.03</v>
      </c>
    </row>
    <row r="14" spans="1:24" s="36" customFormat="1" ht="33.75" customHeight="1" x14ac:dyDescent="0.35">
      <c r="A14" s="95"/>
      <c r="B14" s="603"/>
      <c r="C14" s="140">
        <v>81</v>
      </c>
      <c r="D14" s="219" t="s">
        <v>9</v>
      </c>
      <c r="E14" s="166" t="s">
        <v>71</v>
      </c>
      <c r="F14" s="663">
        <v>90</v>
      </c>
      <c r="G14" s="177"/>
      <c r="H14" s="283">
        <v>23.81</v>
      </c>
      <c r="I14" s="20">
        <v>19.829999999999998</v>
      </c>
      <c r="J14" s="46">
        <v>0.72</v>
      </c>
      <c r="K14" s="282">
        <v>274.56</v>
      </c>
      <c r="L14" s="283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83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6">
        <v>0.15</v>
      </c>
    </row>
    <row r="15" spans="1:24" s="16" customFormat="1" ht="43.5" customHeight="1" x14ac:dyDescent="0.35">
      <c r="A15" s="88"/>
      <c r="B15" s="106"/>
      <c r="C15" s="140">
        <v>124</v>
      </c>
      <c r="D15" s="219" t="s">
        <v>84</v>
      </c>
      <c r="E15" s="365" t="s">
        <v>82</v>
      </c>
      <c r="F15" s="235">
        <v>150</v>
      </c>
      <c r="G15" s="384"/>
      <c r="H15" s="257">
        <v>3.93</v>
      </c>
      <c r="I15" s="81">
        <v>4.24</v>
      </c>
      <c r="J15" s="217">
        <v>21.84</v>
      </c>
      <c r="K15" s="382">
        <v>140.55000000000001</v>
      </c>
      <c r="L15" s="257">
        <v>0.11</v>
      </c>
      <c r="M15" s="81">
        <v>0.02</v>
      </c>
      <c r="N15" s="81">
        <v>0</v>
      </c>
      <c r="O15" s="81">
        <v>10</v>
      </c>
      <c r="P15" s="82">
        <v>0.06</v>
      </c>
      <c r="Q15" s="257">
        <v>10.9</v>
      </c>
      <c r="R15" s="81">
        <v>74.540000000000006</v>
      </c>
      <c r="S15" s="81">
        <v>26.07</v>
      </c>
      <c r="T15" s="81">
        <v>0.86</v>
      </c>
      <c r="U15" s="81">
        <v>64.319999999999993</v>
      </c>
      <c r="V15" s="81">
        <v>1E-3</v>
      </c>
      <c r="W15" s="81">
        <v>1E-3</v>
      </c>
      <c r="X15" s="217">
        <v>0.01</v>
      </c>
    </row>
    <row r="16" spans="1:24" s="16" customFormat="1" ht="33.75" customHeight="1" x14ac:dyDescent="0.35">
      <c r="A16" s="88"/>
      <c r="B16" s="382"/>
      <c r="C16" s="220">
        <v>100</v>
      </c>
      <c r="D16" s="219" t="s">
        <v>85</v>
      </c>
      <c r="E16" s="158" t="s">
        <v>83</v>
      </c>
      <c r="F16" s="140">
        <v>200</v>
      </c>
      <c r="G16" s="384"/>
      <c r="H16" s="283">
        <v>0.15</v>
      </c>
      <c r="I16" s="20">
        <v>0.04</v>
      </c>
      <c r="J16" s="46">
        <v>12.83</v>
      </c>
      <c r="K16" s="282">
        <v>52.45</v>
      </c>
      <c r="L16" s="248">
        <v>0</v>
      </c>
      <c r="M16" s="15">
        <v>0</v>
      </c>
      <c r="N16" s="15">
        <v>1.2</v>
      </c>
      <c r="O16" s="15">
        <v>0</v>
      </c>
      <c r="P16" s="18">
        <v>0</v>
      </c>
      <c r="Q16" s="248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1">
        <v>0</v>
      </c>
    </row>
    <row r="17" spans="1:24" s="16" customFormat="1" ht="33.75" customHeight="1" x14ac:dyDescent="0.35">
      <c r="A17" s="88"/>
      <c r="B17" s="382"/>
      <c r="C17" s="220">
        <v>119</v>
      </c>
      <c r="D17" s="219" t="s">
        <v>13</v>
      </c>
      <c r="E17" s="158" t="s">
        <v>53</v>
      </c>
      <c r="F17" s="290">
        <v>20</v>
      </c>
      <c r="G17" s="139"/>
      <c r="H17" s="248">
        <v>1.52</v>
      </c>
      <c r="I17" s="15">
        <v>0.16</v>
      </c>
      <c r="J17" s="41">
        <v>9.84</v>
      </c>
      <c r="K17" s="621">
        <v>47</v>
      </c>
      <c r="L17" s="248">
        <v>0.02</v>
      </c>
      <c r="M17" s="15">
        <v>0.01</v>
      </c>
      <c r="N17" s="15">
        <v>0</v>
      </c>
      <c r="O17" s="15">
        <v>0</v>
      </c>
      <c r="P17" s="18">
        <v>0</v>
      </c>
      <c r="Q17" s="248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1">
        <v>2.9</v>
      </c>
    </row>
    <row r="18" spans="1:24" s="16" customFormat="1" ht="33.75" customHeight="1" x14ac:dyDescent="0.35">
      <c r="A18" s="95"/>
      <c r="B18" s="106"/>
      <c r="C18" s="140">
        <v>120</v>
      </c>
      <c r="D18" s="219" t="s">
        <v>14</v>
      </c>
      <c r="E18" s="158" t="s">
        <v>45</v>
      </c>
      <c r="F18" s="135">
        <v>20</v>
      </c>
      <c r="G18" s="139"/>
      <c r="H18" s="248">
        <v>1.32</v>
      </c>
      <c r="I18" s="15">
        <v>0.24</v>
      </c>
      <c r="J18" s="41">
        <v>8.0399999999999991</v>
      </c>
      <c r="K18" s="622">
        <v>39.6</v>
      </c>
      <c r="L18" s="283">
        <v>0.03</v>
      </c>
      <c r="M18" s="20">
        <v>0.02</v>
      </c>
      <c r="N18" s="20">
        <v>0</v>
      </c>
      <c r="O18" s="20">
        <v>0</v>
      </c>
      <c r="P18" s="21">
        <v>0</v>
      </c>
      <c r="Q18" s="283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6">
        <v>0</v>
      </c>
    </row>
    <row r="19" spans="1:24" s="16" customFormat="1" ht="33.75" customHeight="1" x14ac:dyDescent="0.35">
      <c r="A19" s="95"/>
      <c r="B19" s="603"/>
      <c r="C19" s="145"/>
      <c r="D19" s="487"/>
      <c r="E19" s="314" t="s">
        <v>19</v>
      </c>
      <c r="F19" s="204">
        <f>F12+F13+F14+F15+F16+F17+F18</f>
        <v>740</v>
      </c>
      <c r="G19" s="299"/>
      <c r="H19" s="209">
        <f t="shared" ref="H19:X19" si="1">H12+H13+H14+H15+H16+H17+H18</f>
        <v>38.68</v>
      </c>
      <c r="I19" s="34">
        <f t="shared" si="1"/>
        <v>34.29</v>
      </c>
      <c r="J19" s="68">
        <f t="shared" si="1"/>
        <v>68.990000000000009</v>
      </c>
      <c r="K19" s="611">
        <f t="shared" si="1"/>
        <v>738.48000000000013</v>
      </c>
      <c r="L19" s="209">
        <f t="shared" si="1"/>
        <v>0.33999999999999997</v>
      </c>
      <c r="M19" s="34">
        <f t="shared" si="1"/>
        <v>0.30000000000000004</v>
      </c>
      <c r="N19" s="34">
        <f t="shared" si="1"/>
        <v>9.52</v>
      </c>
      <c r="O19" s="34">
        <f t="shared" si="1"/>
        <v>180</v>
      </c>
      <c r="P19" s="275">
        <f t="shared" si="1"/>
        <v>6.9999999999999993E-2</v>
      </c>
      <c r="Q19" s="209">
        <f t="shared" si="1"/>
        <v>88.320000000000007</v>
      </c>
      <c r="R19" s="34">
        <f t="shared" si="1"/>
        <v>437.43000000000006</v>
      </c>
      <c r="S19" s="34">
        <f t="shared" si="1"/>
        <v>101.91</v>
      </c>
      <c r="T19" s="34">
        <f t="shared" si="1"/>
        <v>5.7</v>
      </c>
      <c r="U19" s="34">
        <f t="shared" si="1"/>
        <v>945.6</v>
      </c>
      <c r="V19" s="34">
        <f t="shared" si="1"/>
        <v>1.6000000000000004E-2</v>
      </c>
      <c r="W19" s="34">
        <f t="shared" si="1"/>
        <v>2.6000000000000002E-2</v>
      </c>
      <c r="X19" s="68">
        <f t="shared" si="1"/>
        <v>3.1</v>
      </c>
    </row>
    <row r="20" spans="1:24" s="16" customFormat="1" ht="33.75" customHeight="1" thickBot="1" x14ac:dyDescent="0.4">
      <c r="A20" s="122"/>
      <c r="B20" s="612"/>
      <c r="C20" s="143"/>
      <c r="D20" s="395"/>
      <c r="E20" s="350" t="s">
        <v>20</v>
      </c>
      <c r="F20" s="368"/>
      <c r="G20" s="215"/>
      <c r="H20" s="211"/>
      <c r="I20" s="51"/>
      <c r="J20" s="123"/>
      <c r="K20" s="474">
        <f>K19/23.5</f>
        <v>31.424680851063837</v>
      </c>
      <c r="L20" s="211"/>
      <c r="M20" s="51"/>
      <c r="N20" s="51"/>
      <c r="O20" s="51"/>
      <c r="P20" s="134"/>
      <c r="Q20" s="211"/>
      <c r="R20" s="51"/>
      <c r="S20" s="51"/>
      <c r="T20" s="51"/>
      <c r="U20" s="51"/>
      <c r="V20" s="51"/>
      <c r="W20" s="51"/>
      <c r="X20" s="123"/>
    </row>
    <row r="21" spans="1:24" x14ac:dyDescent="0.3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5">
      <c r="A22" s="225"/>
      <c r="B22" s="285"/>
      <c r="C22" s="285"/>
      <c r="D22" s="286"/>
      <c r="E22" s="287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B10" zoomScale="80" zoomScaleNormal="80" workbookViewId="0">
      <selection activeCell="E8" sqref="E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45"/>
      <c r="C4" s="643" t="s">
        <v>38</v>
      </c>
      <c r="D4" s="743"/>
      <c r="E4" s="710"/>
      <c r="F4" s="643"/>
      <c r="G4" s="642"/>
      <c r="H4" s="801" t="s">
        <v>21</v>
      </c>
      <c r="I4" s="802"/>
      <c r="J4" s="803"/>
      <c r="K4" s="648" t="s">
        <v>22</v>
      </c>
      <c r="L4" s="964" t="s">
        <v>23</v>
      </c>
      <c r="M4" s="965"/>
      <c r="N4" s="966"/>
      <c r="O4" s="966"/>
      <c r="P4" s="970"/>
      <c r="Q4" s="978" t="s">
        <v>24</v>
      </c>
      <c r="R4" s="979"/>
      <c r="S4" s="979"/>
      <c r="T4" s="979"/>
      <c r="U4" s="979"/>
      <c r="V4" s="979"/>
      <c r="W4" s="979"/>
      <c r="X4" s="980"/>
    </row>
    <row r="5" spans="1:24" s="16" customFormat="1" ht="47" thickBot="1" x14ac:dyDescent="0.4">
      <c r="A5" s="148" t="s">
        <v>0</v>
      </c>
      <c r="B5" s="110"/>
      <c r="C5" s="110" t="s">
        <v>39</v>
      </c>
      <c r="D5" s="813" t="s">
        <v>40</v>
      </c>
      <c r="E5" s="110" t="s">
        <v>37</v>
      </c>
      <c r="F5" s="110" t="s">
        <v>25</v>
      </c>
      <c r="G5" s="104" t="s">
        <v>36</v>
      </c>
      <c r="H5" s="815" t="s">
        <v>26</v>
      </c>
      <c r="I5" s="490" t="s">
        <v>27</v>
      </c>
      <c r="J5" s="816" t="s">
        <v>28</v>
      </c>
      <c r="K5" s="649" t="s">
        <v>29</v>
      </c>
      <c r="L5" s="509" t="s">
        <v>30</v>
      </c>
      <c r="M5" s="509" t="s">
        <v>113</v>
      </c>
      <c r="N5" s="509" t="s">
        <v>31</v>
      </c>
      <c r="O5" s="571" t="s">
        <v>114</v>
      </c>
      <c r="P5" s="509" t="s">
        <v>115</v>
      </c>
      <c r="Q5" s="509" t="s">
        <v>32</v>
      </c>
      <c r="R5" s="509" t="s">
        <v>33</v>
      </c>
      <c r="S5" s="509" t="s">
        <v>34</v>
      </c>
      <c r="T5" s="509" t="s">
        <v>35</v>
      </c>
      <c r="U5" s="509" t="s">
        <v>116</v>
      </c>
      <c r="V5" s="509" t="s">
        <v>117</v>
      </c>
      <c r="W5" s="509" t="s">
        <v>118</v>
      </c>
      <c r="X5" s="643" t="s">
        <v>119</v>
      </c>
    </row>
    <row r="6" spans="1:24" s="16" customFormat="1" ht="26.5" customHeight="1" x14ac:dyDescent="0.35">
      <c r="A6" s="111" t="s">
        <v>5</v>
      </c>
      <c r="B6" s="144"/>
      <c r="C6" s="153">
        <v>25</v>
      </c>
      <c r="D6" s="465" t="s">
        <v>18</v>
      </c>
      <c r="E6" s="468" t="s">
        <v>48</v>
      </c>
      <c r="F6" s="227">
        <v>150</v>
      </c>
      <c r="G6" s="358"/>
      <c r="H6" s="346">
        <v>0.6</v>
      </c>
      <c r="I6" s="49">
        <v>0.45</v>
      </c>
      <c r="J6" s="50">
        <v>15.45</v>
      </c>
      <c r="K6" s="282">
        <v>70.5</v>
      </c>
      <c r="L6" s="346">
        <v>0.03</v>
      </c>
      <c r="M6" s="49">
        <v>0.05</v>
      </c>
      <c r="N6" s="49">
        <v>7.5</v>
      </c>
      <c r="O6" s="49">
        <v>0</v>
      </c>
      <c r="P6" s="392">
        <v>0</v>
      </c>
      <c r="Q6" s="346">
        <v>28.5</v>
      </c>
      <c r="R6" s="49">
        <v>24</v>
      </c>
      <c r="S6" s="49">
        <v>18</v>
      </c>
      <c r="T6" s="49">
        <v>0</v>
      </c>
      <c r="U6" s="49">
        <v>232.5</v>
      </c>
      <c r="V6" s="49">
        <v>1E-3</v>
      </c>
      <c r="W6" s="49">
        <v>0</v>
      </c>
      <c r="X6" s="50">
        <v>0.01</v>
      </c>
    </row>
    <row r="7" spans="1:24" s="36" customFormat="1" ht="26.5" customHeight="1" x14ac:dyDescent="0.35">
      <c r="A7" s="149"/>
      <c r="B7" s="128"/>
      <c r="C7" s="563">
        <v>125</v>
      </c>
      <c r="D7" s="466" t="s">
        <v>86</v>
      </c>
      <c r="E7" s="137" t="s">
        <v>147</v>
      </c>
      <c r="F7" s="140">
        <v>150</v>
      </c>
      <c r="G7" s="219"/>
      <c r="H7" s="383">
        <v>7.85</v>
      </c>
      <c r="I7" s="97">
        <v>5.23</v>
      </c>
      <c r="J7" s="102">
        <v>41.29</v>
      </c>
      <c r="K7" s="463">
        <v>243.85</v>
      </c>
      <c r="L7" s="327">
        <v>0.08</v>
      </c>
      <c r="M7" s="27">
        <v>0.04</v>
      </c>
      <c r="N7" s="27">
        <v>0.01</v>
      </c>
      <c r="O7" s="27">
        <v>20</v>
      </c>
      <c r="P7" s="618">
        <v>0.11</v>
      </c>
      <c r="Q7" s="327">
        <v>51.94</v>
      </c>
      <c r="R7" s="27">
        <v>72.510000000000005</v>
      </c>
      <c r="S7" s="27">
        <v>10.65</v>
      </c>
      <c r="T7" s="27">
        <v>0.97</v>
      </c>
      <c r="U7" s="27">
        <v>76.14</v>
      </c>
      <c r="V7" s="27">
        <v>1E-3</v>
      </c>
      <c r="W7" s="27">
        <v>0</v>
      </c>
      <c r="X7" s="45">
        <v>0.01</v>
      </c>
    </row>
    <row r="8" spans="1:24" s="36" customFormat="1" ht="24" customHeight="1" x14ac:dyDescent="0.35">
      <c r="A8" s="149"/>
      <c r="B8" s="128"/>
      <c r="C8" s="153">
        <v>114</v>
      </c>
      <c r="D8" s="188" t="s">
        <v>44</v>
      </c>
      <c r="E8" s="226" t="s">
        <v>50</v>
      </c>
      <c r="F8" s="693">
        <v>200</v>
      </c>
      <c r="G8" s="178"/>
      <c r="H8" s="248">
        <v>0</v>
      </c>
      <c r="I8" s="15">
        <v>0</v>
      </c>
      <c r="J8" s="41">
        <v>7.27</v>
      </c>
      <c r="K8" s="264">
        <v>28.73</v>
      </c>
      <c r="L8" s="248">
        <v>0</v>
      </c>
      <c r="M8" s="15">
        <v>0</v>
      </c>
      <c r="N8" s="15">
        <v>0</v>
      </c>
      <c r="O8" s="15">
        <v>0</v>
      </c>
      <c r="P8" s="18">
        <v>0</v>
      </c>
      <c r="Q8" s="248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4" customHeight="1" x14ac:dyDescent="0.35">
      <c r="A9" s="149"/>
      <c r="B9" s="617"/>
      <c r="C9" s="153" t="s">
        <v>153</v>
      </c>
      <c r="D9" s="188" t="s">
        <v>17</v>
      </c>
      <c r="E9" s="226" t="s">
        <v>154</v>
      </c>
      <c r="F9" s="290">
        <v>100</v>
      </c>
      <c r="G9" s="178"/>
      <c r="H9" s="248">
        <v>0</v>
      </c>
      <c r="I9" s="15">
        <v>0</v>
      </c>
      <c r="J9" s="41">
        <v>15</v>
      </c>
      <c r="K9" s="264">
        <v>60</v>
      </c>
      <c r="L9" s="248"/>
      <c r="M9" s="15"/>
      <c r="N9" s="15"/>
      <c r="O9" s="15"/>
      <c r="P9" s="18"/>
      <c r="Q9" s="248"/>
      <c r="R9" s="15"/>
      <c r="S9" s="15"/>
      <c r="T9" s="15"/>
      <c r="U9" s="15"/>
      <c r="V9" s="15"/>
      <c r="W9" s="15"/>
      <c r="X9" s="41"/>
    </row>
    <row r="10" spans="1:24" s="36" customFormat="1" ht="26.5" customHeight="1" x14ac:dyDescent="0.35">
      <c r="A10" s="149"/>
      <c r="B10" s="140"/>
      <c r="C10" s="586">
        <v>119</v>
      </c>
      <c r="D10" s="466" t="s">
        <v>53</v>
      </c>
      <c r="E10" s="137" t="s">
        <v>41</v>
      </c>
      <c r="F10" s="140">
        <v>30</v>
      </c>
      <c r="G10" s="446"/>
      <c r="H10" s="283">
        <v>2.2799999999999998</v>
      </c>
      <c r="I10" s="20">
        <v>0.24</v>
      </c>
      <c r="J10" s="46">
        <v>14.76</v>
      </c>
      <c r="K10" s="421">
        <v>70.5</v>
      </c>
      <c r="L10" s="283">
        <v>0.03</v>
      </c>
      <c r="M10" s="20">
        <v>0.01</v>
      </c>
      <c r="N10" s="20">
        <v>0</v>
      </c>
      <c r="O10" s="20">
        <v>0</v>
      </c>
      <c r="P10" s="21">
        <v>0</v>
      </c>
      <c r="Q10" s="283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6">
        <v>4.3499999999999996</v>
      </c>
    </row>
    <row r="11" spans="1:24" s="36" customFormat="1" ht="26.5" customHeight="1" x14ac:dyDescent="0.35">
      <c r="A11" s="149"/>
      <c r="B11" s="140"/>
      <c r="C11" s="563">
        <v>120</v>
      </c>
      <c r="D11" s="466" t="s">
        <v>45</v>
      </c>
      <c r="E11" s="137" t="s">
        <v>12</v>
      </c>
      <c r="F11" s="140">
        <v>30</v>
      </c>
      <c r="G11" s="446"/>
      <c r="H11" s="283">
        <v>1.98</v>
      </c>
      <c r="I11" s="20">
        <v>0.36</v>
      </c>
      <c r="J11" s="46">
        <v>12.06</v>
      </c>
      <c r="K11" s="421">
        <v>59.4</v>
      </c>
      <c r="L11" s="283">
        <v>0.05</v>
      </c>
      <c r="M11" s="20">
        <v>0.02</v>
      </c>
      <c r="N11" s="20">
        <v>0</v>
      </c>
      <c r="O11" s="20">
        <v>0</v>
      </c>
      <c r="P11" s="21">
        <v>0</v>
      </c>
      <c r="Q11" s="283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6.5" customHeight="1" x14ac:dyDescent="0.35">
      <c r="A12" s="149"/>
      <c r="B12" s="140"/>
      <c r="C12" s="563"/>
      <c r="D12" s="466"/>
      <c r="E12" s="164" t="s">
        <v>19</v>
      </c>
      <c r="F12" s="277">
        <f>SUM(F6:F11)</f>
        <v>660</v>
      </c>
      <c r="G12" s="279"/>
      <c r="H12" s="209">
        <f t="shared" ref="H12:X12" si="0">SUM(H6:H11)</f>
        <v>12.709999999999999</v>
      </c>
      <c r="I12" s="34">
        <f t="shared" si="0"/>
        <v>6.2800000000000011</v>
      </c>
      <c r="J12" s="68">
        <f t="shared" si="0"/>
        <v>105.83</v>
      </c>
      <c r="K12" s="375">
        <f>SUM(K6:K11)</f>
        <v>532.98</v>
      </c>
      <c r="L12" s="209">
        <f t="shared" si="0"/>
        <v>0.19</v>
      </c>
      <c r="M12" s="34">
        <f t="shared" si="0"/>
        <v>0.12</v>
      </c>
      <c r="N12" s="34">
        <f t="shared" si="0"/>
        <v>7.51</v>
      </c>
      <c r="O12" s="34">
        <f t="shared" si="0"/>
        <v>20</v>
      </c>
      <c r="P12" s="275">
        <f t="shared" si="0"/>
        <v>0.11</v>
      </c>
      <c r="Q12" s="209">
        <f t="shared" si="0"/>
        <v>95.4</v>
      </c>
      <c r="R12" s="34">
        <f t="shared" si="0"/>
        <v>161.04000000000002</v>
      </c>
      <c r="S12" s="34">
        <f t="shared" si="0"/>
        <v>46.980000000000004</v>
      </c>
      <c r="T12" s="34">
        <f t="shared" si="0"/>
        <v>2.4900000000000002</v>
      </c>
      <c r="U12" s="34">
        <f t="shared" si="0"/>
        <v>407.33</v>
      </c>
      <c r="V12" s="34">
        <f t="shared" si="0"/>
        <v>4.0000000000000001E-3</v>
      </c>
      <c r="W12" s="34">
        <f t="shared" si="0"/>
        <v>4.0000000000000001E-3</v>
      </c>
      <c r="X12" s="68">
        <f t="shared" si="0"/>
        <v>4.379999999999999</v>
      </c>
    </row>
    <row r="13" spans="1:24" s="36" customFormat="1" ht="26.5" customHeight="1" thickBot="1" x14ac:dyDescent="0.4">
      <c r="A13" s="149"/>
      <c r="B13" s="143"/>
      <c r="C13" s="563"/>
      <c r="D13" s="466"/>
      <c r="E13" s="469" t="s">
        <v>20</v>
      </c>
      <c r="F13" s="140"/>
      <c r="G13" s="219"/>
      <c r="H13" s="253"/>
      <c r="I13" s="160"/>
      <c r="J13" s="161"/>
      <c r="K13" s="332">
        <f>K12/23.5</f>
        <v>22.68</v>
      </c>
      <c r="L13" s="253"/>
      <c r="M13" s="160"/>
      <c r="N13" s="160"/>
      <c r="O13" s="160"/>
      <c r="P13" s="230"/>
      <c r="Q13" s="253"/>
      <c r="R13" s="160"/>
      <c r="S13" s="160"/>
      <c r="T13" s="160"/>
      <c r="U13" s="160"/>
      <c r="V13" s="160"/>
      <c r="W13" s="160"/>
      <c r="X13" s="161"/>
    </row>
    <row r="14" spans="1:24" s="16" customFormat="1" ht="26.5" customHeight="1" x14ac:dyDescent="0.35">
      <c r="A14" s="151" t="s">
        <v>6</v>
      </c>
      <c r="B14" s="144"/>
      <c r="C14" s="398">
        <v>135</v>
      </c>
      <c r="D14" s="381" t="s">
        <v>18</v>
      </c>
      <c r="E14" s="186" t="s">
        <v>148</v>
      </c>
      <c r="F14" s="162">
        <v>60</v>
      </c>
      <c r="G14" s="671"/>
      <c r="H14" s="453">
        <v>1.2</v>
      </c>
      <c r="I14" s="379">
        <v>5.4</v>
      </c>
      <c r="J14" s="454">
        <v>5.16</v>
      </c>
      <c r="K14" s="203">
        <v>73.2</v>
      </c>
      <c r="L14" s="453">
        <v>0.01</v>
      </c>
      <c r="M14" s="378">
        <v>0.03</v>
      </c>
      <c r="N14" s="379">
        <v>4.2</v>
      </c>
      <c r="O14" s="379">
        <v>90</v>
      </c>
      <c r="P14" s="380">
        <v>0</v>
      </c>
      <c r="Q14" s="453">
        <v>24.6</v>
      </c>
      <c r="R14" s="379">
        <v>40.200000000000003</v>
      </c>
      <c r="S14" s="379">
        <v>21</v>
      </c>
      <c r="T14" s="379">
        <v>4.2</v>
      </c>
      <c r="U14" s="379">
        <v>189</v>
      </c>
      <c r="V14" s="379">
        <v>0</v>
      </c>
      <c r="W14" s="379">
        <v>0</v>
      </c>
      <c r="X14" s="454">
        <v>0</v>
      </c>
    </row>
    <row r="15" spans="1:24" s="16" customFormat="1" ht="26.5" customHeight="1" x14ac:dyDescent="0.35">
      <c r="A15" s="111"/>
      <c r="B15" s="141"/>
      <c r="C15" s="141" t="s">
        <v>171</v>
      </c>
      <c r="D15" s="467" t="s">
        <v>8</v>
      </c>
      <c r="E15" s="391" t="s">
        <v>166</v>
      </c>
      <c r="F15" s="635">
        <v>200</v>
      </c>
      <c r="G15" s="105"/>
      <c r="H15" s="249">
        <v>6.2</v>
      </c>
      <c r="I15" s="13">
        <v>6.38</v>
      </c>
      <c r="J15" s="43">
        <v>12.02</v>
      </c>
      <c r="K15" s="142">
        <v>131.11000000000001</v>
      </c>
      <c r="L15" s="77">
        <v>7.0000000000000007E-2</v>
      </c>
      <c r="M15" s="77">
        <v>0.08</v>
      </c>
      <c r="N15" s="13">
        <v>5.17</v>
      </c>
      <c r="O15" s="13">
        <v>120</v>
      </c>
      <c r="P15" s="43">
        <v>0.02</v>
      </c>
      <c r="Q15" s="249">
        <v>26.04</v>
      </c>
      <c r="R15" s="13">
        <v>95.87</v>
      </c>
      <c r="S15" s="13">
        <v>23.89</v>
      </c>
      <c r="T15" s="13">
        <v>1.32</v>
      </c>
      <c r="U15" s="13">
        <v>377.41</v>
      </c>
      <c r="V15" s="13">
        <v>5.0000000000000001E-3</v>
      </c>
      <c r="W15" s="13">
        <v>1E-3</v>
      </c>
      <c r="X15" s="43">
        <v>0.04</v>
      </c>
    </row>
    <row r="16" spans="1:24" s="36" customFormat="1" ht="26.5" customHeight="1" x14ac:dyDescent="0.35">
      <c r="A16" s="112"/>
      <c r="B16" s="128"/>
      <c r="C16" s="140">
        <v>80</v>
      </c>
      <c r="D16" s="466" t="s">
        <v>9</v>
      </c>
      <c r="E16" s="166" t="s">
        <v>95</v>
      </c>
      <c r="F16" s="235">
        <v>90</v>
      </c>
      <c r="G16" s="106"/>
      <c r="H16" s="249">
        <v>14.84</v>
      </c>
      <c r="I16" s="13">
        <v>12.69</v>
      </c>
      <c r="J16" s="43">
        <v>4.46</v>
      </c>
      <c r="K16" s="142">
        <v>191.87</v>
      </c>
      <c r="L16" s="77">
        <v>0.06</v>
      </c>
      <c r="M16" s="77">
        <v>0.11</v>
      </c>
      <c r="N16" s="13">
        <v>1.48</v>
      </c>
      <c r="O16" s="13">
        <v>30</v>
      </c>
      <c r="P16" s="43">
        <v>0</v>
      </c>
      <c r="Q16" s="249">
        <v>20.21</v>
      </c>
      <c r="R16" s="13">
        <v>120.74</v>
      </c>
      <c r="S16" s="13">
        <v>17.46</v>
      </c>
      <c r="T16" s="13">
        <v>1.23</v>
      </c>
      <c r="U16" s="13">
        <v>204.01</v>
      </c>
      <c r="V16" s="13">
        <v>3.0000000000000001E-3</v>
      </c>
      <c r="W16" s="13">
        <v>0</v>
      </c>
      <c r="X16" s="43">
        <v>0.09</v>
      </c>
    </row>
    <row r="17" spans="1:24" s="36" customFormat="1" ht="26.5" customHeight="1" x14ac:dyDescent="0.35">
      <c r="A17" s="112"/>
      <c r="B17" s="128"/>
      <c r="C17" s="140">
        <v>54</v>
      </c>
      <c r="D17" s="465" t="s">
        <v>84</v>
      </c>
      <c r="E17" s="157" t="s">
        <v>42</v>
      </c>
      <c r="F17" s="139">
        <v>150</v>
      </c>
      <c r="G17" s="135"/>
      <c r="H17" s="283">
        <v>7.26</v>
      </c>
      <c r="I17" s="20">
        <v>4.96</v>
      </c>
      <c r="J17" s="46">
        <v>31.76</v>
      </c>
      <c r="K17" s="203">
        <v>198.84</v>
      </c>
      <c r="L17" s="19">
        <v>0.19</v>
      </c>
      <c r="M17" s="19">
        <v>0.1</v>
      </c>
      <c r="N17" s="20">
        <v>0</v>
      </c>
      <c r="O17" s="20">
        <v>10</v>
      </c>
      <c r="P17" s="21">
        <v>0.06</v>
      </c>
      <c r="Q17" s="283">
        <v>13.09</v>
      </c>
      <c r="R17" s="20">
        <v>159.71</v>
      </c>
      <c r="S17" s="20">
        <v>106.22</v>
      </c>
      <c r="T17" s="20">
        <v>3.57</v>
      </c>
      <c r="U17" s="20">
        <v>193.67</v>
      </c>
      <c r="V17" s="20">
        <v>2E-3</v>
      </c>
      <c r="W17" s="20">
        <v>3.0000000000000001E-3</v>
      </c>
      <c r="X17" s="46">
        <v>0.01</v>
      </c>
    </row>
    <row r="18" spans="1:24" s="16" customFormat="1" ht="33.75" customHeight="1" x14ac:dyDescent="0.35">
      <c r="A18" s="113"/>
      <c r="B18" s="141"/>
      <c r="C18" s="106">
        <v>98</v>
      </c>
      <c r="D18" s="157" t="s">
        <v>17</v>
      </c>
      <c r="E18" s="183" t="s">
        <v>16</v>
      </c>
      <c r="F18" s="616">
        <v>200</v>
      </c>
      <c r="G18" s="569"/>
      <c r="H18" s="248">
        <v>0.37</v>
      </c>
      <c r="I18" s="15">
        <v>0</v>
      </c>
      <c r="J18" s="18">
        <v>14.85</v>
      </c>
      <c r="K18" s="201">
        <v>59.48</v>
      </c>
      <c r="L18" s="17">
        <v>0</v>
      </c>
      <c r="M18" s="17">
        <v>0</v>
      </c>
      <c r="N18" s="15">
        <v>0</v>
      </c>
      <c r="O18" s="15">
        <v>0</v>
      </c>
      <c r="P18" s="41">
        <v>0</v>
      </c>
      <c r="Q18" s="248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42"/>
      <c r="C19" s="142">
        <v>119</v>
      </c>
      <c r="D19" s="465" t="s">
        <v>53</v>
      </c>
      <c r="E19" s="157" t="s">
        <v>41</v>
      </c>
      <c r="F19" s="139">
        <v>30</v>
      </c>
      <c r="G19" s="135"/>
      <c r="H19" s="248">
        <v>2.2799999999999998</v>
      </c>
      <c r="I19" s="15">
        <v>0.24</v>
      </c>
      <c r="J19" s="41">
        <v>14.76</v>
      </c>
      <c r="K19" s="200">
        <v>70.5</v>
      </c>
      <c r="L19" s="19">
        <v>0.03</v>
      </c>
      <c r="M19" s="19">
        <v>0.01</v>
      </c>
      <c r="N19" s="20">
        <v>0</v>
      </c>
      <c r="O19" s="20">
        <v>0</v>
      </c>
      <c r="P19" s="21">
        <v>0</v>
      </c>
      <c r="Q19" s="283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6">
        <v>4.3499999999999996</v>
      </c>
    </row>
    <row r="20" spans="1:24" s="16" customFormat="1" ht="26.5" customHeight="1" x14ac:dyDescent="0.35">
      <c r="A20" s="113"/>
      <c r="B20" s="142"/>
      <c r="C20" s="142">
        <v>120</v>
      </c>
      <c r="D20" s="465" t="s">
        <v>45</v>
      </c>
      <c r="E20" s="157" t="s">
        <v>45</v>
      </c>
      <c r="F20" s="139">
        <v>25</v>
      </c>
      <c r="G20" s="135"/>
      <c r="H20" s="248">
        <v>1.65</v>
      </c>
      <c r="I20" s="15">
        <v>0.3</v>
      </c>
      <c r="J20" s="41">
        <v>10.050000000000001</v>
      </c>
      <c r="K20" s="200">
        <v>49.5</v>
      </c>
      <c r="L20" s="17">
        <v>0.04</v>
      </c>
      <c r="M20" s="17">
        <v>0.02</v>
      </c>
      <c r="N20" s="15">
        <v>0</v>
      </c>
      <c r="O20" s="15">
        <v>0</v>
      </c>
      <c r="P20" s="18">
        <v>0</v>
      </c>
      <c r="Q20" s="248">
        <v>7.25</v>
      </c>
      <c r="R20" s="15">
        <v>37.5</v>
      </c>
      <c r="S20" s="15">
        <v>11.75</v>
      </c>
      <c r="T20" s="15">
        <v>0.98</v>
      </c>
      <c r="U20" s="15">
        <v>58.75</v>
      </c>
      <c r="V20" s="15">
        <v>1E-3</v>
      </c>
      <c r="W20" s="15">
        <v>1E-3</v>
      </c>
      <c r="X20" s="41">
        <v>0</v>
      </c>
    </row>
    <row r="21" spans="1:24" s="36" customFormat="1" ht="26.5" customHeight="1" x14ac:dyDescent="0.35">
      <c r="A21" s="112"/>
      <c r="B21" s="128"/>
      <c r="C21" s="145"/>
      <c r="D21" s="744"/>
      <c r="E21" s="164" t="s">
        <v>19</v>
      </c>
      <c r="F21" s="204">
        <f>SUM(F14:F20)</f>
        <v>755</v>
      </c>
      <c r="G21" s="267"/>
      <c r="H21" s="210">
        <f t="shared" ref="H21:J21" si="1">SUM(H14:H20)</f>
        <v>33.799999999999997</v>
      </c>
      <c r="I21" s="99">
        <f t="shared" si="1"/>
        <v>29.97</v>
      </c>
      <c r="J21" s="101">
        <f t="shared" si="1"/>
        <v>93.06</v>
      </c>
      <c r="K21" s="204">
        <f>SUM(K14:K20)</f>
        <v>774.5</v>
      </c>
      <c r="L21" s="100">
        <f t="shared" ref="L21:X21" si="2">SUM(L14:L20)</f>
        <v>0.39999999999999997</v>
      </c>
      <c r="M21" s="99">
        <f t="shared" si="2"/>
        <v>0.35000000000000003</v>
      </c>
      <c r="N21" s="99">
        <f t="shared" si="2"/>
        <v>10.850000000000001</v>
      </c>
      <c r="O21" s="99">
        <f t="shared" si="2"/>
        <v>250</v>
      </c>
      <c r="P21" s="101">
        <f t="shared" si="2"/>
        <v>0.08</v>
      </c>
      <c r="Q21" s="210">
        <f t="shared" si="2"/>
        <v>97.399999999999991</v>
      </c>
      <c r="R21" s="99">
        <f t="shared" si="2"/>
        <v>473.52</v>
      </c>
      <c r="S21" s="99">
        <f t="shared" si="2"/>
        <v>184.51999999999998</v>
      </c>
      <c r="T21" s="99">
        <f t="shared" si="2"/>
        <v>11.65</v>
      </c>
      <c r="U21" s="99">
        <f t="shared" si="2"/>
        <v>1050.94</v>
      </c>
      <c r="V21" s="99">
        <f t="shared" si="2"/>
        <v>1.2E-2</v>
      </c>
      <c r="W21" s="99">
        <f t="shared" si="2"/>
        <v>7.0000000000000001E-3</v>
      </c>
      <c r="X21" s="101">
        <f t="shared" si="2"/>
        <v>4.4899999999999993</v>
      </c>
    </row>
    <row r="22" spans="1:24" s="36" customFormat="1" ht="26.5" customHeight="1" thickBot="1" x14ac:dyDescent="0.4">
      <c r="A22" s="152"/>
      <c r="B22" s="129"/>
      <c r="C22" s="146"/>
      <c r="D22" s="745"/>
      <c r="E22" s="165" t="s">
        <v>20</v>
      </c>
      <c r="F22" s="143"/>
      <c r="G22" s="215"/>
      <c r="H22" s="211"/>
      <c r="I22" s="51"/>
      <c r="J22" s="123"/>
      <c r="K22" s="205">
        <f>K21/23.5</f>
        <v>32.957446808510639</v>
      </c>
      <c r="L22" s="163"/>
      <c r="M22" s="163"/>
      <c r="N22" s="51"/>
      <c r="O22" s="51"/>
      <c r="P22" s="123"/>
      <c r="Q22" s="211"/>
      <c r="R22" s="51"/>
      <c r="S22" s="51"/>
      <c r="T22" s="51"/>
      <c r="U22" s="51"/>
      <c r="V22" s="51"/>
      <c r="W22" s="51"/>
      <c r="X22" s="123"/>
    </row>
    <row r="23" spans="1:24" x14ac:dyDescent="0.35">
      <c r="A23" s="9"/>
      <c r="B23" s="31"/>
      <c r="C23" s="31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5" customFormat="1" ht="18" x14ac:dyDescent="0.35">
      <c r="A24" s="385"/>
      <c r="B24" s="289"/>
      <c r="C24" s="286"/>
      <c r="D24" s="286"/>
      <c r="E24" s="287"/>
      <c r="F24" s="288"/>
      <c r="G24" s="286"/>
      <c r="H24" s="286"/>
      <c r="I24" s="286"/>
      <c r="J24" s="286"/>
    </row>
    <row r="25" spans="1:24" ht="18" x14ac:dyDescent="0.35">
      <c r="A25" s="11"/>
      <c r="B25" s="353"/>
      <c r="C25" s="353"/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3"/>
  <sheetViews>
    <sheetView topLeftCell="C4" zoomScale="70" zoomScaleNormal="70" workbookViewId="0">
      <selection activeCell="F15" sqref="F15"/>
    </sheetView>
  </sheetViews>
  <sheetFormatPr defaultRowHeight="14.5" x14ac:dyDescent="0.35"/>
  <cols>
    <col min="1" max="1" width="16.81640625" customWidth="1"/>
    <col min="2" max="2" width="15.7265625" style="839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38"/>
      <c r="C2" s="7"/>
      <c r="D2" s="6" t="s">
        <v>3</v>
      </c>
      <c r="E2" s="6"/>
      <c r="F2" s="8" t="s">
        <v>2</v>
      </c>
      <c r="G2" s="12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91"/>
      <c r="C4" s="768" t="s">
        <v>38</v>
      </c>
      <c r="D4" s="258"/>
      <c r="E4" s="787"/>
      <c r="F4" s="642"/>
      <c r="G4" s="643"/>
      <c r="H4" s="810" t="s">
        <v>21</v>
      </c>
      <c r="I4" s="811"/>
      <c r="J4" s="812"/>
      <c r="K4" s="711" t="s">
        <v>22</v>
      </c>
      <c r="L4" s="964" t="s">
        <v>23</v>
      </c>
      <c r="M4" s="965"/>
      <c r="N4" s="966"/>
      <c r="O4" s="966"/>
      <c r="P4" s="970"/>
      <c r="Q4" s="978" t="s">
        <v>24</v>
      </c>
      <c r="R4" s="979"/>
      <c r="S4" s="979"/>
      <c r="T4" s="979"/>
      <c r="U4" s="979"/>
      <c r="V4" s="979"/>
      <c r="W4" s="979"/>
      <c r="X4" s="980"/>
    </row>
    <row r="5" spans="1:24" s="16" customFormat="1" ht="28.5" customHeight="1" thickBot="1" x14ac:dyDescent="0.4">
      <c r="A5" s="148" t="s">
        <v>0</v>
      </c>
      <c r="B5" s="110"/>
      <c r="C5" s="104" t="s">
        <v>39</v>
      </c>
      <c r="D5" s="692" t="s">
        <v>40</v>
      </c>
      <c r="E5" s="771" t="s">
        <v>37</v>
      </c>
      <c r="F5" s="104" t="s">
        <v>25</v>
      </c>
      <c r="G5" s="110" t="s">
        <v>36</v>
      </c>
      <c r="H5" s="815" t="s">
        <v>26</v>
      </c>
      <c r="I5" s="490" t="s">
        <v>27</v>
      </c>
      <c r="J5" s="816" t="s">
        <v>28</v>
      </c>
      <c r="K5" s="725" t="s">
        <v>29</v>
      </c>
      <c r="L5" s="509" t="s">
        <v>30</v>
      </c>
      <c r="M5" s="509" t="s">
        <v>113</v>
      </c>
      <c r="N5" s="509" t="s">
        <v>31</v>
      </c>
      <c r="O5" s="571" t="s">
        <v>114</v>
      </c>
      <c r="P5" s="764" t="s">
        <v>115</v>
      </c>
      <c r="Q5" s="509" t="s">
        <v>32</v>
      </c>
      <c r="R5" s="509" t="s">
        <v>33</v>
      </c>
      <c r="S5" s="509" t="s">
        <v>34</v>
      </c>
      <c r="T5" s="509" t="s">
        <v>35</v>
      </c>
      <c r="U5" s="509" t="s">
        <v>116</v>
      </c>
      <c r="V5" s="509" t="s">
        <v>117</v>
      </c>
      <c r="W5" s="509" t="s">
        <v>118</v>
      </c>
      <c r="X5" s="764" t="s">
        <v>119</v>
      </c>
    </row>
    <row r="6" spans="1:24" s="16" customFormat="1" ht="26.5" customHeight="1" x14ac:dyDescent="0.35">
      <c r="A6" s="149" t="s">
        <v>5</v>
      </c>
      <c r="B6" s="893" t="s">
        <v>72</v>
      </c>
      <c r="C6" s="818">
        <v>324</v>
      </c>
      <c r="D6" s="817" t="s">
        <v>18</v>
      </c>
      <c r="E6" s="573" t="s">
        <v>175</v>
      </c>
      <c r="F6" s="574">
        <v>60</v>
      </c>
      <c r="G6" s="575"/>
      <c r="H6" s="576">
        <v>1.1599999999999999</v>
      </c>
      <c r="I6" s="577">
        <v>3.65</v>
      </c>
      <c r="J6" s="580">
        <v>2.2799999999999998</v>
      </c>
      <c r="K6" s="766">
        <v>48.38</v>
      </c>
      <c r="L6" s="576">
        <v>0.03</v>
      </c>
      <c r="M6" s="577">
        <v>0.04</v>
      </c>
      <c r="N6" s="577">
        <v>14.45</v>
      </c>
      <c r="O6" s="578">
        <v>40</v>
      </c>
      <c r="P6" s="579">
        <v>0</v>
      </c>
      <c r="Q6" s="576">
        <v>18.690000000000001</v>
      </c>
      <c r="R6" s="577">
        <v>24.74</v>
      </c>
      <c r="S6" s="577">
        <v>11.31</v>
      </c>
      <c r="T6" s="577">
        <v>0.44</v>
      </c>
      <c r="U6" s="577">
        <v>75.569999999999993</v>
      </c>
      <c r="V6" s="577">
        <v>5.5999999999999995E-4</v>
      </c>
      <c r="W6" s="577">
        <v>1.2999999999999999E-4</v>
      </c>
      <c r="X6" s="580">
        <v>0.01</v>
      </c>
    </row>
    <row r="7" spans="1:24" s="16" customFormat="1" ht="26.5" customHeight="1" x14ac:dyDescent="0.35">
      <c r="A7" s="149"/>
      <c r="B7" s="192" t="s">
        <v>74</v>
      </c>
      <c r="C7" s="589">
        <v>29</v>
      </c>
      <c r="D7" s="736" t="s">
        <v>18</v>
      </c>
      <c r="E7" s="311" t="s">
        <v>167</v>
      </c>
      <c r="F7" s="674">
        <v>60</v>
      </c>
      <c r="G7" s="195"/>
      <c r="H7" s="250">
        <v>0.66</v>
      </c>
      <c r="I7" s="67">
        <v>0.12</v>
      </c>
      <c r="J7" s="116">
        <v>2.2799999999999998</v>
      </c>
      <c r="K7" s="401">
        <v>14.4</v>
      </c>
      <c r="L7" s="250">
        <v>0.04</v>
      </c>
      <c r="M7" s="67">
        <v>0.02</v>
      </c>
      <c r="N7" s="67">
        <v>15</v>
      </c>
      <c r="O7" s="67">
        <v>80</v>
      </c>
      <c r="P7" s="495">
        <v>0</v>
      </c>
      <c r="Q7" s="250">
        <v>8.4</v>
      </c>
      <c r="R7" s="67">
        <v>15.6</v>
      </c>
      <c r="S7" s="67">
        <v>12</v>
      </c>
      <c r="T7" s="67">
        <v>0.54</v>
      </c>
      <c r="U7" s="67">
        <v>174</v>
      </c>
      <c r="V7" s="67">
        <v>1.1999999999999999E-3</v>
      </c>
      <c r="W7" s="67">
        <v>2.4000000000000001E-4</v>
      </c>
      <c r="X7" s="116">
        <v>0.01</v>
      </c>
    </row>
    <row r="8" spans="1:24" s="36" customFormat="1" ht="26.5" customHeight="1" x14ac:dyDescent="0.35">
      <c r="A8" s="149"/>
      <c r="B8" s="191" t="s">
        <v>72</v>
      </c>
      <c r="C8" s="191">
        <v>331</v>
      </c>
      <c r="D8" s="894" t="s">
        <v>87</v>
      </c>
      <c r="E8" s="168" t="s">
        <v>182</v>
      </c>
      <c r="F8" s="173">
        <v>110</v>
      </c>
      <c r="G8" s="666"/>
      <c r="H8" s="315">
        <v>17.989999999999998</v>
      </c>
      <c r="I8" s="62">
        <v>14.98</v>
      </c>
      <c r="J8" s="118">
        <v>12.23</v>
      </c>
      <c r="K8" s="535">
        <v>256.89</v>
      </c>
      <c r="L8" s="315">
        <v>0.09</v>
      </c>
      <c r="M8" s="62">
        <v>0.15</v>
      </c>
      <c r="N8" s="62">
        <v>3.74</v>
      </c>
      <c r="O8" s="62">
        <v>40</v>
      </c>
      <c r="P8" s="118">
        <v>0.02</v>
      </c>
      <c r="Q8" s="315">
        <v>32.159999999999997</v>
      </c>
      <c r="R8" s="62">
        <v>166.26</v>
      </c>
      <c r="S8" s="62">
        <v>27.8</v>
      </c>
      <c r="T8" s="62">
        <v>2.14</v>
      </c>
      <c r="U8" s="62">
        <v>357.35</v>
      </c>
      <c r="V8" s="62">
        <v>6.7999999999999996E-3</v>
      </c>
      <c r="W8" s="62">
        <v>1.72E-3</v>
      </c>
      <c r="X8" s="63">
        <v>0.08</v>
      </c>
    </row>
    <row r="9" spans="1:24" s="36" customFormat="1" ht="26.5" customHeight="1" x14ac:dyDescent="0.35">
      <c r="A9" s="149"/>
      <c r="B9" s="192" t="s">
        <v>74</v>
      </c>
      <c r="C9" s="192">
        <v>89</v>
      </c>
      <c r="D9" s="895" t="s">
        <v>9</v>
      </c>
      <c r="E9" s="170" t="s">
        <v>88</v>
      </c>
      <c r="F9" s="174">
        <v>90</v>
      </c>
      <c r="G9" s="664"/>
      <c r="H9" s="416">
        <v>18.13</v>
      </c>
      <c r="I9" s="80">
        <v>17.05</v>
      </c>
      <c r="J9" s="472">
        <v>3.69</v>
      </c>
      <c r="K9" s="521">
        <v>240.96</v>
      </c>
      <c r="L9" s="416">
        <v>0.06</v>
      </c>
      <c r="M9" s="80">
        <v>0.13</v>
      </c>
      <c r="N9" s="80">
        <v>1.06</v>
      </c>
      <c r="O9" s="80">
        <v>0</v>
      </c>
      <c r="P9" s="472">
        <v>0</v>
      </c>
      <c r="Q9" s="416">
        <v>17.03</v>
      </c>
      <c r="R9" s="80">
        <v>176.72</v>
      </c>
      <c r="S9" s="80">
        <v>23.18</v>
      </c>
      <c r="T9" s="80">
        <v>2.61</v>
      </c>
      <c r="U9" s="80">
        <v>317</v>
      </c>
      <c r="V9" s="80">
        <v>7.0000000000000001E-3</v>
      </c>
      <c r="W9" s="80">
        <v>0</v>
      </c>
      <c r="X9" s="417">
        <v>0.06</v>
      </c>
    </row>
    <row r="10" spans="1:24" s="36" customFormat="1" ht="26.5" customHeight="1" x14ac:dyDescent="0.35">
      <c r="A10" s="149"/>
      <c r="B10" s="140"/>
      <c r="C10" s="563">
        <v>52</v>
      </c>
      <c r="D10" s="582" t="s">
        <v>62</v>
      </c>
      <c r="E10" s="166" t="s">
        <v>130</v>
      </c>
      <c r="F10" s="758">
        <v>150</v>
      </c>
      <c r="G10" s="177"/>
      <c r="H10" s="283">
        <v>3.31</v>
      </c>
      <c r="I10" s="20">
        <v>5.56</v>
      </c>
      <c r="J10" s="46">
        <v>25.99</v>
      </c>
      <c r="K10" s="282">
        <v>167.07</v>
      </c>
      <c r="L10" s="283">
        <v>0.15</v>
      </c>
      <c r="M10" s="20">
        <v>0.1</v>
      </c>
      <c r="N10" s="20">
        <v>14</v>
      </c>
      <c r="O10" s="20">
        <v>20</v>
      </c>
      <c r="P10" s="21">
        <v>0.08</v>
      </c>
      <c r="Q10" s="283">
        <v>17.75</v>
      </c>
      <c r="R10" s="20">
        <v>89.9</v>
      </c>
      <c r="S10" s="20">
        <v>35.090000000000003</v>
      </c>
      <c r="T10" s="20">
        <v>1.39</v>
      </c>
      <c r="U10" s="20">
        <v>825.67</v>
      </c>
      <c r="V10" s="20">
        <v>8.0000000000000002E-3</v>
      </c>
      <c r="W10" s="20">
        <v>1E-3</v>
      </c>
      <c r="X10" s="46">
        <v>0.05</v>
      </c>
    </row>
    <row r="11" spans="1:24" s="36" customFormat="1" ht="36" customHeight="1" x14ac:dyDescent="0.35">
      <c r="A11" s="149"/>
      <c r="B11" s="140"/>
      <c r="C11" s="141">
        <v>104</v>
      </c>
      <c r="D11" s="734" t="s">
        <v>17</v>
      </c>
      <c r="E11" s="715" t="s">
        <v>178</v>
      </c>
      <c r="F11" s="750">
        <v>200</v>
      </c>
      <c r="G11" s="176"/>
      <c r="H11" s="248">
        <v>0</v>
      </c>
      <c r="I11" s="15">
        <v>0</v>
      </c>
      <c r="J11" s="18">
        <v>14.4</v>
      </c>
      <c r="K11" s="621">
        <v>58.4</v>
      </c>
      <c r="L11" s="248">
        <v>0.1</v>
      </c>
      <c r="M11" s="15">
        <v>0.1</v>
      </c>
      <c r="N11" s="15">
        <v>3</v>
      </c>
      <c r="O11" s="15">
        <v>79.2</v>
      </c>
      <c r="P11" s="18">
        <v>0.96</v>
      </c>
      <c r="Q11" s="248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41">
        <v>0</v>
      </c>
    </row>
    <row r="12" spans="1:24" s="36" customFormat="1" ht="26.5" customHeight="1" x14ac:dyDescent="0.35">
      <c r="A12" s="149"/>
      <c r="B12" s="140"/>
      <c r="C12" s="142">
        <v>119</v>
      </c>
      <c r="D12" s="727" t="s">
        <v>13</v>
      </c>
      <c r="E12" s="157" t="s">
        <v>53</v>
      </c>
      <c r="F12" s="135">
        <v>30</v>
      </c>
      <c r="G12" s="753"/>
      <c r="H12" s="248">
        <v>2.2799999999999998</v>
      </c>
      <c r="I12" s="15">
        <v>0.24</v>
      </c>
      <c r="J12" s="18">
        <v>14.76</v>
      </c>
      <c r="K12" s="622">
        <v>70.5</v>
      </c>
      <c r="L12" s="283">
        <v>0.03</v>
      </c>
      <c r="M12" s="20">
        <v>0.01</v>
      </c>
      <c r="N12" s="20">
        <v>0</v>
      </c>
      <c r="O12" s="20">
        <v>0</v>
      </c>
      <c r="P12" s="21">
        <v>0</v>
      </c>
      <c r="Q12" s="283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36" customFormat="1" ht="26.5" customHeight="1" x14ac:dyDescent="0.35">
      <c r="A13" s="149"/>
      <c r="B13" s="140"/>
      <c r="C13" s="139">
        <v>120</v>
      </c>
      <c r="D13" s="727" t="s">
        <v>14</v>
      </c>
      <c r="E13" s="157" t="s">
        <v>45</v>
      </c>
      <c r="F13" s="135">
        <v>20</v>
      </c>
      <c r="G13" s="753"/>
      <c r="H13" s="248">
        <v>1.32</v>
      </c>
      <c r="I13" s="15">
        <v>0.24</v>
      </c>
      <c r="J13" s="18">
        <v>8.0399999999999991</v>
      </c>
      <c r="K13" s="622">
        <v>39.6</v>
      </c>
      <c r="L13" s="283">
        <v>0.03</v>
      </c>
      <c r="M13" s="20">
        <v>0.02</v>
      </c>
      <c r="N13" s="20">
        <v>0</v>
      </c>
      <c r="O13" s="20">
        <v>0</v>
      </c>
      <c r="P13" s="21">
        <v>0</v>
      </c>
      <c r="Q13" s="283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36" customFormat="1" ht="26.5" customHeight="1" x14ac:dyDescent="0.35">
      <c r="A14" s="149"/>
      <c r="B14" s="191" t="s">
        <v>72</v>
      </c>
      <c r="C14" s="191"/>
      <c r="D14" s="894"/>
      <c r="E14" s="427" t="s">
        <v>19</v>
      </c>
      <c r="F14" s="470">
        <f>F6+F8+F10+F11+F12+F13</f>
        <v>570</v>
      </c>
      <c r="G14" s="532"/>
      <c r="H14" s="208">
        <f t="shared" ref="H14:X14" si="0">H6+H8+H10+H11+H12+H13</f>
        <v>26.06</v>
      </c>
      <c r="I14" s="22">
        <f t="shared" si="0"/>
        <v>24.669999999999995</v>
      </c>
      <c r="J14" s="117">
        <f t="shared" si="0"/>
        <v>77.699999999999989</v>
      </c>
      <c r="K14" s="478">
        <f t="shared" si="0"/>
        <v>640.84</v>
      </c>
      <c r="L14" s="208">
        <f t="shared" si="0"/>
        <v>0.43000000000000005</v>
      </c>
      <c r="M14" s="22">
        <f t="shared" si="0"/>
        <v>0.42000000000000004</v>
      </c>
      <c r="N14" s="22">
        <f t="shared" si="0"/>
        <v>35.19</v>
      </c>
      <c r="O14" s="22">
        <f t="shared" si="0"/>
        <v>179.2</v>
      </c>
      <c r="P14" s="117">
        <f t="shared" si="0"/>
        <v>1.06</v>
      </c>
      <c r="Q14" s="208">
        <f t="shared" si="0"/>
        <v>80.399999999999991</v>
      </c>
      <c r="R14" s="22">
        <f t="shared" si="0"/>
        <v>330.4</v>
      </c>
      <c r="S14" s="22">
        <f t="shared" si="0"/>
        <v>87.800000000000011</v>
      </c>
      <c r="T14" s="22">
        <f t="shared" si="0"/>
        <v>5.08</v>
      </c>
      <c r="U14" s="22">
        <f t="shared" si="0"/>
        <v>1333.49</v>
      </c>
      <c r="V14" s="22">
        <f t="shared" si="0"/>
        <v>1.736E-2</v>
      </c>
      <c r="W14" s="22">
        <f t="shared" si="0"/>
        <v>5.8500000000000002E-3</v>
      </c>
      <c r="X14" s="64">
        <f t="shared" si="0"/>
        <v>4.4899999999999993</v>
      </c>
    </row>
    <row r="15" spans="1:24" s="36" customFormat="1" ht="26.5" customHeight="1" x14ac:dyDescent="0.35">
      <c r="A15" s="149"/>
      <c r="B15" s="192" t="s">
        <v>74</v>
      </c>
      <c r="C15" s="192"/>
      <c r="D15" s="895"/>
      <c r="E15" s="432" t="s">
        <v>19</v>
      </c>
      <c r="F15" s="458">
        <f>F7+F9+F10+F11+F12+F13</f>
        <v>550</v>
      </c>
      <c r="G15" s="304"/>
      <c r="H15" s="316">
        <f t="shared" ref="H15:X15" si="1">H7+H9+H10+H11+H12+H13</f>
        <v>25.7</v>
      </c>
      <c r="I15" s="57">
        <f t="shared" si="1"/>
        <v>23.209999999999997</v>
      </c>
      <c r="J15" s="773">
        <f t="shared" si="1"/>
        <v>69.16</v>
      </c>
      <c r="K15" s="304">
        <f t="shared" si="1"/>
        <v>590.92999999999995</v>
      </c>
      <c r="L15" s="316">
        <f t="shared" si="1"/>
        <v>0.41000000000000003</v>
      </c>
      <c r="M15" s="57">
        <f t="shared" si="1"/>
        <v>0.38</v>
      </c>
      <c r="N15" s="57">
        <f t="shared" si="1"/>
        <v>33.06</v>
      </c>
      <c r="O15" s="57">
        <f t="shared" si="1"/>
        <v>179.2</v>
      </c>
      <c r="P15" s="773">
        <f t="shared" si="1"/>
        <v>1.04</v>
      </c>
      <c r="Q15" s="316">
        <f t="shared" si="1"/>
        <v>54.98</v>
      </c>
      <c r="R15" s="57">
        <f t="shared" si="1"/>
        <v>331.72</v>
      </c>
      <c r="S15" s="57">
        <f t="shared" si="1"/>
        <v>83.870000000000019</v>
      </c>
      <c r="T15" s="57">
        <f t="shared" si="1"/>
        <v>5.65</v>
      </c>
      <c r="U15" s="57">
        <f t="shared" si="1"/>
        <v>1391.5700000000002</v>
      </c>
      <c r="V15" s="57">
        <f t="shared" si="1"/>
        <v>1.8200000000000001E-2</v>
      </c>
      <c r="W15" s="57">
        <f t="shared" si="1"/>
        <v>4.2399999999999998E-3</v>
      </c>
      <c r="X15" s="76">
        <f t="shared" si="1"/>
        <v>4.47</v>
      </c>
    </row>
    <row r="16" spans="1:24" s="36" customFormat="1" ht="26.5" customHeight="1" x14ac:dyDescent="0.35">
      <c r="A16" s="149"/>
      <c r="B16" s="191" t="s">
        <v>72</v>
      </c>
      <c r="C16" s="191"/>
      <c r="D16" s="894"/>
      <c r="E16" s="471" t="s">
        <v>20</v>
      </c>
      <c r="F16" s="173"/>
      <c r="G16" s="666"/>
      <c r="H16" s="315"/>
      <c r="I16" s="62"/>
      <c r="J16" s="118"/>
      <c r="K16" s="896">
        <f>K14/23.5</f>
        <v>27.269787234042553</v>
      </c>
      <c r="L16" s="315"/>
      <c r="M16" s="62"/>
      <c r="N16" s="62"/>
      <c r="O16" s="62"/>
      <c r="P16" s="118"/>
      <c r="Q16" s="315"/>
      <c r="R16" s="62"/>
      <c r="S16" s="62"/>
      <c r="T16" s="62"/>
      <c r="U16" s="62"/>
      <c r="V16" s="62"/>
      <c r="W16" s="62"/>
      <c r="X16" s="63"/>
    </row>
    <row r="17" spans="1:24" s="36" customFormat="1" ht="26.5" customHeight="1" thickBot="1" x14ac:dyDescent="0.4">
      <c r="A17" s="149"/>
      <c r="B17" s="194" t="s">
        <v>74</v>
      </c>
      <c r="C17" s="194"/>
      <c r="D17" s="897"/>
      <c r="E17" s="437" t="s">
        <v>20</v>
      </c>
      <c r="F17" s="175"/>
      <c r="G17" s="669"/>
      <c r="H17" s="317"/>
      <c r="I17" s="171"/>
      <c r="J17" s="196"/>
      <c r="K17" s="898">
        <f>K15/23.5</f>
        <v>25.145957446808509</v>
      </c>
      <c r="L17" s="317"/>
      <c r="M17" s="171"/>
      <c r="N17" s="171"/>
      <c r="O17" s="171"/>
      <c r="P17" s="196"/>
      <c r="Q17" s="317"/>
      <c r="R17" s="171"/>
      <c r="S17" s="171"/>
      <c r="T17" s="171"/>
      <c r="U17" s="171"/>
      <c r="V17" s="171"/>
      <c r="W17" s="171"/>
      <c r="X17" s="172"/>
    </row>
    <row r="18" spans="1:24" s="16" customFormat="1" ht="36" customHeight="1" x14ac:dyDescent="0.35">
      <c r="A18" s="151" t="s">
        <v>6</v>
      </c>
      <c r="B18" s="228"/>
      <c r="C18" s="162">
        <v>24</v>
      </c>
      <c r="D18" s="650" t="s">
        <v>18</v>
      </c>
      <c r="E18" s="394" t="s">
        <v>108</v>
      </c>
      <c r="F18" s="531">
        <v>150</v>
      </c>
      <c r="G18" s="533"/>
      <c r="H18" s="266">
        <v>0.6</v>
      </c>
      <c r="I18" s="37">
        <v>0.6</v>
      </c>
      <c r="J18" s="48">
        <v>14.7</v>
      </c>
      <c r="K18" s="484">
        <v>70.5</v>
      </c>
      <c r="L18" s="266">
        <v>0.05</v>
      </c>
      <c r="M18" s="37">
        <v>0.03</v>
      </c>
      <c r="N18" s="37">
        <v>15</v>
      </c>
      <c r="O18" s="37">
        <v>0</v>
      </c>
      <c r="P18" s="48">
        <v>0</v>
      </c>
      <c r="Q18" s="266">
        <v>24</v>
      </c>
      <c r="R18" s="37">
        <v>16.5</v>
      </c>
      <c r="S18" s="37">
        <v>13.5</v>
      </c>
      <c r="T18" s="37">
        <v>3.3</v>
      </c>
      <c r="U18" s="37">
        <v>417</v>
      </c>
      <c r="V18" s="37">
        <v>3.0000000000000001E-3</v>
      </c>
      <c r="W18" s="37">
        <v>0</v>
      </c>
      <c r="X18" s="229">
        <v>0.01</v>
      </c>
    </row>
    <row r="19" spans="1:24" s="16" customFormat="1" ht="26.5" customHeight="1" x14ac:dyDescent="0.35">
      <c r="A19" s="111"/>
      <c r="B19" s="141"/>
      <c r="C19" s="176">
        <v>34</v>
      </c>
      <c r="D19" s="389" t="s">
        <v>8</v>
      </c>
      <c r="E19" s="391" t="s">
        <v>75</v>
      </c>
      <c r="F19" s="699">
        <v>200</v>
      </c>
      <c r="G19" s="176"/>
      <c r="H19" s="249">
        <v>9.19</v>
      </c>
      <c r="I19" s="13">
        <v>5.64</v>
      </c>
      <c r="J19" s="23">
        <v>13.63</v>
      </c>
      <c r="K19" s="298">
        <v>141.18</v>
      </c>
      <c r="L19" s="257">
        <v>0.16</v>
      </c>
      <c r="M19" s="81">
        <v>0.08</v>
      </c>
      <c r="N19" s="81">
        <v>2.73</v>
      </c>
      <c r="O19" s="81">
        <v>110</v>
      </c>
      <c r="P19" s="82">
        <v>0</v>
      </c>
      <c r="Q19" s="257">
        <v>24.39</v>
      </c>
      <c r="R19" s="81">
        <v>101</v>
      </c>
      <c r="S19" s="81">
        <v>29.04</v>
      </c>
      <c r="T19" s="81">
        <v>2.08</v>
      </c>
      <c r="U19" s="81">
        <v>339.52</v>
      </c>
      <c r="V19" s="81">
        <v>4.0000000000000001E-3</v>
      </c>
      <c r="W19" s="81">
        <v>2E-3</v>
      </c>
      <c r="X19" s="217">
        <v>0.03</v>
      </c>
    </row>
    <row r="20" spans="1:24" s="36" customFormat="1" ht="26.5" customHeight="1" x14ac:dyDescent="0.35">
      <c r="A20" s="112"/>
      <c r="B20" s="191"/>
      <c r="C20" s="173">
        <v>240</v>
      </c>
      <c r="D20" s="511" t="s">
        <v>9</v>
      </c>
      <c r="E20" s="526" t="s">
        <v>120</v>
      </c>
      <c r="F20" s="532">
        <v>90</v>
      </c>
      <c r="G20" s="532"/>
      <c r="H20" s="315">
        <v>20.170000000000002</v>
      </c>
      <c r="I20" s="62">
        <v>20.309999999999999</v>
      </c>
      <c r="J20" s="118">
        <v>2.09</v>
      </c>
      <c r="K20" s="535">
        <v>274</v>
      </c>
      <c r="L20" s="315">
        <v>7.0000000000000007E-2</v>
      </c>
      <c r="M20" s="62">
        <v>0.18</v>
      </c>
      <c r="N20" s="62">
        <v>1.5</v>
      </c>
      <c r="O20" s="62">
        <v>225</v>
      </c>
      <c r="P20" s="118">
        <v>0.42</v>
      </c>
      <c r="Q20" s="315">
        <v>157.65</v>
      </c>
      <c r="R20" s="62">
        <v>222.58</v>
      </c>
      <c r="S20" s="62">
        <v>26.64</v>
      </c>
      <c r="T20" s="62">
        <v>1.51</v>
      </c>
      <c r="U20" s="62">
        <v>237.86</v>
      </c>
      <c r="V20" s="62">
        <v>0</v>
      </c>
      <c r="W20" s="62">
        <v>0</v>
      </c>
      <c r="X20" s="63">
        <v>0.1</v>
      </c>
    </row>
    <row r="21" spans="1:24" s="36" customFormat="1" ht="26.5" customHeight="1" x14ac:dyDescent="0.35">
      <c r="A21" s="112"/>
      <c r="B21" s="192"/>
      <c r="C21" s="174">
        <v>82</v>
      </c>
      <c r="D21" s="450" t="s">
        <v>9</v>
      </c>
      <c r="E21" s="684" t="s">
        <v>136</v>
      </c>
      <c r="F21" s="555">
        <v>95</v>
      </c>
      <c r="G21" s="195"/>
      <c r="H21" s="344">
        <v>24.87</v>
      </c>
      <c r="I21" s="58">
        <v>21.09</v>
      </c>
      <c r="J21" s="59">
        <v>0.72</v>
      </c>
      <c r="K21" s="536">
        <v>290.5</v>
      </c>
      <c r="L21" s="344">
        <v>0.09</v>
      </c>
      <c r="M21" s="58">
        <v>0.18</v>
      </c>
      <c r="N21" s="58">
        <v>1.1000000000000001</v>
      </c>
      <c r="O21" s="58">
        <v>40</v>
      </c>
      <c r="P21" s="59">
        <v>0.05</v>
      </c>
      <c r="Q21" s="344">
        <v>58.49</v>
      </c>
      <c r="R21" s="58">
        <v>211.13</v>
      </c>
      <c r="S21" s="58">
        <v>24.16</v>
      </c>
      <c r="T21" s="58">
        <v>1.58</v>
      </c>
      <c r="U21" s="58">
        <v>271.04000000000002</v>
      </c>
      <c r="V21" s="58">
        <v>5.0000000000000001E-3</v>
      </c>
      <c r="W21" s="58">
        <v>0</v>
      </c>
      <c r="X21" s="75">
        <v>0.15</v>
      </c>
    </row>
    <row r="22" spans="1:24" s="36" customFormat="1" ht="26.5" customHeight="1" x14ac:dyDescent="0.35">
      <c r="A22" s="112"/>
      <c r="B22" s="140"/>
      <c r="C22" s="177">
        <v>65</v>
      </c>
      <c r="D22" s="390" t="s">
        <v>84</v>
      </c>
      <c r="E22" s="157" t="s">
        <v>52</v>
      </c>
      <c r="F22" s="135">
        <v>150</v>
      </c>
      <c r="G22" s="178"/>
      <c r="H22" s="383">
        <v>6.76</v>
      </c>
      <c r="I22" s="97">
        <v>3.93</v>
      </c>
      <c r="J22" s="98">
        <v>41.29</v>
      </c>
      <c r="K22" s="537">
        <v>227.48</v>
      </c>
      <c r="L22" s="249">
        <v>0.08</v>
      </c>
      <c r="M22" s="13">
        <v>0.03</v>
      </c>
      <c r="N22" s="13">
        <v>0</v>
      </c>
      <c r="O22" s="13">
        <v>10</v>
      </c>
      <c r="P22" s="23">
        <v>0.06</v>
      </c>
      <c r="Q22" s="249">
        <v>13.54</v>
      </c>
      <c r="R22" s="13">
        <v>50.83</v>
      </c>
      <c r="S22" s="13">
        <v>9.14</v>
      </c>
      <c r="T22" s="13">
        <v>0.93</v>
      </c>
      <c r="U22" s="13">
        <v>72.5</v>
      </c>
      <c r="V22" s="13">
        <v>1E-3</v>
      </c>
      <c r="W22" s="13">
        <v>0</v>
      </c>
      <c r="X22" s="46">
        <v>0.01</v>
      </c>
    </row>
    <row r="23" spans="1:24" s="16" customFormat="1" ht="33.75" customHeight="1" x14ac:dyDescent="0.35">
      <c r="A23" s="113"/>
      <c r="B23" s="141"/>
      <c r="C23" s="220">
        <v>216</v>
      </c>
      <c r="D23" s="188" t="s">
        <v>17</v>
      </c>
      <c r="E23" s="226" t="s">
        <v>124</v>
      </c>
      <c r="F23" s="139">
        <v>200</v>
      </c>
      <c r="G23" s="652"/>
      <c r="H23" s="248">
        <v>0.25</v>
      </c>
      <c r="I23" s="15">
        <v>0</v>
      </c>
      <c r="J23" s="41">
        <v>12.73</v>
      </c>
      <c r="K23" s="200">
        <v>51.3</v>
      </c>
      <c r="L23" s="283">
        <v>0</v>
      </c>
      <c r="M23" s="19">
        <v>0</v>
      </c>
      <c r="N23" s="20">
        <v>4.3899999999999997</v>
      </c>
      <c r="O23" s="20">
        <v>0</v>
      </c>
      <c r="P23" s="46">
        <v>0</v>
      </c>
      <c r="Q23" s="283">
        <v>0.32</v>
      </c>
      <c r="R23" s="20">
        <v>0</v>
      </c>
      <c r="S23" s="20">
        <v>0</v>
      </c>
      <c r="T23" s="20">
        <v>0.03</v>
      </c>
      <c r="U23" s="20">
        <v>0.3</v>
      </c>
      <c r="V23" s="20">
        <v>0</v>
      </c>
      <c r="W23" s="20">
        <v>0</v>
      </c>
      <c r="X23" s="46">
        <v>0</v>
      </c>
    </row>
    <row r="24" spans="1:24" s="16" customFormat="1" ht="26.5" customHeight="1" x14ac:dyDescent="0.35">
      <c r="A24" s="113"/>
      <c r="B24" s="142"/>
      <c r="C24" s="107">
        <v>119</v>
      </c>
      <c r="D24" s="157" t="s">
        <v>13</v>
      </c>
      <c r="E24" s="188" t="s">
        <v>53</v>
      </c>
      <c r="F24" s="193">
        <v>20</v>
      </c>
      <c r="G24" s="135"/>
      <c r="H24" s="248">
        <v>1.52</v>
      </c>
      <c r="I24" s="15">
        <v>0.16</v>
      </c>
      <c r="J24" s="41">
        <v>9.84</v>
      </c>
      <c r="K24" s="264">
        <v>47</v>
      </c>
      <c r="L24" s="248">
        <v>0.02</v>
      </c>
      <c r="M24" s="17">
        <v>0.01</v>
      </c>
      <c r="N24" s="15">
        <v>0</v>
      </c>
      <c r="O24" s="15">
        <v>0</v>
      </c>
      <c r="P24" s="41">
        <v>0</v>
      </c>
      <c r="Q24" s="248">
        <v>4</v>
      </c>
      <c r="R24" s="15">
        <v>13</v>
      </c>
      <c r="S24" s="15">
        <v>2.8</v>
      </c>
      <c r="T24" s="17">
        <v>0.22</v>
      </c>
      <c r="U24" s="15">
        <v>18.600000000000001</v>
      </c>
      <c r="V24" s="15">
        <v>1E-3</v>
      </c>
      <c r="W24" s="17">
        <v>1E-3</v>
      </c>
      <c r="X24" s="41">
        <v>2.9</v>
      </c>
    </row>
    <row r="25" spans="1:24" s="16" customFormat="1" ht="26.5" customHeight="1" x14ac:dyDescent="0.35">
      <c r="A25" s="113"/>
      <c r="B25" s="142"/>
      <c r="C25" s="135">
        <v>120</v>
      </c>
      <c r="D25" s="569" t="s">
        <v>14</v>
      </c>
      <c r="E25" s="157" t="s">
        <v>45</v>
      </c>
      <c r="F25" s="177">
        <v>20</v>
      </c>
      <c r="G25" s="177"/>
      <c r="H25" s="283">
        <v>1.32</v>
      </c>
      <c r="I25" s="20">
        <v>0.24</v>
      </c>
      <c r="J25" s="21">
        <v>8.0399999999999991</v>
      </c>
      <c r="K25" s="449">
        <v>39.6</v>
      </c>
      <c r="L25" s="283">
        <v>0.03</v>
      </c>
      <c r="M25" s="20">
        <v>0.02</v>
      </c>
      <c r="N25" s="20">
        <v>0</v>
      </c>
      <c r="O25" s="20">
        <v>0</v>
      </c>
      <c r="P25" s="21">
        <v>0</v>
      </c>
      <c r="Q25" s="283">
        <v>5.8</v>
      </c>
      <c r="R25" s="20">
        <v>30</v>
      </c>
      <c r="S25" s="20">
        <v>9.4</v>
      </c>
      <c r="T25" s="20">
        <v>0.78</v>
      </c>
      <c r="U25" s="20">
        <v>47</v>
      </c>
      <c r="V25" s="20">
        <v>1E-3</v>
      </c>
      <c r="W25" s="20">
        <v>1E-3</v>
      </c>
      <c r="X25" s="46">
        <v>0</v>
      </c>
    </row>
    <row r="26" spans="1:24" s="36" customFormat="1" ht="26.5" customHeight="1" x14ac:dyDescent="0.35">
      <c r="A26" s="112"/>
      <c r="B26" s="191"/>
      <c r="C26" s="507"/>
      <c r="D26" s="668"/>
      <c r="E26" s="427" t="s">
        <v>19</v>
      </c>
      <c r="F26" s="435">
        <f t="shared" ref="F26:X26" si="2">F18+F19+F20+F22+F23+F24+F25</f>
        <v>830</v>
      </c>
      <c r="G26" s="534"/>
      <c r="H26" s="208">
        <f t="shared" si="2"/>
        <v>39.81</v>
      </c>
      <c r="I26" s="22">
        <f t="shared" si="2"/>
        <v>30.879999999999995</v>
      </c>
      <c r="J26" s="117">
        <f t="shared" si="2"/>
        <v>102.32</v>
      </c>
      <c r="K26" s="478">
        <f t="shared" si="2"/>
        <v>851.06</v>
      </c>
      <c r="L26" s="208">
        <f t="shared" si="2"/>
        <v>0.41000000000000003</v>
      </c>
      <c r="M26" s="22">
        <f t="shared" si="2"/>
        <v>0.35</v>
      </c>
      <c r="N26" s="22">
        <f t="shared" si="2"/>
        <v>23.62</v>
      </c>
      <c r="O26" s="22">
        <f t="shared" si="2"/>
        <v>345</v>
      </c>
      <c r="P26" s="117">
        <f t="shared" si="2"/>
        <v>0.48</v>
      </c>
      <c r="Q26" s="208">
        <f t="shared" si="2"/>
        <v>229.70000000000002</v>
      </c>
      <c r="R26" s="22">
        <f t="shared" si="2"/>
        <v>433.91</v>
      </c>
      <c r="S26" s="22">
        <f t="shared" si="2"/>
        <v>90.52000000000001</v>
      </c>
      <c r="T26" s="22">
        <f t="shared" si="2"/>
        <v>8.85</v>
      </c>
      <c r="U26" s="22">
        <f t="shared" si="2"/>
        <v>1132.78</v>
      </c>
      <c r="V26" s="22">
        <f t="shared" si="2"/>
        <v>1.0000000000000002E-2</v>
      </c>
      <c r="W26" s="22">
        <f t="shared" si="2"/>
        <v>4.0000000000000001E-3</v>
      </c>
      <c r="X26" s="64">
        <f t="shared" si="2"/>
        <v>3.05</v>
      </c>
    </row>
    <row r="27" spans="1:24" s="36" customFormat="1" ht="26.5" customHeight="1" x14ac:dyDescent="0.35">
      <c r="A27" s="112"/>
      <c r="B27" s="246"/>
      <c r="C27" s="527"/>
      <c r="D27" s="667"/>
      <c r="E27" s="528" t="s">
        <v>19</v>
      </c>
      <c r="F27" s="480">
        <f t="shared" ref="F27:X27" si="3">F18+F19+F21+F22+F23+F24+F25</f>
        <v>835</v>
      </c>
      <c r="G27" s="479"/>
      <c r="H27" s="316">
        <f t="shared" si="3"/>
        <v>44.51</v>
      </c>
      <c r="I27" s="57">
        <f t="shared" si="3"/>
        <v>31.659999999999997</v>
      </c>
      <c r="J27" s="773">
        <f t="shared" si="3"/>
        <v>100.95000000000002</v>
      </c>
      <c r="K27" s="304">
        <f t="shared" si="3"/>
        <v>867.56</v>
      </c>
      <c r="L27" s="316">
        <f t="shared" si="3"/>
        <v>0.43000000000000005</v>
      </c>
      <c r="M27" s="57">
        <f t="shared" si="3"/>
        <v>0.35</v>
      </c>
      <c r="N27" s="57">
        <f t="shared" si="3"/>
        <v>23.220000000000002</v>
      </c>
      <c r="O27" s="57">
        <f t="shared" si="3"/>
        <v>160</v>
      </c>
      <c r="P27" s="773">
        <f t="shared" si="3"/>
        <v>0.11</v>
      </c>
      <c r="Q27" s="316">
        <f t="shared" si="3"/>
        <v>130.54</v>
      </c>
      <c r="R27" s="57">
        <f t="shared" si="3"/>
        <v>422.46</v>
      </c>
      <c r="S27" s="57">
        <f t="shared" si="3"/>
        <v>88.04</v>
      </c>
      <c r="T27" s="57">
        <f t="shared" si="3"/>
        <v>8.92</v>
      </c>
      <c r="U27" s="57">
        <f t="shared" si="3"/>
        <v>1165.9599999999998</v>
      </c>
      <c r="V27" s="57">
        <f t="shared" si="3"/>
        <v>1.5000000000000003E-2</v>
      </c>
      <c r="W27" s="57">
        <f t="shared" si="3"/>
        <v>4.0000000000000001E-3</v>
      </c>
      <c r="X27" s="76">
        <f t="shared" si="3"/>
        <v>3.1</v>
      </c>
    </row>
    <row r="28" spans="1:24" s="36" customFormat="1" ht="26.5" customHeight="1" x14ac:dyDescent="0.35">
      <c r="A28" s="112"/>
      <c r="B28" s="245"/>
      <c r="C28" s="507"/>
      <c r="D28" s="668"/>
      <c r="E28" s="471" t="s">
        <v>20</v>
      </c>
      <c r="F28" s="435"/>
      <c r="G28" s="507"/>
      <c r="H28" s="208"/>
      <c r="I28" s="22"/>
      <c r="J28" s="117"/>
      <c r="K28" s="538">
        <f>K26/23.5</f>
        <v>36.215319148936167</v>
      </c>
      <c r="L28" s="208"/>
      <c r="M28" s="22"/>
      <c r="N28" s="22"/>
      <c r="O28" s="22"/>
      <c r="P28" s="117"/>
      <c r="Q28" s="208"/>
      <c r="R28" s="22"/>
      <c r="S28" s="22"/>
      <c r="T28" s="22"/>
      <c r="U28" s="22"/>
      <c r="V28" s="22"/>
      <c r="W28" s="22"/>
      <c r="X28" s="64"/>
    </row>
    <row r="29" spans="1:24" s="36" customFormat="1" ht="26.5" customHeight="1" thickBot="1" x14ac:dyDescent="0.4">
      <c r="A29" s="152"/>
      <c r="B29" s="194"/>
      <c r="C29" s="529"/>
      <c r="D29" s="704"/>
      <c r="E29" s="437" t="s">
        <v>20</v>
      </c>
      <c r="F29" s="175"/>
      <c r="G29" s="530"/>
      <c r="H29" s="439"/>
      <c r="I29" s="440"/>
      <c r="J29" s="483"/>
      <c r="K29" s="539">
        <f>K27/23.5</f>
        <v>36.917446808510633</v>
      </c>
      <c r="L29" s="439"/>
      <c r="M29" s="440"/>
      <c r="N29" s="440"/>
      <c r="O29" s="440"/>
      <c r="P29" s="483"/>
      <c r="Q29" s="439"/>
      <c r="R29" s="440"/>
      <c r="S29" s="440"/>
      <c r="T29" s="440"/>
      <c r="U29" s="440"/>
      <c r="V29" s="440"/>
      <c r="W29" s="440"/>
      <c r="X29" s="441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636" t="s">
        <v>64</v>
      </c>
      <c r="B31" s="844"/>
      <c r="C31" s="637"/>
      <c r="D31" s="638"/>
      <c r="E31" s="25"/>
      <c r="F31" s="26"/>
      <c r="G31" s="11"/>
      <c r="H31" s="9"/>
      <c r="I31" s="11"/>
      <c r="J31" s="11"/>
    </row>
    <row r="32" spans="1:24" ht="18" x14ac:dyDescent="0.35">
      <c r="A32" s="639" t="s">
        <v>65</v>
      </c>
      <c r="B32" s="840"/>
      <c r="C32" s="640"/>
      <c r="D32" s="640"/>
      <c r="E32" s="25"/>
      <c r="F32" s="26"/>
      <c r="G32" s="11"/>
      <c r="H32" s="11"/>
      <c r="I32" s="11"/>
      <c r="J32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ht="18" x14ac:dyDescent="0.35">
      <c r="D34" s="11"/>
      <c r="E34" s="25"/>
      <c r="F34" s="26"/>
      <c r="G34" s="11"/>
      <c r="H34" s="11"/>
      <c r="I34" s="11"/>
      <c r="J34" s="11"/>
    </row>
    <row r="36" spans="4:10" ht="18" x14ac:dyDescent="0.35">
      <c r="D36" s="11"/>
      <c r="E36" s="25"/>
      <c r="F36" s="26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  <row r="43" spans="4:10" x14ac:dyDescent="0.35">
      <c r="D43" s="11"/>
      <c r="E43" s="11"/>
      <c r="F43" s="11"/>
      <c r="G43" s="11"/>
      <c r="H43" s="11"/>
      <c r="I43" s="11"/>
      <c r="J43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843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842"/>
      <c r="C2" s="7"/>
      <c r="D2" s="6" t="s">
        <v>3</v>
      </c>
      <c r="E2" s="6"/>
      <c r="F2" s="8" t="s">
        <v>2</v>
      </c>
      <c r="G2" s="12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46"/>
      <c r="C4" s="643" t="s">
        <v>38</v>
      </c>
      <c r="D4" s="709"/>
      <c r="E4" s="710"/>
      <c r="F4" s="643"/>
      <c r="G4" s="643"/>
      <c r="H4" s="801" t="s">
        <v>21</v>
      </c>
      <c r="I4" s="802"/>
      <c r="J4" s="803"/>
      <c r="K4" s="711" t="s">
        <v>22</v>
      </c>
      <c r="L4" s="971" t="s">
        <v>23</v>
      </c>
      <c r="M4" s="972"/>
      <c r="N4" s="972"/>
      <c r="O4" s="972"/>
      <c r="P4" s="973"/>
      <c r="Q4" s="971" t="s">
        <v>24</v>
      </c>
      <c r="R4" s="972"/>
      <c r="S4" s="972"/>
      <c r="T4" s="972"/>
      <c r="U4" s="972"/>
      <c r="V4" s="972"/>
      <c r="W4" s="972"/>
      <c r="X4" s="973"/>
    </row>
    <row r="5" spans="1:24" s="16" customFormat="1" ht="28.5" customHeight="1" thickBot="1" x14ac:dyDescent="0.4">
      <c r="A5" s="148" t="s">
        <v>0</v>
      </c>
      <c r="B5" s="819"/>
      <c r="C5" s="110" t="s">
        <v>39</v>
      </c>
      <c r="D5" s="399" t="s">
        <v>40</v>
      </c>
      <c r="E5" s="110" t="s">
        <v>37</v>
      </c>
      <c r="F5" s="110" t="s">
        <v>25</v>
      </c>
      <c r="G5" s="110" t="s">
        <v>36</v>
      </c>
      <c r="H5" s="104" t="s">
        <v>26</v>
      </c>
      <c r="I5" s="490" t="s">
        <v>27</v>
      </c>
      <c r="J5" s="104" t="s">
        <v>28</v>
      </c>
      <c r="K5" s="725" t="s">
        <v>29</v>
      </c>
      <c r="L5" s="359" t="s">
        <v>30</v>
      </c>
      <c r="M5" s="359" t="s">
        <v>113</v>
      </c>
      <c r="N5" s="359" t="s">
        <v>31</v>
      </c>
      <c r="O5" s="489" t="s">
        <v>114</v>
      </c>
      <c r="P5" s="359" t="s">
        <v>115</v>
      </c>
      <c r="Q5" s="359" t="s">
        <v>32</v>
      </c>
      <c r="R5" s="359" t="s">
        <v>33</v>
      </c>
      <c r="S5" s="359" t="s">
        <v>34</v>
      </c>
      <c r="T5" s="359" t="s">
        <v>35</v>
      </c>
      <c r="U5" s="359" t="s">
        <v>116</v>
      </c>
      <c r="V5" s="359" t="s">
        <v>117</v>
      </c>
      <c r="W5" s="359" t="s">
        <v>118</v>
      </c>
      <c r="X5" s="490" t="s">
        <v>119</v>
      </c>
    </row>
    <row r="6" spans="1:24" s="16" customFormat="1" ht="26.5" customHeight="1" x14ac:dyDescent="0.35">
      <c r="A6" s="111" t="s">
        <v>5</v>
      </c>
      <c r="B6" s="144"/>
      <c r="C6" s="568">
        <v>24</v>
      </c>
      <c r="D6" s="394" t="s">
        <v>18</v>
      </c>
      <c r="E6" s="650" t="s">
        <v>111</v>
      </c>
      <c r="F6" s="144">
        <v>150</v>
      </c>
      <c r="G6" s="650"/>
      <c r="H6" s="274">
        <v>0.6</v>
      </c>
      <c r="I6" s="39">
        <v>0.6</v>
      </c>
      <c r="J6" s="42">
        <v>14.7</v>
      </c>
      <c r="K6" s="519">
        <v>70.5</v>
      </c>
      <c r="L6" s="266">
        <v>0.05</v>
      </c>
      <c r="M6" s="47">
        <v>0.03</v>
      </c>
      <c r="N6" s="37">
        <v>15</v>
      </c>
      <c r="O6" s="37">
        <v>0</v>
      </c>
      <c r="P6" s="229">
        <v>0</v>
      </c>
      <c r="Q6" s="266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29">
        <v>0.01</v>
      </c>
    </row>
    <row r="7" spans="1:24" s="36" customFormat="1" ht="39.75" customHeight="1" x14ac:dyDescent="0.35">
      <c r="A7" s="149"/>
      <c r="B7" s="140"/>
      <c r="C7" s="140">
        <v>197</v>
      </c>
      <c r="D7" s="569" t="s">
        <v>18</v>
      </c>
      <c r="E7" s="226" t="s">
        <v>168</v>
      </c>
      <c r="F7" s="583">
        <v>50</v>
      </c>
      <c r="G7" s="262"/>
      <c r="H7" s="248">
        <v>4.84</v>
      </c>
      <c r="I7" s="15">
        <v>4.43</v>
      </c>
      <c r="J7" s="18">
        <v>9.8699999999999992</v>
      </c>
      <c r="K7" s="203">
        <v>99.54</v>
      </c>
      <c r="L7" s="448">
        <v>0.03</v>
      </c>
      <c r="M7" s="248">
        <v>0.05</v>
      </c>
      <c r="N7" s="15">
        <v>1.54</v>
      </c>
      <c r="O7" s="15">
        <v>40</v>
      </c>
      <c r="P7" s="18">
        <v>0.14000000000000001</v>
      </c>
      <c r="Q7" s="248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49"/>
      <c r="B8" s="140"/>
      <c r="C8" s="563">
        <v>69</v>
      </c>
      <c r="D8" s="158" t="s">
        <v>60</v>
      </c>
      <c r="E8" s="294" t="s">
        <v>161</v>
      </c>
      <c r="F8" s="177">
        <v>150</v>
      </c>
      <c r="G8" s="158"/>
      <c r="H8" s="17">
        <v>25.71</v>
      </c>
      <c r="I8" s="15">
        <v>11.96</v>
      </c>
      <c r="J8" s="18">
        <v>32.299999999999997</v>
      </c>
      <c r="K8" s="621">
        <v>342.12</v>
      </c>
      <c r="L8" s="248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48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49"/>
      <c r="B9" s="140"/>
      <c r="C9" s="153">
        <v>113</v>
      </c>
      <c r="D9" s="188" t="s">
        <v>4</v>
      </c>
      <c r="E9" s="157" t="s">
        <v>10</v>
      </c>
      <c r="F9" s="139">
        <v>200</v>
      </c>
      <c r="G9" s="262"/>
      <c r="H9" s="248">
        <v>0.04</v>
      </c>
      <c r="I9" s="15">
        <v>0</v>
      </c>
      <c r="J9" s="41">
        <v>7.4</v>
      </c>
      <c r="K9" s="265">
        <v>30.26</v>
      </c>
      <c r="L9" s="248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9"/>
      <c r="B10" s="140"/>
      <c r="C10" s="155">
        <v>121</v>
      </c>
      <c r="D10" s="188" t="s">
        <v>13</v>
      </c>
      <c r="E10" s="226" t="s">
        <v>49</v>
      </c>
      <c r="F10" s="193">
        <v>20</v>
      </c>
      <c r="G10" s="139"/>
      <c r="H10" s="17">
        <v>1.5</v>
      </c>
      <c r="I10" s="15">
        <v>0.57999999999999996</v>
      </c>
      <c r="J10" s="18">
        <v>9.9600000000000009</v>
      </c>
      <c r="K10" s="621">
        <v>52.4</v>
      </c>
      <c r="L10" s="248">
        <v>0.02</v>
      </c>
      <c r="M10" s="17">
        <v>0.01</v>
      </c>
      <c r="N10" s="15">
        <v>0</v>
      </c>
      <c r="O10" s="15">
        <v>0</v>
      </c>
      <c r="P10" s="18">
        <v>0</v>
      </c>
      <c r="Q10" s="248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586"/>
      <c r="D11" s="219"/>
      <c r="E11" s="164" t="s">
        <v>19</v>
      </c>
      <c r="F11" s="277">
        <f>F6+F7+F8+F9+F10</f>
        <v>570</v>
      </c>
      <c r="G11" s="676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899">
        <f t="shared" si="0"/>
        <v>594.82000000000005</v>
      </c>
      <c r="L11" s="283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49"/>
      <c r="B12" s="143"/>
      <c r="C12" s="276"/>
      <c r="D12" s="395"/>
      <c r="E12" s="165" t="s">
        <v>20</v>
      </c>
      <c r="F12" s="143"/>
      <c r="G12" s="473"/>
      <c r="H12" s="216"/>
      <c r="I12" s="160"/>
      <c r="J12" s="230"/>
      <c r="K12" s="900">
        <f>K11/23.5</f>
        <v>25.311489361702129</v>
      </c>
      <c r="L12" s="253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1"/>
    </row>
    <row r="13" spans="1:24" s="16" customFormat="1" ht="26.5" customHeight="1" x14ac:dyDescent="0.35">
      <c r="A13" s="151" t="s">
        <v>6</v>
      </c>
      <c r="B13" s="227"/>
      <c r="C13" s="568">
        <v>133</v>
      </c>
      <c r="D13" s="394" t="s">
        <v>18</v>
      </c>
      <c r="E13" s="650" t="s">
        <v>135</v>
      </c>
      <c r="F13" s="531">
        <v>60</v>
      </c>
      <c r="G13" s="714"/>
      <c r="H13" s="274">
        <v>1.24</v>
      </c>
      <c r="I13" s="39">
        <v>0.21</v>
      </c>
      <c r="J13" s="40">
        <v>6.12</v>
      </c>
      <c r="K13" s="326">
        <v>31.32</v>
      </c>
      <c r="L13" s="295">
        <v>0.01</v>
      </c>
      <c r="M13" s="90">
        <v>0.02</v>
      </c>
      <c r="N13" s="90">
        <v>1.1499999999999999</v>
      </c>
      <c r="O13" s="90">
        <v>0</v>
      </c>
      <c r="P13" s="91">
        <v>0</v>
      </c>
      <c r="Q13" s="295">
        <v>22.18</v>
      </c>
      <c r="R13" s="90">
        <v>21.4</v>
      </c>
      <c r="S13" s="90">
        <v>6.79</v>
      </c>
      <c r="T13" s="90">
        <v>0.19</v>
      </c>
      <c r="U13" s="90">
        <v>67.73</v>
      </c>
      <c r="V13" s="90">
        <v>0</v>
      </c>
      <c r="W13" s="90">
        <v>0</v>
      </c>
      <c r="X13" s="92">
        <v>0.01</v>
      </c>
    </row>
    <row r="14" spans="1:24" s="16" customFormat="1" ht="26.5" customHeight="1" x14ac:dyDescent="0.35">
      <c r="A14" s="111"/>
      <c r="B14" s="139"/>
      <c r="C14" s="563">
        <v>35</v>
      </c>
      <c r="D14" s="213" t="s">
        <v>94</v>
      </c>
      <c r="E14" s="166" t="s">
        <v>91</v>
      </c>
      <c r="F14" s="235">
        <v>200</v>
      </c>
      <c r="G14" s="177"/>
      <c r="H14" s="249">
        <v>4.91</v>
      </c>
      <c r="I14" s="13">
        <v>9.9600000000000009</v>
      </c>
      <c r="J14" s="43">
        <v>9.02</v>
      </c>
      <c r="K14" s="107">
        <v>146.41</v>
      </c>
      <c r="L14" s="248">
        <v>0.04</v>
      </c>
      <c r="M14" s="15">
        <v>0.03</v>
      </c>
      <c r="N14" s="15">
        <v>0.75</v>
      </c>
      <c r="O14" s="15">
        <v>120</v>
      </c>
      <c r="P14" s="18">
        <v>0</v>
      </c>
      <c r="Q14" s="248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12"/>
      <c r="B15" s="140"/>
      <c r="C15" s="563">
        <v>148</v>
      </c>
      <c r="D15" s="158" t="s">
        <v>9</v>
      </c>
      <c r="E15" s="187" t="s">
        <v>129</v>
      </c>
      <c r="F15" s="235">
        <v>90</v>
      </c>
      <c r="G15" s="177"/>
      <c r="H15" s="283">
        <v>19.52</v>
      </c>
      <c r="I15" s="20">
        <v>10.17</v>
      </c>
      <c r="J15" s="46">
        <v>5.89</v>
      </c>
      <c r="K15" s="282">
        <v>193.12</v>
      </c>
      <c r="L15" s="248">
        <v>0.11</v>
      </c>
      <c r="M15" s="17">
        <v>0.16</v>
      </c>
      <c r="N15" s="15">
        <v>1.57</v>
      </c>
      <c r="O15" s="15">
        <v>300</v>
      </c>
      <c r="P15" s="41">
        <v>0.44</v>
      </c>
      <c r="Q15" s="248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12"/>
      <c r="B16" s="191" t="s">
        <v>72</v>
      </c>
      <c r="C16" s="501">
        <v>50</v>
      </c>
      <c r="D16" s="184" t="s">
        <v>62</v>
      </c>
      <c r="E16" s="511" t="s">
        <v>92</v>
      </c>
      <c r="F16" s="191">
        <v>150</v>
      </c>
      <c r="G16" s="532"/>
      <c r="H16" s="541">
        <v>3.28</v>
      </c>
      <c r="I16" s="512">
        <v>7.81</v>
      </c>
      <c r="J16" s="542">
        <v>21.57</v>
      </c>
      <c r="K16" s="543">
        <v>170.22</v>
      </c>
      <c r="L16" s="315">
        <v>0.13</v>
      </c>
      <c r="M16" s="62">
        <v>0.11</v>
      </c>
      <c r="N16" s="62">
        <v>11.16</v>
      </c>
      <c r="O16" s="62">
        <v>50</v>
      </c>
      <c r="P16" s="118">
        <v>0.15</v>
      </c>
      <c r="Q16" s="315">
        <v>39.840000000000003</v>
      </c>
      <c r="R16" s="62">
        <v>90.51</v>
      </c>
      <c r="S16" s="62">
        <v>30.49</v>
      </c>
      <c r="T16" s="62">
        <v>1.1299999999999999</v>
      </c>
      <c r="U16" s="62">
        <v>680.36</v>
      </c>
      <c r="V16" s="62">
        <v>8.0000000000000002E-3</v>
      </c>
      <c r="W16" s="62">
        <v>1E-3</v>
      </c>
      <c r="X16" s="63">
        <v>0.04</v>
      </c>
    </row>
    <row r="17" spans="1:24" s="36" customFormat="1" ht="26.5" customHeight="1" x14ac:dyDescent="0.35">
      <c r="A17" s="112"/>
      <c r="B17" s="192" t="s">
        <v>74</v>
      </c>
      <c r="C17" s="937">
        <v>51</v>
      </c>
      <c r="D17" s="938" t="s">
        <v>62</v>
      </c>
      <c r="E17" s="939" t="s">
        <v>145</v>
      </c>
      <c r="F17" s="940">
        <v>150</v>
      </c>
      <c r="G17" s="941"/>
      <c r="H17" s="942">
        <v>3.33</v>
      </c>
      <c r="I17" s="943">
        <v>3.81</v>
      </c>
      <c r="J17" s="944">
        <v>26.04</v>
      </c>
      <c r="K17" s="945">
        <v>151.12</v>
      </c>
      <c r="L17" s="942">
        <v>0.15</v>
      </c>
      <c r="M17" s="943">
        <v>0.1</v>
      </c>
      <c r="N17" s="943">
        <v>14.03</v>
      </c>
      <c r="O17" s="943">
        <v>20</v>
      </c>
      <c r="P17" s="944">
        <v>0.06</v>
      </c>
      <c r="Q17" s="942">
        <v>20.11</v>
      </c>
      <c r="R17" s="943">
        <v>90.58</v>
      </c>
      <c r="S17" s="943">
        <v>35.68</v>
      </c>
      <c r="T17" s="943">
        <v>1.45</v>
      </c>
      <c r="U17" s="943">
        <v>830.41</v>
      </c>
      <c r="V17" s="943">
        <v>8.0000000000000002E-3</v>
      </c>
      <c r="W17" s="943">
        <v>1E-3</v>
      </c>
      <c r="X17" s="946">
        <v>0.05</v>
      </c>
    </row>
    <row r="18" spans="1:24" s="16" customFormat="1" ht="33.75" customHeight="1" x14ac:dyDescent="0.35">
      <c r="A18" s="113"/>
      <c r="B18" s="139"/>
      <c r="C18" s="563">
        <v>107</v>
      </c>
      <c r="D18" s="213" t="s">
        <v>17</v>
      </c>
      <c r="E18" s="166" t="s">
        <v>93</v>
      </c>
      <c r="F18" s="235">
        <v>200</v>
      </c>
      <c r="G18" s="582"/>
      <c r="H18" s="248">
        <v>0.6</v>
      </c>
      <c r="I18" s="15">
        <v>0.2</v>
      </c>
      <c r="J18" s="41">
        <v>23.6</v>
      </c>
      <c r="K18" s="264">
        <v>104</v>
      </c>
      <c r="L18" s="248">
        <v>0.02</v>
      </c>
      <c r="M18" s="15">
        <v>0.02</v>
      </c>
      <c r="N18" s="15">
        <v>171</v>
      </c>
      <c r="O18" s="15">
        <v>20</v>
      </c>
      <c r="P18" s="18">
        <v>0</v>
      </c>
      <c r="Q18" s="248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39"/>
      <c r="C19" s="155">
        <v>119</v>
      </c>
      <c r="D19" s="188" t="s">
        <v>13</v>
      </c>
      <c r="E19" s="157" t="s">
        <v>53</v>
      </c>
      <c r="F19" s="193">
        <v>20</v>
      </c>
      <c r="G19" s="135"/>
      <c r="H19" s="248">
        <v>1.52</v>
      </c>
      <c r="I19" s="15">
        <v>0.16</v>
      </c>
      <c r="J19" s="41">
        <v>9.84</v>
      </c>
      <c r="K19" s="264">
        <v>47</v>
      </c>
      <c r="L19" s="248">
        <v>0.02</v>
      </c>
      <c r="M19" s="17">
        <v>0.01</v>
      </c>
      <c r="N19" s="15">
        <v>0</v>
      </c>
      <c r="O19" s="15">
        <v>0</v>
      </c>
      <c r="P19" s="41">
        <v>0</v>
      </c>
      <c r="Q19" s="248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13"/>
      <c r="B20" s="139"/>
      <c r="C20" s="153">
        <v>120</v>
      </c>
      <c r="D20" s="188" t="s">
        <v>14</v>
      </c>
      <c r="E20" s="157" t="s">
        <v>45</v>
      </c>
      <c r="F20" s="177">
        <v>20</v>
      </c>
      <c r="G20" s="177"/>
      <c r="H20" s="283">
        <v>1.32</v>
      </c>
      <c r="I20" s="20">
        <v>0.24</v>
      </c>
      <c r="J20" s="21">
        <v>8.0399999999999991</v>
      </c>
      <c r="K20" s="449">
        <v>39.6</v>
      </c>
      <c r="L20" s="283">
        <v>0.03</v>
      </c>
      <c r="M20" s="20">
        <v>0.02</v>
      </c>
      <c r="N20" s="20">
        <v>0</v>
      </c>
      <c r="O20" s="20">
        <v>0</v>
      </c>
      <c r="P20" s="21">
        <v>0</v>
      </c>
      <c r="Q20" s="283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12"/>
      <c r="B21" s="191" t="s">
        <v>72</v>
      </c>
      <c r="C21" s="513"/>
      <c r="D21" s="741"/>
      <c r="E21" s="427" t="s">
        <v>19</v>
      </c>
      <c r="F21" s="434">
        <f>F13+F14+F15+F16+F18+F19+F20</f>
        <v>740</v>
      </c>
      <c r="G21" s="534"/>
      <c r="H21" s="208">
        <f t="shared" ref="H21:X21" si="1">H13+H14+H15+H16+H18+H19+H20</f>
        <v>32.39</v>
      </c>
      <c r="I21" s="22">
        <f t="shared" si="1"/>
        <v>28.75</v>
      </c>
      <c r="J21" s="64">
        <f t="shared" si="1"/>
        <v>84.080000000000013</v>
      </c>
      <c r="K21" s="435">
        <f t="shared" si="1"/>
        <v>731.67000000000007</v>
      </c>
      <c r="L21" s="208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17">
        <f t="shared" si="1"/>
        <v>0.59</v>
      </c>
      <c r="Q21" s="208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4">
        <f t="shared" si="1"/>
        <v>3.64</v>
      </c>
    </row>
    <row r="22" spans="1:24" s="36" customFormat="1" ht="26.5" customHeight="1" x14ac:dyDescent="0.35">
      <c r="A22" s="112"/>
      <c r="B22" s="192" t="s">
        <v>74</v>
      </c>
      <c r="C22" s="590"/>
      <c r="D22" s="740"/>
      <c r="E22" s="528" t="s">
        <v>19</v>
      </c>
      <c r="F22" s="302">
        <f>F13+F14+F15+F17+F18+F19+F20</f>
        <v>740</v>
      </c>
      <c r="G22" s="479"/>
      <c r="H22" s="316">
        <f t="shared" ref="H22:X22" si="2">H13+H14+H15+H17+H18+H19+H20</f>
        <v>32.44</v>
      </c>
      <c r="I22" s="57">
        <f t="shared" si="2"/>
        <v>24.75</v>
      </c>
      <c r="J22" s="76">
        <f t="shared" si="2"/>
        <v>88.550000000000011</v>
      </c>
      <c r="K22" s="480">
        <f t="shared" si="2"/>
        <v>712.57</v>
      </c>
      <c r="L22" s="316">
        <f t="shared" si="2"/>
        <v>0.38</v>
      </c>
      <c r="M22" s="57">
        <f t="shared" si="2"/>
        <v>0.3600000000000001</v>
      </c>
      <c r="N22" s="57">
        <f t="shared" si="2"/>
        <v>188.5</v>
      </c>
      <c r="O22" s="57">
        <f t="shared" si="2"/>
        <v>460</v>
      </c>
      <c r="P22" s="773">
        <f t="shared" si="2"/>
        <v>0.5</v>
      </c>
      <c r="Q22" s="316">
        <f t="shared" si="2"/>
        <v>274.19</v>
      </c>
      <c r="R22" s="57">
        <f t="shared" si="2"/>
        <v>511.67</v>
      </c>
      <c r="S22" s="57">
        <f t="shared" si="2"/>
        <v>199.29000000000002</v>
      </c>
      <c r="T22" s="57">
        <f t="shared" si="2"/>
        <v>5.29</v>
      </c>
      <c r="U22" s="57">
        <f t="shared" si="2"/>
        <v>1774.37</v>
      </c>
      <c r="V22" s="57">
        <f t="shared" si="2"/>
        <v>0.15200000000000002</v>
      </c>
      <c r="W22" s="57">
        <f t="shared" si="2"/>
        <v>2.0000000000000004E-2</v>
      </c>
      <c r="X22" s="76">
        <f t="shared" si="2"/>
        <v>3.65</v>
      </c>
    </row>
    <row r="23" spans="1:24" s="36" customFormat="1" ht="26.5" customHeight="1" x14ac:dyDescent="0.35">
      <c r="A23" s="112"/>
      <c r="B23" s="191" t="s">
        <v>72</v>
      </c>
      <c r="C23" s="513"/>
      <c r="D23" s="741"/>
      <c r="E23" s="471" t="s">
        <v>20</v>
      </c>
      <c r="F23" s="434"/>
      <c r="G23" s="507"/>
      <c r="H23" s="208"/>
      <c r="I23" s="22"/>
      <c r="J23" s="64"/>
      <c r="K23" s="544">
        <f>K21/23.5</f>
        <v>31.13489361702128</v>
      </c>
      <c r="L23" s="208"/>
      <c r="M23" s="22"/>
      <c r="N23" s="22"/>
      <c r="O23" s="22"/>
      <c r="P23" s="117"/>
      <c r="Q23" s="208"/>
      <c r="R23" s="22"/>
      <c r="S23" s="22"/>
      <c r="T23" s="22"/>
      <c r="U23" s="22"/>
      <c r="V23" s="22"/>
      <c r="W23" s="22"/>
      <c r="X23" s="64"/>
    </row>
    <row r="24" spans="1:24" s="36" customFormat="1" ht="26.5" customHeight="1" thickBot="1" x14ac:dyDescent="0.4">
      <c r="A24" s="152"/>
      <c r="B24" s="194" t="s">
        <v>74</v>
      </c>
      <c r="C24" s="781"/>
      <c r="D24" s="702"/>
      <c r="E24" s="437" t="s">
        <v>20</v>
      </c>
      <c r="F24" s="194"/>
      <c r="G24" s="530"/>
      <c r="H24" s="439"/>
      <c r="I24" s="440"/>
      <c r="J24" s="441"/>
      <c r="K24" s="442">
        <f>K22/23.5</f>
        <v>30.32212765957447</v>
      </c>
      <c r="L24" s="439"/>
      <c r="M24" s="440"/>
      <c r="N24" s="440"/>
      <c r="O24" s="440"/>
      <c r="P24" s="483"/>
      <c r="Q24" s="439"/>
      <c r="R24" s="440"/>
      <c r="S24" s="440"/>
      <c r="T24" s="440"/>
      <c r="U24" s="440"/>
      <c r="V24" s="440"/>
      <c r="W24" s="440"/>
      <c r="X24" s="441"/>
    </row>
    <row r="25" spans="1:24" x14ac:dyDescent="0.35">
      <c r="A25" s="2"/>
      <c r="C25" s="221"/>
      <c r="D25" s="28"/>
      <c r="E25" s="28"/>
      <c r="F25" s="28"/>
      <c r="G25" s="222"/>
      <c r="H25" s="223"/>
      <c r="I25" s="222"/>
      <c r="J25" s="28"/>
      <c r="K25" s="224"/>
      <c r="L25" s="28"/>
      <c r="M25" s="28"/>
      <c r="N25" s="28"/>
      <c r="O25" s="225"/>
      <c r="P25" s="225"/>
      <c r="Q25" s="225"/>
      <c r="R25" s="225"/>
      <c r="S25" s="225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636" t="s">
        <v>64</v>
      </c>
      <c r="B27" s="844"/>
      <c r="C27" s="637"/>
      <c r="D27" s="638"/>
      <c r="E27" s="25"/>
      <c r="F27" s="26"/>
      <c r="G27" s="11"/>
      <c r="H27" s="11"/>
      <c r="I27" s="11"/>
      <c r="J27" s="11"/>
    </row>
    <row r="28" spans="1:24" ht="18" x14ac:dyDescent="0.35">
      <c r="A28" s="639" t="s">
        <v>65</v>
      </c>
      <c r="B28" s="840"/>
      <c r="C28" s="640"/>
      <c r="D28" s="640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839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38"/>
      <c r="C2" s="240"/>
      <c r="D2" s="240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41"/>
      <c r="D3" s="24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91"/>
      <c r="C4" s="641" t="s">
        <v>38</v>
      </c>
      <c r="D4" s="239"/>
      <c r="E4" s="691"/>
      <c r="F4" s="641"/>
      <c r="G4" s="643"/>
      <c r="H4" s="801" t="s">
        <v>21</v>
      </c>
      <c r="I4" s="802"/>
      <c r="J4" s="803"/>
      <c r="K4" s="747" t="s">
        <v>22</v>
      </c>
      <c r="L4" s="967" t="s">
        <v>23</v>
      </c>
      <c r="M4" s="968"/>
      <c r="N4" s="986"/>
      <c r="O4" s="986"/>
      <c r="P4" s="987"/>
      <c r="Q4" s="967" t="s">
        <v>24</v>
      </c>
      <c r="R4" s="968"/>
      <c r="S4" s="968"/>
      <c r="T4" s="968"/>
      <c r="U4" s="968"/>
      <c r="V4" s="968"/>
      <c r="W4" s="968"/>
      <c r="X4" s="969"/>
    </row>
    <row r="5" spans="1:24" s="16" customFormat="1" ht="28.5" customHeight="1" thickBot="1" x14ac:dyDescent="0.4">
      <c r="A5" s="148" t="s">
        <v>0</v>
      </c>
      <c r="B5" s="110"/>
      <c r="C5" s="133" t="s">
        <v>39</v>
      </c>
      <c r="D5" s="310" t="s">
        <v>40</v>
      </c>
      <c r="E5" s="500" t="s">
        <v>37</v>
      </c>
      <c r="F5" s="133" t="s">
        <v>25</v>
      </c>
      <c r="G5" s="110" t="s">
        <v>36</v>
      </c>
      <c r="H5" s="500" t="s">
        <v>26</v>
      </c>
      <c r="I5" s="490" t="s">
        <v>27</v>
      </c>
      <c r="J5" s="500" t="s">
        <v>28</v>
      </c>
      <c r="K5" s="748" t="s">
        <v>29</v>
      </c>
      <c r="L5" s="133" t="s">
        <v>30</v>
      </c>
      <c r="M5" s="490" t="s">
        <v>113</v>
      </c>
      <c r="N5" s="104" t="s">
        <v>31</v>
      </c>
      <c r="O5" s="820" t="s">
        <v>114</v>
      </c>
      <c r="P5" s="771" t="s">
        <v>115</v>
      </c>
      <c r="Q5" s="133" t="s">
        <v>32</v>
      </c>
      <c r="R5" s="490" t="s">
        <v>33</v>
      </c>
      <c r="S5" s="104" t="s">
        <v>34</v>
      </c>
      <c r="T5" s="490" t="s">
        <v>35</v>
      </c>
      <c r="U5" s="104" t="s">
        <v>116</v>
      </c>
      <c r="V5" s="490" t="s">
        <v>117</v>
      </c>
      <c r="W5" s="104" t="s">
        <v>118</v>
      </c>
      <c r="X5" s="490" t="s">
        <v>119</v>
      </c>
    </row>
    <row r="6" spans="1:24" s="16" customFormat="1" ht="26.5" customHeight="1" x14ac:dyDescent="0.35">
      <c r="A6" s="111" t="s">
        <v>5</v>
      </c>
      <c r="B6" s="162"/>
      <c r="C6" s="275">
        <v>1</v>
      </c>
      <c r="D6" s="137" t="s">
        <v>18</v>
      </c>
      <c r="E6" s="724" t="s">
        <v>11</v>
      </c>
      <c r="F6" s="418">
        <v>15</v>
      </c>
      <c r="G6" s="228"/>
      <c r="H6" s="348">
        <v>3.48</v>
      </c>
      <c r="I6" s="49">
        <v>4.43</v>
      </c>
      <c r="J6" s="50">
        <v>0</v>
      </c>
      <c r="K6" s="421">
        <v>54.6</v>
      </c>
      <c r="L6" s="453">
        <v>0.01</v>
      </c>
      <c r="M6" s="379">
        <v>0.05</v>
      </c>
      <c r="N6" s="379">
        <v>0.1</v>
      </c>
      <c r="O6" s="379">
        <v>40</v>
      </c>
      <c r="P6" s="380">
        <v>0.14000000000000001</v>
      </c>
      <c r="Q6" s="453">
        <v>132</v>
      </c>
      <c r="R6" s="379">
        <v>75</v>
      </c>
      <c r="S6" s="379">
        <v>5.25</v>
      </c>
      <c r="T6" s="379">
        <v>0.15</v>
      </c>
      <c r="U6" s="379">
        <v>13.2</v>
      </c>
      <c r="V6" s="379">
        <v>0</v>
      </c>
      <c r="W6" s="379">
        <v>0</v>
      </c>
      <c r="X6" s="454">
        <v>0</v>
      </c>
    </row>
    <row r="7" spans="1:24" s="16" customFormat="1" ht="26.5" customHeight="1" x14ac:dyDescent="0.35">
      <c r="A7" s="111"/>
      <c r="B7" s="604" t="s">
        <v>72</v>
      </c>
      <c r="C7" s="173">
        <v>259</v>
      </c>
      <c r="D7" s="511" t="s">
        <v>9</v>
      </c>
      <c r="E7" s="364" t="s">
        <v>173</v>
      </c>
      <c r="F7" s="673">
        <v>105</v>
      </c>
      <c r="G7" s="548"/>
      <c r="H7" s="597">
        <v>12.38</v>
      </c>
      <c r="I7" s="424">
        <v>10.59</v>
      </c>
      <c r="J7" s="425">
        <v>16.84</v>
      </c>
      <c r="K7" s="426">
        <v>167.46</v>
      </c>
      <c r="L7" s="423">
        <v>0.04</v>
      </c>
      <c r="M7" s="424">
        <v>0.05</v>
      </c>
      <c r="N7" s="424">
        <v>2.88</v>
      </c>
      <c r="O7" s="424">
        <v>70</v>
      </c>
      <c r="P7" s="481">
        <v>0.02</v>
      </c>
      <c r="Q7" s="423">
        <v>12.7</v>
      </c>
      <c r="R7" s="424">
        <v>145.38999999999999</v>
      </c>
      <c r="S7" s="610">
        <v>71.95</v>
      </c>
      <c r="T7" s="424">
        <v>1.22</v>
      </c>
      <c r="U7" s="424" t="s">
        <v>169</v>
      </c>
      <c r="V7" s="424">
        <v>6.0000000000000001E-3</v>
      </c>
      <c r="W7" s="424">
        <v>7.0000000000000001E-3</v>
      </c>
      <c r="X7" s="425">
        <v>0.1</v>
      </c>
    </row>
    <row r="8" spans="1:24" s="36" customFormat="1" ht="26.5" customHeight="1" x14ac:dyDescent="0.35">
      <c r="A8" s="149"/>
      <c r="B8" s="192" t="s">
        <v>74</v>
      </c>
      <c r="C8" s="195">
        <v>177</v>
      </c>
      <c r="D8" s="170" t="s">
        <v>9</v>
      </c>
      <c r="E8" s="170" t="s">
        <v>97</v>
      </c>
      <c r="F8" s="174">
        <v>90</v>
      </c>
      <c r="G8" s="192"/>
      <c r="H8" s="251">
        <v>15.77</v>
      </c>
      <c r="I8" s="58">
        <v>13.36</v>
      </c>
      <c r="J8" s="75">
        <v>1.61</v>
      </c>
      <c r="K8" s="342">
        <v>190.47</v>
      </c>
      <c r="L8" s="344">
        <v>7.0000000000000007E-2</v>
      </c>
      <c r="M8" s="58">
        <v>0.12</v>
      </c>
      <c r="N8" s="58">
        <v>1.7</v>
      </c>
      <c r="O8" s="58">
        <v>110</v>
      </c>
      <c r="P8" s="59">
        <v>0.01</v>
      </c>
      <c r="Q8" s="344">
        <v>20.18</v>
      </c>
      <c r="R8" s="58">
        <v>132.25</v>
      </c>
      <c r="S8" s="58">
        <v>19.47</v>
      </c>
      <c r="T8" s="58">
        <v>1.1399999999999999</v>
      </c>
      <c r="U8" s="58">
        <v>222.69</v>
      </c>
      <c r="V8" s="58">
        <v>4.0000000000000001E-3</v>
      </c>
      <c r="W8" s="58">
        <v>0</v>
      </c>
      <c r="X8" s="75">
        <v>0.1</v>
      </c>
    </row>
    <row r="9" spans="1:24" s="36" customFormat="1" ht="26.5" customHeight="1" x14ac:dyDescent="0.35">
      <c r="A9" s="149"/>
      <c r="B9" s="140"/>
      <c r="C9" s="275">
        <v>64</v>
      </c>
      <c r="D9" s="137" t="s">
        <v>47</v>
      </c>
      <c r="E9" s="365" t="s">
        <v>70</v>
      </c>
      <c r="F9" s="663">
        <v>150</v>
      </c>
      <c r="G9" s="235"/>
      <c r="H9" s="218">
        <v>6.76</v>
      </c>
      <c r="I9" s="81">
        <v>3.93</v>
      </c>
      <c r="J9" s="217">
        <v>41.29</v>
      </c>
      <c r="K9" s="382">
        <v>227.48</v>
      </c>
      <c r="L9" s="257">
        <v>0.08</v>
      </c>
      <c r="M9" s="81">
        <v>0.03</v>
      </c>
      <c r="N9" s="81">
        <v>0</v>
      </c>
      <c r="O9" s="81">
        <v>10</v>
      </c>
      <c r="P9" s="82">
        <v>0.06</v>
      </c>
      <c r="Q9" s="257">
        <v>13.22</v>
      </c>
      <c r="R9" s="81">
        <v>50.76</v>
      </c>
      <c r="S9" s="81">
        <v>9.1199999999999992</v>
      </c>
      <c r="T9" s="81">
        <v>0.92</v>
      </c>
      <c r="U9" s="81">
        <v>72.489999999999995</v>
      </c>
      <c r="V9" s="81">
        <v>1E-3</v>
      </c>
      <c r="W9" s="81">
        <v>0</v>
      </c>
      <c r="X9" s="217">
        <v>0.01</v>
      </c>
    </row>
    <row r="10" spans="1:24" s="36" customFormat="1" ht="39.75" customHeight="1" x14ac:dyDescent="0.35">
      <c r="A10" s="149"/>
      <c r="B10" s="140"/>
      <c r="C10" s="106">
        <v>98</v>
      </c>
      <c r="D10" s="157" t="s">
        <v>17</v>
      </c>
      <c r="E10" s="226" t="s">
        <v>16</v>
      </c>
      <c r="F10" s="290">
        <v>200</v>
      </c>
      <c r="G10" s="193"/>
      <c r="H10" s="17">
        <v>0.37</v>
      </c>
      <c r="I10" s="15">
        <v>0</v>
      </c>
      <c r="J10" s="41">
        <v>14.85</v>
      </c>
      <c r="K10" s="265">
        <v>59.48</v>
      </c>
      <c r="L10" s="248">
        <v>0</v>
      </c>
      <c r="M10" s="15">
        <v>0</v>
      </c>
      <c r="N10" s="15">
        <v>0</v>
      </c>
      <c r="O10" s="15">
        <v>0</v>
      </c>
      <c r="P10" s="18">
        <v>0</v>
      </c>
      <c r="Q10" s="248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9"/>
      <c r="B11" s="159"/>
      <c r="C11" s="82">
        <v>119</v>
      </c>
      <c r="D11" s="137" t="s">
        <v>13</v>
      </c>
      <c r="E11" s="158" t="s">
        <v>53</v>
      </c>
      <c r="F11" s="106">
        <v>25</v>
      </c>
      <c r="G11" s="140"/>
      <c r="H11" s="19">
        <v>1.9</v>
      </c>
      <c r="I11" s="20">
        <v>0.2</v>
      </c>
      <c r="J11" s="46">
        <v>12.3</v>
      </c>
      <c r="K11" s="421">
        <v>58.75</v>
      </c>
      <c r="L11" s="283">
        <v>0.03</v>
      </c>
      <c r="M11" s="20">
        <v>0.01</v>
      </c>
      <c r="N11" s="20">
        <v>0</v>
      </c>
      <c r="O11" s="20">
        <v>0</v>
      </c>
      <c r="P11" s="21">
        <v>0</v>
      </c>
      <c r="Q11" s="283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49"/>
      <c r="B12" s="140"/>
      <c r="C12" s="275">
        <v>120</v>
      </c>
      <c r="D12" s="137" t="s">
        <v>14</v>
      </c>
      <c r="E12" s="158" t="s">
        <v>45</v>
      </c>
      <c r="F12" s="106">
        <v>20</v>
      </c>
      <c r="G12" s="140"/>
      <c r="H12" s="19">
        <v>1.32</v>
      </c>
      <c r="I12" s="20">
        <v>0.24</v>
      </c>
      <c r="J12" s="46">
        <v>8.0399999999999991</v>
      </c>
      <c r="K12" s="421">
        <v>39.6</v>
      </c>
      <c r="L12" s="283">
        <v>0.03</v>
      </c>
      <c r="M12" s="20">
        <v>0.02</v>
      </c>
      <c r="N12" s="20">
        <v>0</v>
      </c>
      <c r="O12" s="20">
        <v>0</v>
      </c>
      <c r="P12" s="21">
        <v>0</v>
      </c>
      <c r="Q12" s="28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49"/>
      <c r="B13" s="191" t="s">
        <v>72</v>
      </c>
      <c r="C13" s="173"/>
      <c r="D13" s="168"/>
      <c r="E13" s="427" t="s">
        <v>19</v>
      </c>
      <c r="F13" s="470">
        <f>F6+F7+F9+F10+F11+F12</f>
        <v>515</v>
      </c>
      <c r="G13" s="303"/>
      <c r="H13" s="53">
        <f t="shared" ref="H13:X13" si="0">H6+H7+H9+H10+H11+H12</f>
        <v>26.21</v>
      </c>
      <c r="I13" s="22">
        <f t="shared" si="0"/>
        <v>19.389999999999997</v>
      </c>
      <c r="J13" s="64">
        <f t="shared" si="0"/>
        <v>93.32</v>
      </c>
      <c r="K13" s="470">
        <f t="shared" si="0"/>
        <v>607.37</v>
      </c>
      <c r="L13" s="208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17">
        <f t="shared" si="0"/>
        <v>0.22</v>
      </c>
      <c r="Q13" s="208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4">
        <f t="shared" si="0"/>
        <v>3.7399999999999998</v>
      </c>
    </row>
    <row r="14" spans="1:24" s="36" customFormat="1" ht="30" customHeight="1" x14ac:dyDescent="0.35">
      <c r="A14" s="149"/>
      <c r="B14" s="192" t="s">
        <v>74</v>
      </c>
      <c r="C14" s="514"/>
      <c r="D14" s="552"/>
      <c r="E14" s="432" t="s">
        <v>19</v>
      </c>
      <c r="F14" s="480">
        <f>F6+F8+F9+F10+F11+F12</f>
        <v>500</v>
      </c>
      <c r="G14" s="302"/>
      <c r="H14" s="572">
        <f t="shared" ref="H14:X14" si="1">H6+H8+H9+H10+H11+H12</f>
        <v>29.599999999999998</v>
      </c>
      <c r="I14" s="57">
        <f t="shared" si="1"/>
        <v>22.159999999999997</v>
      </c>
      <c r="J14" s="76">
        <f t="shared" si="1"/>
        <v>78.09</v>
      </c>
      <c r="K14" s="480">
        <f t="shared" si="1"/>
        <v>630.38</v>
      </c>
      <c r="L14" s="316">
        <f t="shared" si="1"/>
        <v>0.22</v>
      </c>
      <c r="M14" s="57">
        <f t="shared" si="1"/>
        <v>0.22999999999999998</v>
      </c>
      <c r="N14" s="57">
        <f t="shared" si="1"/>
        <v>1.8</v>
      </c>
      <c r="O14" s="57">
        <f t="shared" si="1"/>
        <v>160</v>
      </c>
      <c r="P14" s="773">
        <f t="shared" si="1"/>
        <v>0.21000000000000002</v>
      </c>
      <c r="Q14" s="316">
        <f t="shared" si="1"/>
        <v>176.41000000000003</v>
      </c>
      <c r="R14" s="57">
        <f t="shared" si="1"/>
        <v>304.26</v>
      </c>
      <c r="S14" s="57">
        <f t="shared" si="1"/>
        <v>46.739999999999995</v>
      </c>
      <c r="T14" s="57">
        <f t="shared" si="1"/>
        <v>3.29</v>
      </c>
      <c r="U14" s="57">
        <f t="shared" si="1"/>
        <v>378.83</v>
      </c>
      <c r="V14" s="57">
        <f t="shared" si="1"/>
        <v>7.0000000000000001E-3</v>
      </c>
      <c r="W14" s="57">
        <f t="shared" si="1"/>
        <v>2E-3</v>
      </c>
      <c r="X14" s="76">
        <f t="shared" si="1"/>
        <v>3.7399999999999998</v>
      </c>
    </row>
    <row r="15" spans="1:24" s="36" customFormat="1" ht="30" customHeight="1" x14ac:dyDescent="0.35">
      <c r="A15" s="149"/>
      <c r="B15" s="191" t="s">
        <v>72</v>
      </c>
      <c r="C15" s="502"/>
      <c r="D15" s="549"/>
      <c r="E15" s="427" t="s">
        <v>20</v>
      </c>
      <c r="F15" s="435"/>
      <c r="G15" s="434"/>
      <c r="H15" s="53"/>
      <c r="I15" s="22"/>
      <c r="J15" s="64"/>
      <c r="K15" s="544">
        <f>K13/23.5</f>
        <v>25.845531914893616</v>
      </c>
      <c r="L15" s="208"/>
      <c r="M15" s="22"/>
      <c r="N15" s="22"/>
      <c r="O15" s="22"/>
      <c r="P15" s="117"/>
      <c r="Q15" s="208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49"/>
      <c r="B16" s="192" t="s">
        <v>74</v>
      </c>
      <c r="C16" s="530"/>
      <c r="D16" s="181"/>
      <c r="E16" s="437" t="s">
        <v>20</v>
      </c>
      <c r="F16" s="175"/>
      <c r="G16" s="194"/>
      <c r="H16" s="602"/>
      <c r="I16" s="171"/>
      <c r="J16" s="172"/>
      <c r="K16" s="402">
        <f>K14/23.5</f>
        <v>26.824680851063828</v>
      </c>
      <c r="L16" s="317"/>
      <c r="M16" s="171"/>
      <c r="N16" s="171"/>
      <c r="O16" s="171"/>
      <c r="P16" s="196"/>
      <c r="Q16" s="317"/>
      <c r="R16" s="171"/>
      <c r="S16" s="171"/>
      <c r="T16" s="171"/>
      <c r="U16" s="171"/>
      <c r="V16" s="171"/>
      <c r="W16" s="171"/>
      <c r="X16" s="172"/>
    </row>
    <row r="17" spans="1:24" s="16" customFormat="1" ht="43.5" customHeight="1" x14ac:dyDescent="0.35">
      <c r="A17" s="151" t="s">
        <v>6</v>
      </c>
      <c r="B17" s="162"/>
      <c r="C17" s="144">
        <v>25</v>
      </c>
      <c r="D17" s="422" t="s">
        <v>18</v>
      </c>
      <c r="E17" s="598" t="s">
        <v>48</v>
      </c>
      <c r="F17" s="362">
        <v>150</v>
      </c>
      <c r="G17" s="749"/>
      <c r="H17" s="47">
        <v>0.6</v>
      </c>
      <c r="I17" s="37">
        <v>0.45</v>
      </c>
      <c r="J17" s="229">
        <v>15.45</v>
      </c>
      <c r="K17" s="326">
        <v>70.5</v>
      </c>
      <c r="L17" s="266">
        <v>0.03</v>
      </c>
      <c r="M17" s="37">
        <v>0.05</v>
      </c>
      <c r="N17" s="37">
        <v>7.5</v>
      </c>
      <c r="O17" s="37">
        <v>0</v>
      </c>
      <c r="P17" s="48">
        <v>0</v>
      </c>
      <c r="Q17" s="274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11"/>
      <c r="B18" s="191" t="s">
        <v>72</v>
      </c>
      <c r="C18" s="501">
        <v>330</v>
      </c>
      <c r="D18" s="168" t="s">
        <v>179</v>
      </c>
      <c r="E18" s="547" t="s">
        <v>180</v>
      </c>
      <c r="F18" s="631">
        <v>210</v>
      </c>
      <c r="G18" s="631"/>
      <c r="H18" s="423">
        <v>10.47</v>
      </c>
      <c r="I18" s="424">
        <v>12.98</v>
      </c>
      <c r="J18" s="425">
        <v>19.149999999999999</v>
      </c>
      <c r="K18" s="426">
        <v>236.13</v>
      </c>
      <c r="L18" s="315">
        <v>0.1</v>
      </c>
      <c r="M18" s="61">
        <v>0.12</v>
      </c>
      <c r="N18" s="62">
        <v>4.6100000000000003</v>
      </c>
      <c r="O18" s="62">
        <v>200</v>
      </c>
      <c r="P18" s="118">
        <v>0.08</v>
      </c>
      <c r="Q18" s="315">
        <v>55.54</v>
      </c>
      <c r="R18" s="62">
        <v>126.99</v>
      </c>
      <c r="S18" s="62">
        <v>28.08</v>
      </c>
      <c r="T18" s="62">
        <v>1.3</v>
      </c>
      <c r="U18" s="62">
        <v>370.13</v>
      </c>
      <c r="V18" s="62">
        <v>6.5399999999999998E-3</v>
      </c>
      <c r="W18" s="62">
        <v>9.3999999999999997E-4</v>
      </c>
      <c r="X18" s="63">
        <v>7.0000000000000007E-2</v>
      </c>
    </row>
    <row r="19" spans="1:24" s="16" customFormat="1" ht="26.5" customHeight="1" x14ac:dyDescent="0.35">
      <c r="A19" s="111"/>
      <c r="B19" s="192" t="s">
        <v>74</v>
      </c>
      <c r="C19" s="589">
        <v>37</v>
      </c>
      <c r="D19" s="516" t="s">
        <v>8</v>
      </c>
      <c r="E19" s="311" t="s">
        <v>103</v>
      </c>
      <c r="F19" s="546">
        <v>200</v>
      </c>
      <c r="G19" s="450"/>
      <c r="H19" s="344">
        <v>5.78</v>
      </c>
      <c r="I19" s="58">
        <v>5.5</v>
      </c>
      <c r="J19" s="75">
        <v>10.8</v>
      </c>
      <c r="K19" s="252">
        <v>115.7</v>
      </c>
      <c r="L19" s="344">
        <v>7.0000000000000007E-2</v>
      </c>
      <c r="M19" s="251">
        <v>7.0000000000000007E-2</v>
      </c>
      <c r="N19" s="58">
        <v>5.69</v>
      </c>
      <c r="O19" s="58">
        <v>110</v>
      </c>
      <c r="P19" s="75">
        <v>0</v>
      </c>
      <c r="Q19" s="344">
        <v>14.22</v>
      </c>
      <c r="R19" s="58">
        <v>82.61</v>
      </c>
      <c r="S19" s="58">
        <v>21.99</v>
      </c>
      <c r="T19" s="58">
        <v>1.22</v>
      </c>
      <c r="U19" s="58">
        <v>398.71</v>
      </c>
      <c r="V19" s="58">
        <v>5.0000000000000001E-3</v>
      </c>
      <c r="W19" s="58">
        <v>0</v>
      </c>
      <c r="X19" s="75">
        <v>0.04</v>
      </c>
    </row>
    <row r="20" spans="1:24" s="36" customFormat="1" ht="35.25" customHeight="1" x14ac:dyDescent="0.35">
      <c r="A20" s="112"/>
      <c r="B20" s="140"/>
      <c r="C20" s="105">
        <v>89</v>
      </c>
      <c r="D20" s="331" t="s">
        <v>9</v>
      </c>
      <c r="E20" s="715" t="s">
        <v>88</v>
      </c>
      <c r="F20" s="750">
        <v>90</v>
      </c>
      <c r="G20" s="635"/>
      <c r="H20" s="77">
        <v>18.13</v>
      </c>
      <c r="I20" s="13">
        <v>17.05</v>
      </c>
      <c r="J20" s="43">
        <v>3.69</v>
      </c>
      <c r="K20" s="107">
        <v>240.96</v>
      </c>
      <c r="L20" s="383">
        <v>0.06</v>
      </c>
      <c r="M20" s="96">
        <v>0.13</v>
      </c>
      <c r="N20" s="97">
        <v>1.06</v>
      </c>
      <c r="O20" s="97">
        <v>0</v>
      </c>
      <c r="P20" s="98">
        <v>0</v>
      </c>
      <c r="Q20" s="383">
        <v>17.03</v>
      </c>
      <c r="R20" s="97">
        <v>176.72</v>
      </c>
      <c r="S20" s="97">
        <v>23.18</v>
      </c>
      <c r="T20" s="97">
        <v>2.61</v>
      </c>
      <c r="U20" s="97">
        <v>317</v>
      </c>
      <c r="V20" s="97">
        <v>7.0000000000000001E-3</v>
      </c>
      <c r="W20" s="97">
        <v>0</v>
      </c>
      <c r="X20" s="102">
        <v>0.06</v>
      </c>
    </row>
    <row r="21" spans="1:24" s="36" customFormat="1" ht="26.5" customHeight="1" x14ac:dyDescent="0.35">
      <c r="A21" s="112"/>
      <c r="B21" s="140"/>
      <c r="C21" s="106">
        <v>53</v>
      </c>
      <c r="D21" s="137" t="s">
        <v>62</v>
      </c>
      <c r="E21" s="219" t="s">
        <v>96</v>
      </c>
      <c r="F21" s="177">
        <v>150</v>
      </c>
      <c r="G21" s="140"/>
      <c r="H21" s="19">
        <v>3.34</v>
      </c>
      <c r="I21" s="20">
        <v>4.91</v>
      </c>
      <c r="J21" s="46">
        <v>33.93</v>
      </c>
      <c r="K21" s="282">
        <v>191.49</v>
      </c>
      <c r="L21" s="283">
        <v>0.03</v>
      </c>
      <c r="M21" s="20">
        <v>0.02</v>
      </c>
      <c r="N21" s="20">
        <v>0</v>
      </c>
      <c r="O21" s="20">
        <v>20</v>
      </c>
      <c r="P21" s="21">
        <v>0.09</v>
      </c>
      <c r="Q21" s="283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13"/>
      <c r="B22" s="140"/>
      <c r="C22" s="141">
        <v>101</v>
      </c>
      <c r="D22" s="331" t="s">
        <v>17</v>
      </c>
      <c r="E22" s="634" t="s">
        <v>67</v>
      </c>
      <c r="F22" s="750">
        <v>200</v>
      </c>
      <c r="G22" s="635"/>
      <c r="H22" s="248">
        <v>0.64</v>
      </c>
      <c r="I22" s="15">
        <v>0.25</v>
      </c>
      <c r="J22" s="41">
        <v>16.059999999999999</v>
      </c>
      <c r="K22" s="264">
        <v>79.849999999999994</v>
      </c>
      <c r="L22" s="248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13"/>
      <c r="B23" s="140"/>
      <c r="C23" s="382">
        <v>119</v>
      </c>
      <c r="D23" s="137" t="s">
        <v>53</v>
      </c>
      <c r="E23" s="219" t="s">
        <v>53</v>
      </c>
      <c r="F23" s="193">
        <v>20</v>
      </c>
      <c r="G23" s="135"/>
      <c r="H23" s="248">
        <v>1.52</v>
      </c>
      <c r="I23" s="15">
        <v>0.16</v>
      </c>
      <c r="J23" s="41">
        <v>9.84</v>
      </c>
      <c r="K23" s="264">
        <v>47</v>
      </c>
      <c r="L23" s="248">
        <v>0.02</v>
      </c>
      <c r="M23" s="17">
        <v>0.01</v>
      </c>
      <c r="N23" s="15">
        <v>0</v>
      </c>
      <c r="O23" s="15">
        <v>0</v>
      </c>
      <c r="P23" s="41">
        <v>0</v>
      </c>
      <c r="Q23" s="248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13"/>
      <c r="B24" s="140"/>
      <c r="C24" s="382">
        <v>120</v>
      </c>
      <c r="D24" s="137" t="s">
        <v>45</v>
      </c>
      <c r="E24" s="219" t="s">
        <v>45</v>
      </c>
      <c r="F24" s="177">
        <v>20</v>
      </c>
      <c r="G24" s="177"/>
      <c r="H24" s="283">
        <v>1.32</v>
      </c>
      <c r="I24" s="20">
        <v>0.24</v>
      </c>
      <c r="J24" s="21">
        <v>8.0399999999999991</v>
      </c>
      <c r="K24" s="449">
        <v>39.6</v>
      </c>
      <c r="L24" s="283">
        <v>0.03</v>
      </c>
      <c r="M24" s="20">
        <v>0.02</v>
      </c>
      <c r="N24" s="20">
        <v>0</v>
      </c>
      <c r="O24" s="20">
        <v>0</v>
      </c>
      <c r="P24" s="21">
        <v>0</v>
      </c>
      <c r="Q24" s="283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12"/>
      <c r="B25" s="191" t="s">
        <v>72</v>
      </c>
      <c r="C25" s="502"/>
      <c r="D25" s="549"/>
      <c r="E25" s="550" t="s">
        <v>19</v>
      </c>
      <c r="F25" s="534">
        <f>F17+F18+F20+F21+F22+F23+F24</f>
        <v>840</v>
      </c>
      <c r="G25" s="434"/>
      <c r="H25" s="53">
        <f t="shared" ref="H25:X25" si="2">H17+H18+H20+H21+H22+H23+H24</f>
        <v>36.020000000000003</v>
      </c>
      <c r="I25" s="22">
        <f t="shared" si="2"/>
        <v>36.04</v>
      </c>
      <c r="J25" s="64">
        <f t="shared" si="2"/>
        <v>106.16</v>
      </c>
      <c r="K25" s="435">
        <f t="shared" si="2"/>
        <v>905.53000000000009</v>
      </c>
      <c r="L25" s="208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17">
        <f t="shared" si="2"/>
        <v>0.16999999999999998</v>
      </c>
      <c r="Q25" s="208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4">
        <f t="shared" si="2"/>
        <v>3.06</v>
      </c>
    </row>
    <row r="26" spans="1:24" s="36" customFormat="1" ht="26.5" customHeight="1" x14ac:dyDescent="0.35">
      <c r="A26" s="112"/>
      <c r="B26" s="246" t="s">
        <v>74</v>
      </c>
      <c r="C26" s="514"/>
      <c r="D26" s="552"/>
      <c r="E26" s="553" t="s">
        <v>19</v>
      </c>
      <c r="F26" s="479">
        <f>F17+F19+F20+F21+F22+F23+F24</f>
        <v>830</v>
      </c>
      <c r="G26" s="302"/>
      <c r="H26" s="572">
        <f t="shared" ref="H26:X26" si="3">H17+H19+H20+H21+H22+H23+H24</f>
        <v>31.33</v>
      </c>
      <c r="I26" s="57">
        <f t="shared" si="3"/>
        <v>28.56</v>
      </c>
      <c r="J26" s="76">
        <f t="shared" si="3"/>
        <v>97.81</v>
      </c>
      <c r="K26" s="480">
        <f t="shared" si="3"/>
        <v>785.1</v>
      </c>
      <c r="L26" s="316">
        <f t="shared" si="3"/>
        <v>0.25</v>
      </c>
      <c r="M26" s="57">
        <f t="shared" si="3"/>
        <v>0.35000000000000003</v>
      </c>
      <c r="N26" s="57">
        <f t="shared" si="3"/>
        <v>14.300000000000002</v>
      </c>
      <c r="O26" s="57">
        <f t="shared" si="3"/>
        <v>230</v>
      </c>
      <c r="P26" s="773">
        <f t="shared" si="3"/>
        <v>0.09</v>
      </c>
      <c r="Q26" s="316">
        <f t="shared" si="3"/>
        <v>86.61</v>
      </c>
      <c r="R26" s="57">
        <f t="shared" si="3"/>
        <v>396.62999999999994</v>
      </c>
      <c r="S26" s="57">
        <f t="shared" si="3"/>
        <v>100.16</v>
      </c>
      <c r="T26" s="57">
        <f t="shared" si="3"/>
        <v>5.83</v>
      </c>
      <c r="U26" s="57">
        <f t="shared" si="3"/>
        <v>1065.58</v>
      </c>
      <c r="V26" s="57">
        <f t="shared" si="3"/>
        <v>1.6000000000000004E-2</v>
      </c>
      <c r="W26" s="57">
        <f t="shared" si="3"/>
        <v>9.0000000000000011E-3</v>
      </c>
      <c r="X26" s="76">
        <f t="shared" si="3"/>
        <v>3.03</v>
      </c>
    </row>
    <row r="27" spans="1:24" s="36" customFormat="1" ht="26.5" customHeight="1" x14ac:dyDescent="0.35">
      <c r="A27" s="112"/>
      <c r="B27" s="245" t="s">
        <v>72</v>
      </c>
      <c r="C27" s="502"/>
      <c r="D27" s="549"/>
      <c r="E27" s="551" t="s">
        <v>20</v>
      </c>
      <c r="F27" s="534"/>
      <c r="G27" s="434"/>
      <c r="H27" s="53"/>
      <c r="I27" s="22"/>
      <c r="J27" s="64"/>
      <c r="K27" s="505">
        <f>K25/23.5</f>
        <v>38.533191489361705</v>
      </c>
      <c r="L27" s="208"/>
      <c r="M27" s="22"/>
      <c r="N27" s="22"/>
      <c r="O27" s="22"/>
      <c r="P27" s="117"/>
      <c r="Q27" s="208"/>
      <c r="R27" s="22"/>
      <c r="S27" s="22"/>
      <c r="T27" s="22"/>
      <c r="U27" s="22"/>
      <c r="V27" s="22"/>
      <c r="W27" s="22"/>
      <c r="X27" s="64"/>
    </row>
    <row r="28" spans="1:24" s="36" customFormat="1" ht="26.5" customHeight="1" thickBot="1" x14ac:dyDescent="0.4">
      <c r="A28" s="152"/>
      <c r="B28" s="194" t="s">
        <v>74</v>
      </c>
      <c r="C28" s="175"/>
      <c r="D28" s="194"/>
      <c r="E28" s="554" t="s">
        <v>20</v>
      </c>
      <c r="F28" s="530"/>
      <c r="G28" s="194"/>
      <c r="H28" s="494"/>
      <c r="I28" s="440"/>
      <c r="J28" s="441"/>
      <c r="K28" s="559">
        <f>K26/23.5</f>
        <v>33.408510638297876</v>
      </c>
      <c r="L28" s="439"/>
      <c r="M28" s="440"/>
      <c r="N28" s="440"/>
      <c r="O28" s="440"/>
      <c r="P28" s="483"/>
      <c r="Q28" s="439"/>
      <c r="R28" s="440"/>
      <c r="S28" s="440"/>
      <c r="T28" s="440"/>
      <c r="U28" s="440"/>
      <c r="V28" s="440"/>
      <c r="W28" s="440"/>
      <c r="X28" s="441"/>
    </row>
    <row r="29" spans="1:24" ht="15.5" x14ac:dyDescent="0.35">
      <c r="A29" s="9"/>
      <c r="B29" s="832"/>
      <c r="C29" s="237"/>
      <c r="D29" s="237"/>
      <c r="E29" s="28"/>
      <c r="F29" s="28"/>
      <c r="G29" s="28"/>
      <c r="H29" s="223"/>
      <c r="I29" s="222"/>
      <c r="J29" s="28"/>
      <c r="K29" s="224"/>
      <c r="L29" s="28"/>
      <c r="M29" s="28"/>
      <c r="N29" s="28"/>
      <c r="O29" s="225"/>
      <c r="P29" s="225"/>
      <c r="Q29" s="225"/>
      <c r="R29" s="225"/>
      <c r="S29" s="225"/>
    </row>
    <row r="30" spans="1:24" x14ac:dyDescent="0.35">
      <c r="L30" s="491"/>
    </row>
    <row r="31" spans="1:24" x14ac:dyDescent="0.35">
      <c r="A31" s="636" t="s">
        <v>64</v>
      </c>
      <c r="B31" s="844"/>
      <c r="C31" s="637"/>
      <c r="D31" s="638"/>
    </row>
    <row r="32" spans="1:24" x14ac:dyDescent="0.35">
      <c r="A32" s="639" t="s">
        <v>65</v>
      </c>
      <c r="B32" s="840"/>
      <c r="C32" s="640"/>
      <c r="D32" s="64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4.5" x14ac:dyDescent="0.35"/>
  <cols>
    <col min="1" max="1" width="16.81640625" customWidth="1"/>
    <col min="2" max="2" width="15.7265625" style="839" customWidth="1"/>
    <col min="3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38"/>
      <c r="C2" s="240"/>
      <c r="D2" s="242" t="s">
        <v>3</v>
      </c>
      <c r="E2" s="6"/>
      <c r="F2" s="8" t="s">
        <v>2</v>
      </c>
      <c r="G2" s="12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41"/>
      <c r="D3" s="24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91"/>
      <c r="C4" s="642" t="s">
        <v>38</v>
      </c>
      <c r="D4" s="258"/>
      <c r="E4" s="691"/>
      <c r="F4" s="643"/>
      <c r="G4" s="642"/>
      <c r="H4" s="810" t="s">
        <v>21</v>
      </c>
      <c r="I4" s="811"/>
      <c r="J4" s="812"/>
      <c r="K4" s="648" t="s">
        <v>22</v>
      </c>
      <c r="L4" s="971" t="s">
        <v>23</v>
      </c>
      <c r="M4" s="972"/>
      <c r="N4" s="988"/>
      <c r="O4" s="988"/>
      <c r="P4" s="989"/>
      <c r="Q4" s="971" t="s">
        <v>24</v>
      </c>
      <c r="R4" s="972"/>
      <c r="S4" s="972"/>
      <c r="T4" s="972"/>
      <c r="U4" s="972"/>
      <c r="V4" s="972"/>
      <c r="W4" s="972"/>
      <c r="X4" s="973"/>
    </row>
    <row r="5" spans="1:24" s="16" customFormat="1" ht="47" thickBot="1" x14ac:dyDescent="0.4">
      <c r="A5" s="148" t="s">
        <v>0</v>
      </c>
      <c r="B5" s="110"/>
      <c r="C5" s="104" t="s">
        <v>39</v>
      </c>
      <c r="D5" s="692" t="s">
        <v>40</v>
      </c>
      <c r="E5" s="500" t="s">
        <v>37</v>
      </c>
      <c r="F5" s="110" t="s">
        <v>25</v>
      </c>
      <c r="G5" s="104" t="s">
        <v>36</v>
      </c>
      <c r="H5" s="815" t="s">
        <v>26</v>
      </c>
      <c r="I5" s="490" t="s">
        <v>27</v>
      </c>
      <c r="J5" s="816" t="s">
        <v>28</v>
      </c>
      <c r="K5" s="751" t="s">
        <v>29</v>
      </c>
      <c r="L5" s="814" t="s">
        <v>30</v>
      </c>
      <c r="M5" s="815" t="s">
        <v>113</v>
      </c>
      <c r="N5" s="490" t="s">
        <v>31</v>
      </c>
      <c r="O5" s="821" t="s">
        <v>114</v>
      </c>
      <c r="P5" s="490" t="s">
        <v>115</v>
      </c>
      <c r="Q5" s="500" t="s">
        <v>32</v>
      </c>
      <c r="R5" s="110" t="s">
        <v>33</v>
      </c>
      <c r="S5" s="500" t="s">
        <v>34</v>
      </c>
      <c r="T5" s="110" t="s">
        <v>35</v>
      </c>
      <c r="U5" s="814" t="s">
        <v>116</v>
      </c>
      <c r="V5" s="814" t="s">
        <v>117</v>
      </c>
      <c r="W5" s="814" t="s">
        <v>118</v>
      </c>
      <c r="X5" s="260" t="s">
        <v>119</v>
      </c>
    </row>
    <row r="6" spans="1:24" s="16" customFormat="1" ht="23.25" customHeight="1" x14ac:dyDescent="0.35">
      <c r="A6" s="567"/>
      <c r="B6" s="791"/>
      <c r="C6" s="568">
        <v>25</v>
      </c>
      <c r="D6" s="650" t="s">
        <v>18</v>
      </c>
      <c r="E6" s="349" t="s">
        <v>48</v>
      </c>
      <c r="F6" s="362">
        <v>150</v>
      </c>
      <c r="G6" s="531"/>
      <c r="H6" s="274">
        <v>0.6</v>
      </c>
      <c r="I6" s="39">
        <v>0.45</v>
      </c>
      <c r="J6" s="42">
        <v>15.45</v>
      </c>
      <c r="K6" s="484">
        <v>70.5</v>
      </c>
      <c r="L6" s="274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5" customHeight="1" x14ac:dyDescent="0.35">
      <c r="A7" s="111" t="s">
        <v>5</v>
      </c>
      <c r="B7" s="139"/>
      <c r="C7" s="154">
        <v>86</v>
      </c>
      <c r="D7" s="698" t="s">
        <v>60</v>
      </c>
      <c r="E7" s="634" t="s">
        <v>78</v>
      </c>
      <c r="F7" s="635">
        <v>240</v>
      </c>
      <c r="G7" s="105"/>
      <c r="H7" s="248">
        <v>20.149999999999999</v>
      </c>
      <c r="I7" s="15">
        <v>19.079999999999998</v>
      </c>
      <c r="J7" s="41">
        <v>24.59</v>
      </c>
      <c r="K7" s="264">
        <v>350.62</v>
      </c>
      <c r="L7" s="248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5" customHeight="1" x14ac:dyDescent="0.35">
      <c r="A8" s="149"/>
      <c r="B8" s="140"/>
      <c r="C8" s="563">
        <v>159</v>
      </c>
      <c r="D8" s="569" t="s">
        <v>44</v>
      </c>
      <c r="E8" s="226" t="s">
        <v>125</v>
      </c>
      <c r="F8" s="901">
        <v>200</v>
      </c>
      <c r="G8" s="135"/>
      <c r="H8" s="248">
        <v>0</v>
      </c>
      <c r="I8" s="15">
        <v>0</v>
      </c>
      <c r="J8" s="18">
        <v>17.88</v>
      </c>
      <c r="K8" s="621">
        <v>69.66</v>
      </c>
      <c r="L8" s="248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9"/>
      <c r="B9" s="140"/>
      <c r="C9" s="153">
        <v>120</v>
      </c>
      <c r="D9" s="569" t="s">
        <v>14</v>
      </c>
      <c r="E9" s="157" t="s">
        <v>45</v>
      </c>
      <c r="F9" s="153">
        <v>20</v>
      </c>
      <c r="G9" s="652"/>
      <c r="H9" s="248">
        <v>1.32</v>
      </c>
      <c r="I9" s="15">
        <v>0.24</v>
      </c>
      <c r="J9" s="18">
        <v>8.0399999999999991</v>
      </c>
      <c r="K9" s="622">
        <v>39.6</v>
      </c>
      <c r="L9" s="283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5" customHeight="1" x14ac:dyDescent="0.35">
      <c r="A10" s="149"/>
      <c r="B10" s="140"/>
      <c r="C10" s="586">
        <v>119</v>
      </c>
      <c r="D10" s="137" t="s">
        <v>53</v>
      </c>
      <c r="E10" s="219" t="s">
        <v>53</v>
      </c>
      <c r="F10" s="193">
        <v>20</v>
      </c>
      <c r="G10" s="135"/>
      <c r="H10" s="248">
        <v>1.52</v>
      </c>
      <c r="I10" s="15">
        <v>0.16</v>
      </c>
      <c r="J10" s="41">
        <v>9.84</v>
      </c>
      <c r="K10" s="264">
        <v>47</v>
      </c>
      <c r="L10" s="248">
        <v>0.02</v>
      </c>
      <c r="M10" s="17">
        <v>0.01</v>
      </c>
      <c r="N10" s="15">
        <v>0</v>
      </c>
      <c r="O10" s="15">
        <v>0</v>
      </c>
      <c r="P10" s="41">
        <v>0</v>
      </c>
      <c r="Q10" s="248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5" customHeight="1" x14ac:dyDescent="0.35">
      <c r="A11" s="149"/>
      <c r="B11" s="140"/>
      <c r="C11" s="563"/>
      <c r="D11" s="582"/>
      <c r="E11" s="164" t="s">
        <v>19</v>
      </c>
      <c r="F11" s="585">
        <f>F6+F7+F8+F9+F10</f>
        <v>630</v>
      </c>
      <c r="G11" s="902"/>
      <c r="H11" s="283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902">
        <f t="shared" si="0"/>
        <v>577.38</v>
      </c>
      <c r="L11" s="283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5" customHeight="1" thickBot="1" x14ac:dyDescent="0.4">
      <c r="A12" s="149"/>
      <c r="B12" s="145"/>
      <c r="C12" s="276"/>
      <c r="D12" s="903"/>
      <c r="E12" s="469" t="s">
        <v>20</v>
      </c>
      <c r="F12" s="276"/>
      <c r="G12" s="488"/>
      <c r="H12" s="253"/>
      <c r="I12" s="160"/>
      <c r="J12" s="230"/>
      <c r="K12" s="900">
        <f>K11/23.5</f>
        <v>24.569361702127658</v>
      </c>
      <c r="L12" s="272"/>
      <c r="M12" s="273"/>
      <c r="N12" s="273"/>
      <c r="O12" s="273"/>
      <c r="P12" s="485"/>
      <c r="Q12" s="216"/>
      <c r="R12" s="160"/>
      <c r="S12" s="160"/>
      <c r="T12" s="160"/>
      <c r="U12" s="160"/>
      <c r="V12" s="160"/>
      <c r="W12" s="160"/>
      <c r="X12" s="161"/>
    </row>
    <row r="13" spans="1:24" s="16" customFormat="1" ht="26.5" customHeight="1" x14ac:dyDescent="0.35">
      <c r="A13" s="151" t="s">
        <v>6</v>
      </c>
      <c r="B13" s="162"/>
      <c r="C13" s="162">
        <v>28</v>
      </c>
      <c r="D13" s="671" t="s">
        <v>18</v>
      </c>
      <c r="E13" s="822" t="s">
        <v>133</v>
      </c>
      <c r="F13" s="697">
        <v>60</v>
      </c>
      <c r="G13" s="524"/>
      <c r="H13" s="274">
        <v>0.48</v>
      </c>
      <c r="I13" s="39">
        <v>0.6</v>
      </c>
      <c r="J13" s="40">
        <v>1.56</v>
      </c>
      <c r="K13" s="326">
        <v>8.4</v>
      </c>
      <c r="L13" s="770">
        <v>0.02</v>
      </c>
      <c r="M13" s="346">
        <v>0.02</v>
      </c>
      <c r="N13" s="49">
        <v>6</v>
      </c>
      <c r="O13" s="49">
        <v>10</v>
      </c>
      <c r="P13" s="50">
        <v>0</v>
      </c>
      <c r="Q13" s="346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5" customHeight="1" x14ac:dyDescent="0.35">
      <c r="A14" s="111"/>
      <c r="B14" s="158"/>
      <c r="C14" s="176">
        <v>31</v>
      </c>
      <c r="D14" s="331" t="s">
        <v>8</v>
      </c>
      <c r="E14" s="634" t="s">
        <v>76</v>
      </c>
      <c r="F14" s="635">
        <v>200</v>
      </c>
      <c r="G14" s="105"/>
      <c r="H14" s="249">
        <v>5.74</v>
      </c>
      <c r="I14" s="13">
        <v>8.7799999999999994</v>
      </c>
      <c r="J14" s="43">
        <v>8.74</v>
      </c>
      <c r="K14" s="107">
        <v>138.04</v>
      </c>
      <c r="L14" s="142">
        <v>0.04</v>
      </c>
      <c r="M14" s="249">
        <v>0.08</v>
      </c>
      <c r="N14" s="13">
        <v>5.24</v>
      </c>
      <c r="O14" s="13">
        <v>132.80000000000001</v>
      </c>
      <c r="P14" s="43">
        <v>0.06</v>
      </c>
      <c r="Q14" s="249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5" customHeight="1" x14ac:dyDescent="0.35">
      <c r="A15" s="112"/>
      <c r="B15" s="191" t="s">
        <v>72</v>
      </c>
      <c r="C15" s="532">
        <v>194</v>
      </c>
      <c r="D15" s="511" t="s">
        <v>9</v>
      </c>
      <c r="E15" s="547" t="s">
        <v>98</v>
      </c>
      <c r="F15" s="548">
        <v>90</v>
      </c>
      <c r="G15" s="173"/>
      <c r="H15" s="256">
        <v>16.690000000000001</v>
      </c>
      <c r="I15" s="55">
        <v>13.86</v>
      </c>
      <c r="J15" s="74">
        <v>10.69</v>
      </c>
      <c r="K15" s="341">
        <v>234.91</v>
      </c>
      <c r="L15" s="497">
        <v>0.08</v>
      </c>
      <c r="M15" s="315">
        <v>0.12</v>
      </c>
      <c r="N15" s="62">
        <v>1.08</v>
      </c>
      <c r="O15" s="62">
        <v>20</v>
      </c>
      <c r="P15" s="63">
        <v>0.04</v>
      </c>
      <c r="Q15" s="315">
        <v>26.61</v>
      </c>
      <c r="R15" s="62">
        <v>140.63</v>
      </c>
      <c r="S15" s="62">
        <v>18.5</v>
      </c>
      <c r="T15" s="62">
        <v>1.21</v>
      </c>
      <c r="U15" s="62">
        <v>197.66</v>
      </c>
      <c r="V15" s="62">
        <v>4.0000000000000001E-3</v>
      </c>
      <c r="W15" s="62">
        <v>1E-3</v>
      </c>
      <c r="X15" s="63">
        <v>0.1</v>
      </c>
    </row>
    <row r="16" spans="1:24" s="36" customFormat="1" ht="26.5" customHeight="1" x14ac:dyDescent="0.35">
      <c r="A16" s="112"/>
      <c r="B16" s="192" t="s">
        <v>74</v>
      </c>
      <c r="C16" s="195">
        <v>83</v>
      </c>
      <c r="D16" s="450" t="s">
        <v>9</v>
      </c>
      <c r="E16" s="545" t="s">
        <v>137</v>
      </c>
      <c r="F16" s="555">
        <v>90</v>
      </c>
      <c r="G16" s="195"/>
      <c r="H16" s="416">
        <v>20.45</v>
      </c>
      <c r="I16" s="80">
        <v>19.920000000000002</v>
      </c>
      <c r="J16" s="417">
        <v>1.59</v>
      </c>
      <c r="K16" s="518">
        <v>269.25</v>
      </c>
      <c r="L16" s="498">
        <v>0.09</v>
      </c>
      <c r="M16" s="416">
        <v>0.16</v>
      </c>
      <c r="N16" s="80">
        <v>2.77</v>
      </c>
      <c r="O16" s="80">
        <v>50</v>
      </c>
      <c r="P16" s="417">
        <v>0.04</v>
      </c>
      <c r="Q16" s="416">
        <v>34</v>
      </c>
      <c r="R16" s="80">
        <v>172.14</v>
      </c>
      <c r="S16" s="80">
        <v>24.3</v>
      </c>
      <c r="T16" s="80">
        <v>1.54</v>
      </c>
      <c r="U16" s="80">
        <v>283.20999999999998</v>
      </c>
      <c r="V16" s="80">
        <v>6.0000000000000001E-3</v>
      </c>
      <c r="W16" s="80">
        <v>0</v>
      </c>
      <c r="X16" s="417">
        <v>0.13</v>
      </c>
    </row>
    <row r="17" spans="1:24" s="36" customFormat="1" ht="26.5" customHeight="1" x14ac:dyDescent="0.35">
      <c r="A17" s="112"/>
      <c r="B17" s="191"/>
      <c r="C17" s="501">
        <v>52</v>
      </c>
      <c r="D17" s="666" t="s">
        <v>62</v>
      </c>
      <c r="E17" s="364" t="s">
        <v>130</v>
      </c>
      <c r="F17" s="501">
        <v>150</v>
      </c>
      <c r="G17" s="173"/>
      <c r="H17" s="423">
        <v>3.31</v>
      </c>
      <c r="I17" s="424">
        <v>5.56</v>
      </c>
      <c r="J17" s="425">
        <v>25.99</v>
      </c>
      <c r="K17" s="426">
        <v>167.07</v>
      </c>
      <c r="L17" s="497">
        <v>0.15</v>
      </c>
      <c r="M17" s="315">
        <v>0.1</v>
      </c>
      <c r="N17" s="62">
        <v>14</v>
      </c>
      <c r="O17" s="62">
        <v>20</v>
      </c>
      <c r="P17" s="63">
        <v>0.08</v>
      </c>
      <c r="Q17" s="315">
        <v>17.75</v>
      </c>
      <c r="R17" s="62">
        <v>89.9</v>
      </c>
      <c r="S17" s="62">
        <v>35.090000000000003</v>
      </c>
      <c r="T17" s="62">
        <v>1.39</v>
      </c>
      <c r="U17" s="62">
        <v>825.67</v>
      </c>
      <c r="V17" s="62">
        <v>8.0000000000000002E-3</v>
      </c>
      <c r="W17" s="62">
        <v>1E-3</v>
      </c>
      <c r="X17" s="63">
        <v>0.05</v>
      </c>
    </row>
    <row r="18" spans="1:24" s="36" customFormat="1" ht="35.25" customHeight="1" x14ac:dyDescent="0.35">
      <c r="A18" s="112"/>
      <c r="B18" s="192"/>
      <c r="C18" s="192">
        <v>51</v>
      </c>
      <c r="D18" s="185" t="s">
        <v>62</v>
      </c>
      <c r="E18" s="607" t="s">
        <v>145</v>
      </c>
      <c r="F18" s="674">
        <v>150</v>
      </c>
      <c r="G18" s="195"/>
      <c r="H18" s="416">
        <v>3.33</v>
      </c>
      <c r="I18" s="80">
        <v>3.81</v>
      </c>
      <c r="J18" s="417">
        <v>26.04</v>
      </c>
      <c r="K18" s="518">
        <v>151.12</v>
      </c>
      <c r="L18" s="498">
        <v>0.15</v>
      </c>
      <c r="M18" s="416">
        <v>0.1</v>
      </c>
      <c r="N18" s="80">
        <v>14.03</v>
      </c>
      <c r="O18" s="80">
        <v>20</v>
      </c>
      <c r="P18" s="417">
        <v>0.06</v>
      </c>
      <c r="Q18" s="416">
        <v>20.11</v>
      </c>
      <c r="R18" s="80">
        <v>90.58</v>
      </c>
      <c r="S18" s="80">
        <v>35.68</v>
      </c>
      <c r="T18" s="80">
        <v>1.45</v>
      </c>
      <c r="U18" s="80">
        <v>830.41</v>
      </c>
      <c r="V18" s="80">
        <v>8.0000000000000002E-3</v>
      </c>
      <c r="W18" s="80">
        <v>1E-3</v>
      </c>
      <c r="X18" s="417">
        <v>0.05</v>
      </c>
    </row>
    <row r="19" spans="1:24" s="16" customFormat="1" ht="39" customHeight="1" x14ac:dyDescent="0.35">
      <c r="A19" s="113"/>
      <c r="B19" s="140"/>
      <c r="C19" s="139">
        <v>114</v>
      </c>
      <c r="D19" s="188" t="s">
        <v>44</v>
      </c>
      <c r="E19" s="226" t="s">
        <v>50</v>
      </c>
      <c r="F19" s="290">
        <v>200</v>
      </c>
      <c r="G19" s="178"/>
      <c r="H19" s="248">
        <v>0</v>
      </c>
      <c r="I19" s="15">
        <v>0</v>
      </c>
      <c r="J19" s="41">
        <v>7.27</v>
      </c>
      <c r="K19" s="264">
        <v>28.73</v>
      </c>
      <c r="L19" s="200">
        <v>0</v>
      </c>
      <c r="M19" s="248">
        <v>0</v>
      </c>
      <c r="N19" s="15">
        <v>0</v>
      </c>
      <c r="O19" s="15">
        <v>0</v>
      </c>
      <c r="P19" s="41">
        <v>0</v>
      </c>
      <c r="Q19" s="248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5" customHeight="1" x14ac:dyDescent="0.35">
      <c r="A20" s="113"/>
      <c r="B20" s="140"/>
      <c r="C20" s="397">
        <v>119</v>
      </c>
      <c r="D20" s="158" t="s">
        <v>13</v>
      </c>
      <c r="E20" s="219" t="s">
        <v>53</v>
      </c>
      <c r="F20" s="140">
        <v>45</v>
      </c>
      <c r="G20" s="106"/>
      <c r="H20" s="283">
        <v>3.42</v>
      </c>
      <c r="I20" s="20">
        <v>0.36</v>
      </c>
      <c r="J20" s="46">
        <v>22.14</v>
      </c>
      <c r="K20" s="282">
        <v>105.75</v>
      </c>
      <c r="L20" s="203">
        <v>0.05</v>
      </c>
      <c r="M20" s="283">
        <v>0.01</v>
      </c>
      <c r="N20" s="20">
        <v>0</v>
      </c>
      <c r="O20" s="20">
        <v>0</v>
      </c>
      <c r="P20" s="46">
        <v>0</v>
      </c>
      <c r="Q20" s="283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5" customHeight="1" x14ac:dyDescent="0.35">
      <c r="A21" s="113"/>
      <c r="B21" s="140"/>
      <c r="C21" s="177">
        <v>120</v>
      </c>
      <c r="D21" s="158" t="s">
        <v>14</v>
      </c>
      <c r="E21" s="219" t="s">
        <v>45</v>
      </c>
      <c r="F21" s="139">
        <v>25</v>
      </c>
      <c r="G21" s="135"/>
      <c r="H21" s="248">
        <v>1.65</v>
      </c>
      <c r="I21" s="15">
        <v>0.3</v>
      </c>
      <c r="J21" s="41">
        <v>10.050000000000001</v>
      </c>
      <c r="K21" s="264">
        <v>49.5</v>
      </c>
      <c r="L21" s="200">
        <v>0.04</v>
      </c>
      <c r="M21" s="248">
        <v>0.02</v>
      </c>
      <c r="N21" s="15">
        <v>0</v>
      </c>
      <c r="O21" s="15">
        <v>0</v>
      </c>
      <c r="P21" s="41">
        <v>0</v>
      </c>
      <c r="Q21" s="248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5" customHeight="1" x14ac:dyDescent="0.35">
      <c r="A22" s="112"/>
      <c r="B22" s="191" t="s">
        <v>72</v>
      </c>
      <c r="C22" s="507"/>
      <c r="D22" s="556"/>
      <c r="E22" s="550" t="s">
        <v>19</v>
      </c>
      <c r="F22" s="434">
        <f>F13+F14+F15+F17+F19+F20+F21</f>
        <v>770</v>
      </c>
      <c r="G22" s="534"/>
      <c r="H22" s="428">
        <f t="shared" ref="H22:X22" si="1">H13+H14+H15+H17+H19+H20+H21</f>
        <v>31.29</v>
      </c>
      <c r="I22" s="429">
        <f t="shared" si="1"/>
        <v>29.459999999999997</v>
      </c>
      <c r="J22" s="430">
        <f t="shared" si="1"/>
        <v>86.44</v>
      </c>
      <c r="K22" s="470">
        <f t="shared" si="1"/>
        <v>732.40000000000009</v>
      </c>
      <c r="L22" s="303">
        <f t="shared" si="1"/>
        <v>0.38</v>
      </c>
      <c r="M22" s="428">
        <f t="shared" si="1"/>
        <v>0.35000000000000003</v>
      </c>
      <c r="N22" s="429">
        <f t="shared" si="1"/>
        <v>26.32</v>
      </c>
      <c r="O22" s="429">
        <f t="shared" si="1"/>
        <v>182.8</v>
      </c>
      <c r="P22" s="430">
        <f t="shared" si="1"/>
        <v>0.18</v>
      </c>
      <c r="Q22" s="428">
        <f t="shared" si="1"/>
        <v>108.47</v>
      </c>
      <c r="R22" s="429">
        <f t="shared" si="1"/>
        <v>399.99</v>
      </c>
      <c r="S22" s="429">
        <f t="shared" si="1"/>
        <v>100.35000000000001</v>
      </c>
      <c r="T22" s="429">
        <f t="shared" si="1"/>
        <v>5.74</v>
      </c>
      <c r="U22" s="429">
        <f t="shared" si="1"/>
        <v>1520.62</v>
      </c>
      <c r="V22" s="429">
        <f t="shared" si="1"/>
        <v>2.0000000000000004E-2</v>
      </c>
      <c r="W22" s="429">
        <f t="shared" si="1"/>
        <v>6.0000000000000001E-3</v>
      </c>
      <c r="X22" s="430">
        <f t="shared" si="1"/>
        <v>6.7160000000000002</v>
      </c>
    </row>
    <row r="23" spans="1:24" s="36" customFormat="1" ht="26.5" customHeight="1" x14ac:dyDescent="0.35">
      <c r="A23" s="112"/>
      <c r="B23" s="246" t="s">
        <v>74</v>
      </c>
      <c r="C23" s="527"/>
      <c r="D23" s="557"/>
      <c r="E23" s="553" t="s">
        <v>19</v>
      </c>
      <c r="F23" s="302">
        <f>F13+F14+F16+F18+F19+F20+F21</f>
        <v>770</v>
      </c>
      <c r="G23" s="479"/>
      <c r="H23" s="934">
        <f t="shared" ref="H23:X23" si="2">H13+H14+H16+H18+H19+H20+H21</f>
        <v>35.07</v>
      </c>
      <c r="I23" s="935">
        <f t="shared" si="2"/>
        <v>33.769999999999996</v>
      </c>
      <c r="J23" s="933">
        <f t="shared" si="2"/>
        <v>77.39</v>
      </c>
      <c r="K23" s="458">
        <f t="shared" si="2"/>
        <v>750.79</v>
      </c>
      <c r="L23" s="301">
        <f t="shared" si="2"/>
        <v>0.38999999999999996</v>
      </c>
      <c r="M23" s="934">
        <f t="shared" si="2"/>
        <v>0.39</v>
      </c>
      <c r="N23" s="935">
        <f t="shared" si="2"/>
        <v>28.04</v>
      </c>
      <c r="O23" s="935">
        <f t="shared" si="2"/>
        <v>212.8</v>
      </c>
      <c r="P23" s="933">
        <f t="shared" si="2"/>
        <v>0.16</v>
      </c>
      <c r="Q23" s="934">
        <f t="shared" si="2"/>
        <v>118.22</v>
      </c>
      <c r="R23" s="935">
        <f t="shared" si="2"/>
        <v>432.17999999999995</v>
      </c>
      <c r="S23" s="935">
        <f t="shared" si="2"/>
        <v>106.74</v>
      </c>
      <c r="T23" s="935">
        <f t="shared" si="2"/>
        <v>6.129999999999999</v>
      </c>
      <c r="U23" s="935">
        <f t="shared" si="2"/>
        <v>1610.9099999999999</v>
      </c>
      <c r="V23" s="935">
        <f t="shared" si="2"/>
        <v>2.2000000000000002E-2</v>
      </c>
      <c r="W23" s="935">
        <f t="shared" si="2"/>
        <v>5.0000000000000001E-3</v>
      </c>
      <c r="X23" s="933">
        <f t="shared" si="2"/>
        <v>6.7460000000000004</v>
      </c>
    </row>
    <row r="24" spans="1:24" s="36" customFormat="1" ht="26.5" customHeight="1" x14ac:dyDescent="0.35">
      <c r="A24" s="112"/>
      <c r="B24" s="245" t="s">
        <v>72</v>
      </c>
      <c r="C24" s="507"/>
      <c r="D24" s="556"/>
      <c r="E24" s="551" t="s">
        <v>20</v>
      </c>
      <c r="F24" s="245"/>
      <c r="G24" s="502"/>
      <c r="H24" s="208"/>
      <c r="I24" s="22"/>
      <c r="J24" s="64"/>
      <c r="K24" s="505">
        <f>K22/23.5</f>
        <v>31.165957446808516</v>
      </c>
      <c r="L24" s="245"/>
      <c r="M24" s="208"/>
      <c r="N24" s="22"/>
      <c r="O24" s="22"/>
      <c r="P24" s="64"/>
      <c r="Q24" s="208"/>
      <c r="R24" s="22"/>
      <c r="S24" s="22"/>
      <c r="T24" s="22"/>
      <c r="U24" s="22"/>
      <c r="V24" s="22"/>
      <c r="W24" s="22"/>
      <c r="X24" s="64"/>
    </row>
    <row r="25" spans="1:24" s="36" customFormat="1" ht="26.5" customHeight="1" thickBot="1" x14ac:dyDescent="0.4">
      <c r="A25" s="152"/>
      <c r="B25" s="194" t="s">
        <v>74</v>
      </c>
      <c r="C25" s="530"/>
      <c r="D25" s="558"/>
      <c r="E25" s="554" t="s">
        <v>20</v>
      </c>
      <c r="F25" s="194"/>
      <c r="G25" s="175"/>
      <c r="H25" s="439"/>
      <c r="I25" s="440"/>
      <c r="J25" s="441"/>
      <c r="K25" s="559">
        <f>K23/23.5</f>
        <v>31.948510638297872</v>
      </c>
      <c r="L25" s="194"/>
      <c r="M25" s="439"/>
      <c r="N25" s="440"/>
      <c r="O25" s="440"/>
      <c r="P25" s="441"/>
      <c r="Q25" s="439"/>
      <c r="R25" s="440"/>
      <c r="S25" s="440"/>
      <c r="T25" s="440"/>
      <c r="U25" s="440"/>
      <c r="V25" s="440"/>
      <c r="W25" s="440"/>
      <c r="X25" s="441"/>
    </row>
    <row r="26" spans="1:24" ht="15.5" x14ac:dyDescent="0.35">
      <c r="A26" s="9"/>
      <c r="B26" s="832"/>
      <c r="C26" s="237"/>
      <c r="D26" s="244"/>
      <c r="E26" s="28"/>
      <c r="F26" s="28"/>
      <c r="G26" s="222"/>
      <c r="H26" s="223"/>
      <c r="I26" s="222"/>
      <c r="J26" s="28"/>
      <c r="K26" s="224"/>
      <c r="L26" s="28"/>
      <c r="M26" s="28"/>
      <c r="N26" s="28"/>
      <c r="O26" s="225"/>
      <c r="P26" s="225"/>
      <c r="Q26" s="225"/>
      <c r="R26" s="225"/>
      <c r="S26" s="225"/>
    </row>
    <row r="29" spans="1:24" x14ac:dyDescent="0.35">
      <c r="A29" s="636" t="s">
        <v>64</v>
      </c>
      <c r="B29" s="844"/>
      <c r="C29" s="637"/>
      <c r="D29" s="638"/>
    </row>
    <row r="30" spans="1:24" x14ac:dyDescent="0.35">
      <c r="A30" s="639" t="s">
        <v>65</v>
      </c>
      <c r="B30" s="840"/>
      <c r="C30" s="640"/>
      <c r="D30" s="64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40"/>
      <c r="D2" s="242" t="s">
        <v>3</v>
      </c>
      <c r="E2" s="6"/>
      <c r="F2" s="8" t="s">
        <v>2</v>
      </c>
      <c r="G2" s="12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1"/>
      <c r="D3" s="24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09"/>
      <c r="C4" s="642" t="s">
        <v>38</v>
      </c>
      <c r="D4" s="258"/>
      <c r="E4" s="691"/>
      <c r="F4" s="643"/>
      <c r="G4" s="642"/>
      <c r="H4" s="810" t="s">
        <v>21</v>
      </c>
      <c r="I4" s="811"/>
      <c r="J4" s="823"/>
      <c r="K4" s="711" t="s">
        <v>22</v>
      </c>
      <c r="L4" s="971" t="s">
        <v>23</v>
      </c>
      <c r="M4" s="972"/>
      <c r="N4" s="988"/>
      <c r="O4" s="988"/>
      <c r="P4" s="989"/>
      <c r="Q4" s="971" t="s">
        <v>24</v>
      </c>
      <c r="R4" s="972"/>
      <c r="S4" s="972"/>
      <c r="T4" s="972"/>
      <c r="U4" s="972"/>
      <c r="V4" s="972"/>
      <c r="W4" s="972"/>
      <c r="X4" s="973"/>
    </row>
    <row r="5" spans="1:24" s="16" customFormat="1" ht="28.5" customHeight="1" thickBot="1" x14ac:dyDescent="0.4">
      <c r="A5" s="148" t="s">
        <v>0</v>
      </c>
      <c r="B5" s="110"/>
      <c r="C5" s="104" t="s">
        <v>39</v>
      </c>
      <c r="D5" s="692" t="s">
        <v>40</v>
      </c>
      <c r="E5" s="104" t="s">
        <v>37</v>
      </c>
      <c r="F5" s="490" t="s">
        <v>25</v>
      </c>
      <c r="G5" s="104" t="s">
        <v>36</v>
      </c>
      <c r="H5" s="133" t="s">
        <v>26</v>
      </c>
      <c r="I5" s="490" t="s">
        <v>27</v>
      </c>
      <c r="J5" s="104" t="s">
        <v>28</v>
      </c>
      <c r="K5" s="725" t="s">
        <v>29</v>
      </c>
      <c r="L5" s="71" t="s">
        <v>30</v>
      </c>
      <c r="M5" s="133" t="s">
        <v>113</v>
      </c>
      <c r="N5" s="490" t="s">
        <v>31</v>
      </c>
      <c r="O5" s="824" t="s">
        <v>114</v>
      </c>
      <c r="P5" s="490" t="s">
        <v>115</v>
      </c>
      <c r="Q5" s="104" t="s">
        <v>32</v>
      </c>
      <c r="R5" s="490" t="s">
        <v>33</v>
      </c>
      <c r="S5" s="104" t="s">
        <v>34</v>
      </c>
      <c r="T5" s="490" t="s">
        <v>35</v>
      </c>
      <c r="U5" s="800" t="s">
        <v>116</v>
      </c>
      <c r="V5" s="800" t="s">
        <v>117</v>
      </c>
      <c r="W5" s="800" t="s">
        <v>118</v>
      </c>
      <c r="X5" s="110" t="s">
        <v>119</v>
      </c>
    </row>
    <row r="6" spans="1:24" s="16" customFormat="1" ht="26.5" customHeight="1" x14ac:dyDescent="0.35">
      <c r="A6" s="111" t="s">
        <v>5</v>
      </c>
      <c r="B6" s="227"/>
      <c r="C6" s="568">
        <v>25</v>
      </c>
      <c r="D6" s="569" t="s">
        <v>18</v>
      </c>
      <c r="E6" s="349" t="s">
        <v>48</v>
      </c>
      <c r="F6" s="752">
        <v>150</v>
      </c>
      <c r="G6" s="531"/>
      <c r="H6" s="274">
        <v>0.6</v>
      </c>
      <c r="I6" s="39">
        <v>0.45</v>
      </c>
      <c r="J6" s="40">
        <v>15.45</v>
      </c>
      <c r="K6" s="206">
        <v>70.5</v>
      </c>
      <c r="L6" s="248">
        <v>0.03</v>
      </c>
      <c r="M6" s="17">
        <v>0.05</v>
      </c>
      <c r="N6" s="15">
        <v>7.5</v>
      </c>
      <c r="O6" s="15">
        <v>0</v>
      </c>
      <c r="P6" s="41">
        <v>0</v>
      </c>
      <c r="Q6" s="248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49"/>
      <c r="B7" s="169"/>
      <c r="C7" s="154">
        <v>66</v>
      </c>
      <c r="D7" s="665" t="s">
        <v>60</v>
      </c>
      <c r="E7" s="634" t="s">
        <v>55</v>
      </c>
      <c r="F7" s="609">
        <v>150</v>
      </c>
      <c r="G7" s="105"/>
      <c r="H7" s="248">
        <v>15.59</v>
      </c>
      <c r="I7" s="15">
        <v>16.45</v>
      </c>
      <c r="J7" s="41">
        <v>2.79</v>
      </c>
      <c r="K7" s="264">
        <v>222.36</v>
      </c>
      <c r="L7" s="248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49"/>
      <c r="B8" s="169"/>
      <c r="C8" s="589">
        <v>116</v>
      </c>
      <c r="D8" s="185" t="s">
        <v>61</v>
      </c>
      <c r="E8" s="170" t="s">
        <v>90</v>
      </c>
      <c r="F8" s="589">
        <v>200</v>
      </c>
      <c r="G8" s="664"/>
      <c r="H8" s="250">
        <v>3.28</v>
      </c>
      <c r="I8" s="67">
        <v>2.56</v>
      </c>
      <c r="J8" s="116">
        <v>11.81</v>
      </c>
      <c r="K8" s="401">
        <v>83.43</v>
      </c>
      <c r="L8" s="250">
        <v>0.04</v>
      </c>
      <c r="M8" s="877">
        <v>0.14000000000000001</v>
      </c>
      <c r="N8" s="67">
        <v>0.52</v>
      </c>
      <c r="O8" s="67">
        <v>10</v>
      </c>
      <c r="P8" s="116">
        <v>0.05</v>
      </c>
      <c r="Q8" s="877">
        <v>122.5</v>
      </c>
      <c r="R8" s="67">
        <v>163.78</v>
      </c>
      <c r="S8" s="67">
        <v>67.64</v>
      </c>
      <c r="T8" s="67">
        <v>2.96</v>
      </c>
      <c r="U8" s="67">
        <v>121.18</v>
      </c>
      <c r="V8" s="67">
        <v>8.0000000000000002E-3</v>
      </c>
      <c r="W8" s="67">
        <v>2E-3</v>
      </c>
      <c r="X8" s="116">
        <v>0.02</v>
      </c>
    </row>
    <row r="9" spans="1:24" s="36" customFormat="1" ht="26.5" customHeight="1" x14ac:dyDescent="0.35">
      <c r="A9" s="149"/>
      <c r="B9" s="159"/>
      <c r="C9" s="501">
        <v>161</v>
      </c>
      <c r="D9" s="184" t="s">
        <v>61</v>
      </c>
      <c r="E9" s="168" t="s">
        <v>177</v>
      </c>
      <c r="F9" s="173">
        <v>200</v>
      </c>
      <c r="G9" s="666"/>
      <c r="H9" s="315">
        <v>6.28</v>
      </c>
      <c r="I9" s="62">
        <v>4.75</v>
      </c>
      <c r="J9" s="63">
        <v>19.59</v>
      </c>
      <c r="K9" s="596">
        <v>130.79</v>
      </c>
      <c r="L9" s="61">
        <v>0.06</v>
      </c>
      <c r="M9" s="61">
        <v>0.25</v>
      </c>
      <c r="N9" s="62">
        <v>1.0900000000000001</v>
      </c>
      <c r="O9" s="62">
        <v>30</v>
      </c>
      <c r="P9" s="118">
        <v>0.1</v>
      </c>
      <c r="Q9" s="315">
        <v>221.97</v>
      </c>
      <c r="R9" s="62">
        <v>164.43</v>
      </c>
      <c r="S9" s="62">
        <v>25.58</v>
      </c>
      <c r="T9" s="62">
        <v>0.2</v>
      </c>
      <c r="U9" s="62">
        <v>254.68</v>
      </c>
      <c r="V9" s="62">
        <v>1.6629999999999999E-2</v>
      </c>
      <c r="W9" s="62">
        <v>3.7000000000000002E-3</v>
      </c>
      <c r="X9" s="63">
        <v>0.04</v>
      </c>
    </row>
    <row r="10" spans="1:24" s="36" customFormat="1" ht="26.5" customHeight="1" x14ac:dyDescent="0.35">
      <c r="A10" s="149"/>
      <c r="B10" s="140"/>
      <c r="C10" s="155">
        <v>121</v>
      </c>
      <c r="D10" s="188" t="s">
        <v>13</v>
      </c>
      <c r="E10" s="226" t="s">
        <v>49</v>
      </c>
      <c r="F10" s="901">
        <v>60</v>
      </c>
      <c r="G10" s="178"/>
      <c r="H10" s="248">
        <v>4.5</v>
      </c>
      <c r="I10" s="15">
        <v>1.74</v>
      </c>
      <c r="J10" s="41">
        <v>29.88</v>
      </c>
      <c r="K10" s="206">
        <v>157.19999999999999</v>
      </c>
      <c r="L10" s="248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48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880"/>
      <c r="D11" s="672"/>
      <c r="E11" s="427" t="s">
        <v>19</v>
      </c>
      <c r="F11" s="759">
        <f>F6+F7+F9+F10</f>
        <v>560</v>
      </c>
      <c r="G11" s="173"/>
      <c r="H11" s="315">
        <f t="shared" ref="H11:X11" si="0">H6+H7+H9+H10</f>
        <v>26.970000000000002</v>
      </c>
      <c r="I11" s="62">
        <f t="shared" si="0"/>
        <v>23.389999999999997</v>
      </c>
      <c r="J11" s="63">
        <f t="shared" si="0"/>
        <v>67.709999999999994</v>
      </c>
      <c r="K11" s="904">
        <f t="shared" si="0"/>
        <v>580.84999999999991</v>
      </c>
      <c r="L11" s="315">
        <f t="shared" si="0"/>
        <v>0.23</v>
      </c>
      <c r="M11" s="61">
        <f t="shared" si="0"/>
        <v>0.8</v>
      </c>
      <c r="N11" s="62">
        <f t="shared" si="0"/>
        <v>8.82</v>
      </c>
      <c r="O11" s="62">
        <f t="shared" si="0"/>
        <v>240</v>
      </c>
      <c r="P11" s="118">
        <f t="shared" si="0"/>
        <v>2.83</v>
      </c>
      <c r="Q11" s="315">
        <f t="shared" si="0"/>
        <v>370.18999999999994</v>
      </c>
      <c r="R11" s="62">
        <f t="shared" si="0"/>
        <v>464.8</v>
      </c>
      <c r="S11" s="62">
        <f t="shared" si="0"/>
        <v>69.48</v>
      </c>
      <c r="T11" s="62">
        <f t="shared" si="0"/>
        <v>3.59</v>
      </c>
      <c r="U11" s="62">
        <f t="shared" si="0"/>
        <v>737.68000000000006</v>
      </c>
      <c r="V11" s="62">
        <f t="shared" si="0"/>
        <v>2.163E-2</v>
      </c>
      <c r="W11" s="62">
        <f t="shared" si="0"/>
        <v>3.6700000000000003E-2</v>
      </c>
      <c r="X11" s="63">
        <f t="shared" si="0"/>
        <v>0.06</v>
      </c>
    </row>
    <row r="12" spans="1:24" s="36" customFormat="1" ht="26.5" customHeight="1" x14ac:dyDescent="0.35">
      <c r="A12" s="149"/>
      <c r="B12" s="140"/>
      <c r="C12" s="880"/>
      <c r="D12" s="672"/>
      <c r="E12" s="427" t="s">
        <v>20</v>
      </c>
      <c r="F12" s="759"/>
      <c r="G12" s="173"/>
      <c r="H12" s="315"/>
      <c r="I12" s="62"/>
      <c r="J12" s="63"/>
      <c r="K12" s="377">
        <f>K11/23.5</f>
        <v>24.717021276595741</v>
      </c>
      <c r="L12" s="315"/>
      <c r="M12" s="61"/>
      <c r="N12" s="62"/>
      <c r="O12" s="62"/>
      <c r="P12" s="118"/>
      <c r="Q12" s="315"/>
      <c r="R12" s="62"/>
      <c r="S12" s="62"/>
      <c r="T12" s="62"/>
      <c r="U12" s="62"/>
      <c r="V12" s="62"/>
      <c r="W12" s="62"/>
      <c r="X12" s="63"/>
    </row>
    <row r="13" spans="1:24" s="36" customFormat="1" ht="26.5" customHeight="1" x14ac:dyDescent="0.35">
      <c r="A13" s="149"/>
      <c r="B13" s="169"/>
      <c r="C13" s="589"/>
      <c r="D13" s="516"/>
      <c r="E13" s="432" t="s">
        <v>19</v>
      </c>
      <c r="F13" s="499">
        <f>F6+F7+F8+F10</f>
        <v>560</v>
      </c>
      <c r="G13" s="174"/>
      <c r="H13" s="316">
        <f t="shared" ref="H13:X13" si="1">H6+H7+H8+H10</f>
        <v>23.970000000000002</v>
      </c>
      <c r="I13" s="57">
        <f t="shared" si="1"/>
        <v>21.199999999999996</v>
      </c>
      <c r="J13" s="76">
        <f t="shared" si="1"/>
        <v>59.929999999999993</v>
      </c>
      <c r="K13" s="458">
        <f t="shared" si="1"/>
        <v>533.49</v>
      </c>
      <c r="L13" s="316">
        <f t="shared" si="1"/>
        <v>0.21000000000000002</v>
      </c>
      <c r="M13" s="57">
        <f t="shared" si="1"/>
        <v>0.69000000000000006</v>
      </c>
      <c r="N13" s="57">
        <f t="shared" si="1"/>
        <v>8.25</v>
      </c>
      <c r="O13" s="57">
        <f t="shared" si="1"/>
        <v>220</v>
      </c>
      <c r="P13" s="773">
        <f t="shared" si="1"/>
        <v>2.78</v>
      </c>
      <c r="Q13" s="316">
        <f t="shared" si="1"/>
        <v>270.71999999999997</v>
      </c>
      <c r="R13" s="57">
        <f t="shared" si="1"/>
        <v>464.15</v>
      </c>
      <c r="S13" s="57">
        <f t="shared" si="1"/>
        <v>111.54</v>
      </c>
      <c r="T13" s="57">
        <f t="shared" si="1"/>
        <v>6.35</v>
      </c>
      <c r="U13" s="57">
        <f t="shared" si="1"/>
        <v>604.18000000000006</v>
      </c>
      <c r="V13" s="57">
        <f t="shared" si="1"/>
        <v>1.3000000000000001E-2</v>
      </c>
      <c r="W13" s="57">
        <f t="shared" si="1"/>
        <v>3.5000000000000003E-2</v>
      </c>
      <c r="X13" s="76">
        <f t="shared" si="1"/>
        <v>0.04</v>
      </c>
    </row>
    <row r="14" spans="1:24" s="36" customFormat="1" ht="26.5" customHeight="1" thickBot="1" x14ac:dyDescent="0.4">
      <c r="A14" s="150"/>
      <c r="B14" s="254"/>
      <c r="C14" s="504"/>
      <c r="D14" s="670"/>
      <c r="E14" s="437" t="s">
        <v>20</v>
      </c>
      <c r="F14" s="504"/>
      <c r="G14" s="702"/>
      <c r="H14" s="317"/>
      <c r="I14" s="171"/>
      <c r="J14" s="172"/>
      <c r="K14" s="767">
        <f>K13/23.5</f>
        <v>22.701702127659576</v>
      </c>
      <c r="L14" s="905"/>
      <c r="M14" s="906"/>
      <c r="N14" s="907"/>
      <c r="O14" s="907"/>
      <c r="P14" s="908"/>
      <c r="Q14" s="317"/>
      <c r="R14" s="171"/>
      <c r="S14" s="171"/>
      <c r="T14" s="171"/>
      <c r="U14" s="171"/>
      <c r="V14" s="171"/>
      <c r="W14" s="171"/>
      <c r="X14" s="172"/>
    </row>
    <row r="15" spans="1:24" s="16" customFormat="1" ht="26.5" customHeight="1" x14ac:dyDescent="0.35">
      <c r="A15" s="151" t="s">
        <v>6</v>
      </c>
      <c r="B15" s="238"/>
      <c r="C15" s="162">
        <v>9</v>
      </c>
      <c r="D15" s="186" t="s">
        <v>18</v>
      </c>
      <c r="E15" s="381" t="s">
        <v>89</v>
      </c>
      <c r="F15" s="162">
        <v>60</v>
      </c>
      <c r="G15" s="671"/>
      <c r="H15" s="274">
        <v>1.29</v>
      </c>
      <c r="I15" s="39">
        <v>4.2699999999999996</v>
      </c>
      <c r="J15" s="40">
        <v>6.97</v>
      </c>
      <c r="K15" s="496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74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11"/>
      <c r="B16" s="94"/>
      <c r="C16" s="139">
        <v>37</v>
      </c>
      <c r="D16" s="188" t="s">
        <v>8</v>
      </c>
      <c r="E16" s="365" t="s">
        <v>103</v>
      </c>
      <c r="F16" s="235">
        <v>200</v>
      </c>
      <c r="G16" s="157"/>
      <c r="H16" s="249">
        <v>5.78</v>
      </c>
      <c r="I16" s="13">
        <v>5.5</v>
      </c>
      <c r="J16" s="43">
        <v>10.8</v>
      </c>
      <c r="K16" s="142">
        <v>115.7</v>
      </c>
      <c r="L16" s="249">
        <v>7.0000000000000007E-2</v>
      </c>
      <c r="M16" s="77">
        <v>7.0000000000000007E-2</v>
      </c>
      <c r="N16" s="13">
        <v>5.69</v>
      </c>
      <c r="O16" s="13">
        <v>110</v>
      </c>
      <c r="P16" s="43">
        <v>0</v>
      </c>
      <c r="Q16" s="249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12"/>
      <c r="B17" s="169"/>
      <c r="C17" s="141">
        <v>126</v>
      </c>
      <c r="D17" s="698" t="s">
        <v>9</v>
      </c>
      <c r="E17" s="634" t="s">
        <v>149</v>
      </c>
      <c r="F17" s="635">
        <v>90</v>
      </c>
      <c r="G17" s="105"/>
      <c r="H17" s="249">
        <v>18.489999999999998</v>
      </c>
      <c r="I17" s="13">
        <v>18.54</v>
      </c>
      <c r="J17" s="43">
        <v>3.59</v>
      </c>
      <c r="K17" s="155">
        <v>256</v>
      </c>
      <c r="L17" s="77">
        <v>0.06</v>
      </c>
      <c r="M17" s="77">
        <v>0.14000000000000001</v>
      </c>
      <c r="N17" s="13">
        <v>1.08</v>
      </c>
      <c r="O17" s="13">
        <v>10</v>
      </c>
      <c r="P17" s="43">
        <v>0.04</v>
      </c>
      <c r="Q17" s="77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12"/>
      <c r="B18" s="130"/>
      <c r="C18" s="139">
        <v>124</v>
      </c>
      <c r="D18" s="188" t="s">
        <v>62</v>
      </c>
      <c r="E18" s="226" t="s">
        <v>99</v>
      </c>
      <c r="F18" s="139">
        <v>150</v>
      </c>
      <c r="G18" s="135"/>
      <c r="H18" s="249">
        <v>3.93</v>
      </c>
      <c r="I18" s="13">
        <v>4.24</v>
      </c>
      <c r="J18" s="43">
        <v>21.84</v>
      </c>
      <c r="K18" s="155">
        <v>140.55000000000001</v>
      </c>
      <c r="L18" s="218">
        <v>0.11</v>
      </c>
      <c r="M18" s="218">
        <v>0.02</v>
      </c>
      <c r="N18" s="81">
        <v>0</v>
      </c>
      <c r="O18" s="81">
        <v>10</v>
      </c>
      <c r="P18" s="82">
        <v>0.06</v>
      </c>
      <c r="Q18" s="257">
        <v>10.9</v>
      </c>
      <c r="R18" s="81">
        <v>74.540000000000006</v>
      </c>
      <c r="S18" s="81">
        <v>26.07</v>
      </c>
      <c r="T18" s="81">
        <v>0.86</v>
      </c>
      <c r="U18" s="81">
        <v>64.319999999999993</v>
      </c>
      <c r="V18" s="81">
        <v>1E-3</v>
      </c>
      <c r="W18" s="81">
        <v>1E-3</v>
      </c>
      <c r="X18" s="217">
        <v>0.01</v>
      </c>
    </row>
    <row r="19" spans="1:24" s="16" customFormat="1" ht="26.5" customHeight="1" x14ac:dyDescent="0.35">
      <c r="A19" s="113"/>
      <c r="B19" s="128"/>
      <c r="C19" s="142">
        <v>103</v>
      </c>
      <c r="D19" s="188" t="s">
        <v>17</v>
      </c>
      <c r="E19" s="157" t="s">
        <v>59</v>
      </c>
      <c r="F19" s="139">
        <v>200</v>
      </c>
      <c r="G19" s="652"/>
      <c r="H19" s="248">
        <v>0.2</v>
      </c>
      <c r="I19" s="15">
        <v>0</v>
      </c>
      <c r="J19" s="41">
        <v>15.02</v>
      </c>
      <c r="K19" s="206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48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13"/>
      <c r="B20" s="128"/>
      <c r="C20" s="142">
        <v>119</v>
      </c>
      <c r="D20" s="188" t="s">
        <v>13</v>
      </c>
      <c r="E20" s="157" t="s">
        <v>53</v>
      </c>
      <c r="F20" s="193">
        <v>20</v>
      </c>
      <c r="G20" s="135"/>
      <c r="H20" s="248">
        <v>1.52</v>
      </c>
      <c r="I20" s="15">
        <v>0.16</v>
      </c>
      <c r="J20" s="41">
        <v>9.84</v>
      </c>
      <c r="K20" s="264">
        <v>47</v>
      </c>
      <c r="L20" s="248">
        <v>0.02</v>
      </c>
      <c r="M20" s="17">
        <v>0.01</v>
      </c>
      <c r="N20" s="15">
        <v>0</v>
      </c>
      <c r="O20" s="15">
        <v>0</v>
      </c>
      <c r="P20" s="41">
        <v>0</v>
      </c>
      <c r="Q20" s="248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13"/>
      <c r="B21" s="141"/>
      <c r="C21" s="139">
        <v>120</v>
      </c>
      <c r="D21" s="188" t="s">
        <v>14</v>
      </c>
      <c r="E21" s="157" t="s">
        <v>45</v>
      </c>
      <c r="F21" s="177">
        <v>20</v>
      </c>
      <c r="G21" s="177"/>
      <c r="H21" s="283">
        <v>1.32</v>
      </c>
      <c r="I21" s="20">
        <v>0.24</v>
      </c>
      <c r="J21" s="21">
        <v>8.0399999999999991</v>
      </c>
      <c r="K21" s="449">
        <v>39.6</v>
      </c>
      <c r="L21" s="283">
        <v>0.03</v>
      </c>
      <c r="M21" s="20">
        <v>0.02</v>
      </c>
      <c r="N21" s="20">
        <v>0</v>
      </c>
      <c r="O21" s="20">
        <v>0</v>
      </c>
      <c r="P21" s="21">
        <v>0</v>
      </c>
      <c r="Q21" s="283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12"/>
      <c r="B22" s="169"/>
      <c r="C22" s="145"/>
      <c r="D22" s="487"/>
      <c r="E22" s="164" t="s">
        <v>19</v>
      </c>
      <c r="F22" s="300">
        <f>SUM(F15:F21)</f>
        <v>740</v>
      </c>
      <c r="G22" s="267"/>
      <c r="H22" s="209">
        <f t="shared" ref="H22:J22" si="2">SUM(H15:H21)</f>
        <v>32.529999999999994</v>
      </c>
      <c r="I22" s="34">
        <f t="shared" si="2"/>
        <v>32.949999999999996</v>
      </c>
      <c r="J22" s="68">
        <f t="shared" si="2"/>
        <v>76.099999999999994</v>
      </c>
      <c r="K22" s="375">
        <f>SUM(K15:K21)</f>
        <v>733.2</v>
      </c>
      <c r="L22" s="209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8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8">
        <f t="shared" si="3"/>
        <v>3.02</v>
      </c>
    </row>
    <row r="23" spans="1:24" s="36" customFormat="1" ht="26.5" customHeight="1" thickBot="1" x14ac:dyDescent="0.4">
      <c r="A23" s="152"/>
      <c r="B23" s="254"/>
      <c r="C23" s="146"/>
      <c r="D23" s="488"/>
      <c r="E23" s="165" t="s">
        <v>20</v>
      </c>
      <c r="F23" s="143"/>
      <c r="G23" s="215"/>
      <c r="H23" s="211"/>
      <c r="I23" s="51"/>
      <c r="J23" s="123"/>
      <c r="K23" s="403">
        <f>K22/23.5</f>
        <v>31.200000000000003</v>
      </c>
      <c r="L23" s="211"/>
      <c r="M23" s="163"/>
      <c r="N23" s="51"/>
      <c r="O23" s="51"/>
      <c r="P23" s="123"/>
      <c r="Q23" s="163"/>
      <c r="R23" s="51"/>
      <c r="S23" s="51"/>
      <c r="T23" s="51"/>
      <c r="U23" s="51"/>
      <c r="V23" s="51"/>
      <c r="W23" s="51"/>
      <c r="X23" s="123"/>
    </row>
    <row r="24" spans="1:24" ht="15.5" x14ac:dyDescent="0.35">
      <c r="A24" s="9"/>
      <c r="B24" s="236"/>
      <c r="C24" s="237"/>
      <c r="D24" s="244"/>
      <c r="E24" s="28"/>
      <c r="F24" s="28"/>
      <c r="G24" s="222"/>
      <c r="H24" s="223"/>
      <c r="I24" s="222"/>
      <c r="J24" s="28"/>
      <c r="K24" s="224"/>
      <c r="L24" s="28"/>
      <c r="M24" s="28"/>
      <c r="N24" s="28"/>
      <c r="O24" s="225"/>
      <c r="P24" s="225"/>
      <c r="Q24" s="225"/>
      <c r="R24" s="225"/>
      <c r="S24" s="22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tabSelected="1"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40"/>
      <c r="D2" s="242" t="s">
        <v>3</v>
      </c>
      <c r="E2" s="6"/>
      <c r="F2" s="8" t="s">
        <v>2</v>
      </c>
      <c r="G2" s="12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1"/>
      <c r="D3" s="24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45"/>
      <c r="C4" s="642" t="s">
        <v>38</v>
      </c>
      <c r="D4" s="258"/>
      <c r="E4" s="691"/>
      <c r="F4" s="643"/>
      <c r="G4" s="642"/>
      <c r="H4" s="810" t="s">
        <v>21</v>
      </c>
      <c r="I4" s="811"/>
      <c r="J4" s="812"/>
      <c r="K4" s="648" t="s">
        <v>22</v>
      </c>
      <c r="L4" s="964" t="s">
        <v>23</v>
      </c>
      <c r="M4" s="965"/>
      <c r="N4" s="966"/>
      <c r="O4" s="990"/>
      <c r="P4" s="991"/>
      <c r="Q4" s="971" t="s">
        <v>24</v>
      </c>
      <c r="R4" s="972"/>
      <c r="S4" s="972"/>
      <c r="T4" s="972"/>
      <c r="U4" s="972"/>
      <c r="V4" s="972"/>
      <c r="W4" s="972"/>
      <c r="X4" s="973"/>
    </row>
    <row r="5" spans="1:24" s="16" customFormat="1" ht="28.5" customHeight="1" thickBot="1" x14ac:dyDescent="0.4">
      <c r="A5" s="148" t="s">
        <v>0</v>
      </c>
      <c r="B5" s="110"/>
      <c r="C5" s="104" t="s">
        <v>39</v>
      </c>
      <c r="D5" s="692" t="s">
        <v>40</v>
      </c>
      <c r="E5" s="104" t="s">
        <v>37</v>
      </c>
      <c r="F5" s="110" t="s">
        <v>25</v>
      </c>
      <c r="G5" s="104" t="s">
        <v>36</v>
      </c>
      <c r="H5" s="133" t="s">
        <v>26</v>
      </c>
      <c r="I5" s="490" t="s">
        <v>27</v>
      </c>
      <c r="J5" s="771" t="s">
        <v>28</v>
      </c>
      <c r="K5" s="649" t="s">
        <v>29</v>
      </c>
      <c r="L5" s="359" t="s">
        <v>30</v>
      </c>
      <c r="M5" s="359" t="s">
        <v>113</v>
      </c>
      <c r="N5" s="825" t="s">
        <v>31</v>
      </c>
      <c r="O5" s="820" t="s">
        <v>114</v>
      </c>
      <c r="P5" s="490" t="s">
        <v>115</v>
      </c>
      <c r="Q5" s="104" t="s">
        <v>32</v>
      </c>
      <c r="R5" s="490" t="s">
        <v>33</v>
      </c>
      <c r="S5" s="104" t="s">
        <v>34</v>
      </c>
      <c r="T5" s="490" t="s">
        <v>35</v>
      </c>
      <c r="U5" s="800" t="s">
        <v>116</v>
      </c>
      <c r="V5" s="800" t="s">
        <v>117</v>
      </c>
      <c r="W5" s="800" t="s">
        <v>118</v>
      </c>
      <c r="X5" s="110" t="s">
        <v>119</v>
      </c>
    </row>
    <row r="6" spans="1:24" s="16" customFormat="1" ht="26.5" customHeight="1" x14ac:dyDescent="0.35">
      <c r="A6" s="111" t="s">
        <v>6</v>
      </c>
      <c r="B6" s="284"/>
      <c r="C6" s="144">
        <v>25</v>
      </c>
      <c r="D6" s="650" t="s">
        <v>18</v>
      </c>
      <c r="E6" s="349" t="s">
        <v>48</v>
      </c>
      <c r="F6" s="362">
        <v>150</v>
      </c>
      <c r="G6" s="144"/>
      <c r="H6" s="38">
        <v>0.6</v>
      </c>
      <c r="I6" s="39">
        <v>0.45</v>
      </c>
      <c r="J6" s="42">
        <v>15.45</v>
      </c>
      <c r="K6" s="202">
        <v>70.5</v>
      </c>
      <c r="L6" s="274">
        <v>0.03</v>
      </c>
      <c r="M6" s="38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6">
        <v>0.01</v>
      </c>
    </row>
    <row r="7" spans="1:24" s="16" customFormat="1" ht="26.5" customHeight="1" x14ac:dyDescent="0.35">
      <c r="A7" s="111"/>
      <c r="B7" s="94"/>
      <c r="C7" s="141">
        <v>32</v>
      </c>
      <c r="D7" s="331" t="s">
        <v>8</v>
      </c>
      <c r="E7" s="294" t="s">
        <v>51</v>
      </c>
      <c r="F7" s="635">
        <v>200</v>
      </c>
      <c r="G7" s="154"/>
      <c r="H7" s="249">
        <v>5.88</v>
      </c>
      <c r="I7" s="13">
        <v>8.82</v>
      </c>
      <c r="J7" s="43">
        <v>9.6</v>
      </c>
      <c r="K7" s="155">
        <v>142.19999999999999</v>
      </c>
      <c r="L7" s="249">
        <v>0.04</v>
      </c>
      <c r="M7" s="77">
        <v>0.08</v>
      </c>
      <c r="N7" s="13">
        <v>2.2400000000000002</v>
      </c>
      <c r="O7" s="13">
        <v>132.44</v>
      </c>
      <c r="P7" s="43">
        <v>0.06</v>
      </c>
      <c r="Q7" s="77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36" customFormat="1" ht="32.25" customHeight="1" x14ac:dyDescent="0.35">
      <c r="A8" s="112"/>
      <c r="B8" s="169"/>
      <c r="C8" s="275">
        <v>177</v>
      </c>
      <c r="D8" s="157" t="s">
        <v>9</v>
      </c>
      <c r="E8" s="183" t="s">
        <v>152</v>
      </c>
      <c r="F8" s="139">
        <v>90</v>
      </c>
      <c r="G8" s="153"/>
      <c r="H8" s="248">
        <v>15.77</v>
      </c>
      <c r="I8" s="15">
        <v>13.36</v>
      </c>
      <c r="J8" s="41">
        <v>1.61</v>
      </c>
      <c r="K8" s="206">
        <v>190.47</v>
      </c>
      <c r="L8" s="248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48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1">
        <v>0.1</v>
      </c>
    </row>
    <row r="9" spans="1:24" s="36" customFormat="1" ht="27" customHeight="1" x14ac:dyDescent="0.35">
      <c r="A9" s="112"/>
      <c r="B9" s="130"/>
      <c r="C9" s="178">
        <v>54</v>
      </c>
      <c r="D9" s="157" t="s">
        <v>84</v>
      </c>
      <c r="E9" s="183" t="s">
        <v>42</v>
      </c>
      <c r="F9" s="139">
        <v>150</v>
      </c>
      <c r="G9" s="153"/>
      <c r="H9" s="249">
        <v>7.26</v>
      </c>
      <c r="I9" s="13">
        <v>4.96</v>
      </c>
      <c r="J9" s="43">
        <v>31.76</v>
      </c>
      <c r="K9" s="155">
        <v>198.84</v>
      </c>
      <c r="L9" s="77">
        <v>0.19</v>
      </c>
      <c r="M9" s="77">
        <v>0.1</v>
      </c>
      <c r="N9" s="13">
        <v>0</v>
      </c>
      <c r="O9" s="13">
        <v>10</v>
      </c>
      <c r="P9" s="23">
        <v>0.06</v>
      </c>
      <c r="Q9" s="249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3">
        <v>0.01</v>
      </c>
    </row>
    <row r="10" spans="1:24" s="16" customFormat="1" ht="38.25" customHeight="1" x14ac:dyDescent="0.35">
      <c r="A10" s="113"/>
      <c r="B10" s="128"/>
      <c r="C10" s="298">
        <v>104</v>
      </c>
      <c r="D10" s="157" t="s">
        <v>17</v>
      </c>
      <c r="E10" s="183" t="s">
        <v>77</v>
      </c>
      <c r="F10" s="139">
        <v>200</v>
      </c>
      <c r="G10" s="727"/>
      <c r="H10" s="248">
        <v>0</v>
      </c>
      <c r="I10" s="15">
        <v>0</v>
      </c>
      <c r="J10" s="41">
        <v>14.16</v>
      </c>
      <c r="K10" s="206">
        <v>55.48</v>
      </c>
      <c r="L10" s="248">
        <v>0.09</v>
      </c>
      <c r="M10" s="17">
        <v>0.1</v>
      </c>
      <c r="N10" s="15">
        <v>2.94</v>
      </c>
      <c r="O10" s="15">
        <v>80</v>
      </c>
      <c r="P10" s="18">
        <v>0.96</v>
      </c>
      <c r="Q10" s="248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3"/>
      <c r="B11" s="128"/>
      <c r="C11" s="298">
        <v>119</v>
      </c>
      <c r="D11" s="157" t="s">
        <v>13</v>
      </c>
      <c r="E11" s="188" t="s">
        <v>53</v>
      </c>
      <c r="F11" s="193">
        <v>20</v>
      </c>
      <c r="G11" s="135"/>
      <c r="H11" s="248">
        <v>1.52</v>
      </c>
      <c r="I11" s="15">
        <v>0.16</v>
      </c>
      <c r="J11" s="41">
        <v>9.84</v>
      </c>
      <c r="K11" s="264">
        <v>47</v>
      </c>
      <c r="L11" s="248">
        <v>0.02</v>
      </c>
      <c r="M11" s="17">
        <v>0.01</v>
      </c>
      <c r="N11" s="15">
        <v>0</v>
      </c>
      <c r="O11" s="15">
        <v>0</v>
      </c>
      <c r="P11" s="41">
        <v>0</v>
      </c>
      <c r="Q11" s="248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3.25" customHeight="1" x14ac:dyDescent="0.35">
      <c r="A12" s="113"/>
      <c r="B12" s="141"/>
      <c r="C12" s="178">
        <v>120</v>
      </c>
      <c r="D12" s="157" t="s">
        <v>14</v>
      </c>
      <c r="E12" s="188" t="s">
        <v>45</v>
      </c>
      <c r="F12" s="177">
        <v>20</v>
      </c>
      <c r="G12" s="177"/>
      <c r="H12" s="283">
        <v>1.32</v>
      </c>
      <c r="I12" s="20">
        <v>0.24</v>
      </c>
      <c r="J12" s="21">
        <v>8.0399999999999991</v>
      </c>
      <c r="K12" s="449">
        <v>39.6</v>
      </c>
      <c r="L12" s="283">
        <v>0.03</v>
      </c>
      <c r="M12" s="20">
        <v>0.02</v>
      </c>
      <c r="N12" s="20">
        <v>0</v>
      </c>
      <c r="O12" s="20">
        <v>0</v>
      </c>
      <c r="P12" s="21">
        <v>0</v>
      </c>
      <c r="Q12" s="28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12"/>
      <c r="B13" s="169"/>
      <c r="C13" s="179"/>
      <c r="D13" s="393"/>
      <c r="E13" s="189" t="s">
        <v>19</v>
      </c>
      <c r="F13" s="204">
        <f>SUM(F6:F12)</f>
        <v>830</v>
      </c>
      <c r="G13" s="268"/>
      <c r="H13" s="209">
        <f t="shared" ref="H13:X13" si="0">SUM(H6:H12)</f>
        <v>32.349999999999994</v>
      </c>
      <c r="I13" s="34">
        <f t="shared" si="0"/>
        <v>27.99</v>
      </c>
      <c r="J13" s="68">
        <f t="shared" si="0"/>
        <v>90.460000000000008</v>
      </c>
      <c r="K13" s="400">
        <f t="shared" si="0"/>
        <v>744.09</v>
      </c>
      <c r="L13" s="35">
        <f t="shared" si="0"/>
        <v>0.47000000000000008</v>
      </c>
      <c r="M13" s="34">
        <f t="shared" si="0"/>
        <v>0.48</v>
      </c>
      <c r="N13" s="34">
        <f t="shared" si="0"/>
        <v>14.379999999999999</v>
      </c>
      <c r="O13" s="34">
        <f t="shared" si="0"/>
        <v>332.44</v>
      </c>
      <c r="P13" s="275">
        <f t="shared" si="0"/>
        <v>1.0899999999999999</v>
      </c>
      <c r="Q13" s="209">
        <f t="shared" si="0"/>
        <v>104.45</v>
      </c>
      <c r="R13" s="34">
        <f t="shared" si="0"/>
        <v>442.6</v>
      </c>
      <c r="S13" s="34">
        <f t="shared" si="0"/>
        <v>178.63000000000002</v>
      </c>
      <c r="T13" s="34">
        <f t="shared" si="0"/>
        <v>7.15</v>
      </c>
      <c r="U13" s="34">
        <f t="shared" si="0"/>
        <v>1035.26</v>
      </c>
      <c r="V13" s="34">
        <f t="shared" si="0"/>
        <v>1.4999999999999999E-2</v>
      </c>
      <c r="W13" s="34">
        <f t="shared" si="0"/>
        <v>5.0000000000000001E-3</v>
      </c>
      <c r="X13" s="68">
        <f t="shared" si="0"/>
        <v>3.056</v>
      </c>
    </row>
    <row r="14" spans="1:24" s="36" customFormat="1" ht="26.5" customHeight="1" thickBot="1" x14ac:dyDescent="0.4">
      <c r="A14" s="152"/>
      <c r="B14" s="254"/>
      <c r="C14" s="180"/>
      <c r="D14" s="473"/>
      <c r="E14" s="190" t="s">
        <v>20</v>
      </c>
      <c r="F14" s="143"/>
      <c r="G14" s="276"/>
      <c r="H14" s="211"/>
      <c r="I14" s="51"/>
      <c r="J14" s="123"/>
      <c r="K14" s="475">
        <f>K13/23.5</f>
        <v>31.663404255319151</v>
      </c>
      <c r="L14" s="163"/>
      <c r="M14" s="163"/>
      <c r="N14" s="51"/>
      <c r="O14" s="51"/>
      <c r="P14" s="134"/>
      <c r="Q14" s="211"/>
      <c r="R14" s="51"/>
      <c r="S14" s="51"/>
      <c r="T14" s="51"/>
      <c r="U14" s="51"/>
      <c r="V14" s="51"/>
      <c r="W14" s="51"/>
      <c r="X14" s="123"/>
    </row>
    <row r="15" spans="1:24" ht="15.5" x14ac:dyDescent="0.35">
      <c r="A15" s="9"/>
      <c r="B15" s="236"/>
      <c r="C15" s="237"/>
      <c r="D15" s="244"/>
      <c r="E15" s="28"/>
      <c r="F15" s="28"/>
      <c r="G15" s="222"/>
      <c r="H15" s="223"/>
      <c r="I15" s="222"/>
      <c r="J15" s="28"/>
      <c r="K15" s="224"/>
      <c r="L15" s="28"/>
      <c r="M15" s="28"/>
      <c r="N15" s="28"/>
      <c r="O15" s="225"/>
      <c r="P15" s="225"/>
      <c r="Q15" s="225"/>
      <c r="R15" s="225"/>
      <c r="S15" s="22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839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838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47"/>
      <c r="B4" s="974"/>
      <c r="C4" s="387" t="s">
        <v>38</v>
      </c>
      <c r="D4" s="976" t="s">
        <v>40</v>
      </c>
      <c r="E4" s="182"/>
      <c r="F4" s="388"/>
      <c r="G4" s="387"/>
      <c r="H4" s="296" t="s">
        <v>21</v>
      </c>
      <c r="I4" s="323"/>
      <c r="J4" s="263"/>
      <c r="K4" s="198" t="s">
        <v>22</v>
      </c>
      <c r="L4" s="964" t="s">
        <v>23</v>
      </c>
      <c r="M4" s="965"/>
      <c r="N4" s="966"/>
      <c r="O4" s="966"/>
      <c r="P4" s="970"/>
      <c r="Q4" s="971" t="s">
        <v>24</v>
      </c>
      <c r="R4" s="972"/>
      <c r="S4" s="972"/>
      <c r="T4" s="972"/>
      <c r="U4" s="972"/>
      <c r="V4" s="972"/>
      <c r="W4" s="972"/>
      <c r="X4" s="973"/>
    </row>
    <row r="5" spans="1:27" s="16" customFormat="1" ht="47" thickBot="1" x14ac:dyDescent="0.4">
      <c r="A5" s="148" t="s">
        <v>0</v>
      </c>
      <c r="B5" s="975"/>
      <c r="C5" s="104" t="s">
        <v>39</v>
      </c>
      <c r="D5" s="977"/>
      <c r="E5" s="500" t="s">
        <v>37</v>
      </c>
      <c r="F5" s="110" t="s">
        <v>25</v>
      </c>
      <c r="G5" s="104" t="s">
        <v>36</v>
      </c>
      <c r="H5" s="584" t="s">
        <v>26</v>
      </c>
      <c r="I5" s="508" t="s">
        <v>27</v>
      </c>
      <c r="J5" s="510" t="s">
        <v>28</v>
      </c>
      <c r="K5" s="199" t="s">
        <v>29</v>
      </c>
      <c r="L5" s="509" t="s">
        <v>30</v>
      </c>
      <c r="M5" s="509" t="s">
        <v>113</v>
      </c>
      <c r="N5" s="509" t="s">
        <v>31</v>
      </c>
      <c r="O5" s="571" t="s">
        <v>114</v>
      </c>
      <c r="P5" s="509" t="s">
        <v>115</v>
      </c>
      <c r="Q5" s="509" t="s">
        <v>32</v>
      </c>
      <c r="R5" s="509" t="s">
        <v>33</v>
      </c>
      <c r="S5" s="509" t="s">
        <v>34</v>
      </c>
      <c r="T5" s="509" t="s">
        <v>35</v>
      </c>
      <c r="U5" s="509" t="s">
        <v>116</v>
      </c>
      <c r="V5" s="509" t="s">
        <v>117</v>
      </c>
      <c r="W5" s="509" t="s">
        <v>118</v>
      </c>
      <c r="X5" s="595" t="s">
        <v>119</v>
      </c>
    </row>
    <row r="6" spans="1:27" s="16" customFormat="1" ht="26.5" customHeight="1" x14ac:dyDescent="0.35">
      <c r="A6" s="151" t="s">
        <v>6</v>
      </c>
      <c r="B6" s="394"/>
      <c r="C6" s="398">
        <v>135</v>
      </c>
      <c r="D6" s="909" t="s">
        <v>18</v>
      </c>
      <c r="E6" s="910" t="s">
        <v>148</v>
      </c>
      <c r="F6" s="398">
        <v>60</v>
      </c>
      <c r="G6" s="671"/>
      <c r="H6" s="346">
        <v>1.2</v>
      </c>
      <c r="I6" s="49">
        <v>5.4</v>
      </c>
      <c r="J6" s="50">
        <v>5.16</v>
      </c>
      <c r="K6" s="282">
        <v>73.2</v>
      </c>
      <c r="L6" s="346">
        <v>0.01</v>
      </c>
      <c r="M6" s="49">
        <v>0.03</v>
      </c>
      <c r="N6" s="49">
        <v>4.2</v>
      </c>
      <c r="O6" s="49">
        <v>90</v>
      </c>
      <c r="P6" s="392">
        <v>0</v>
      </c>
      <c r="Q6" s="346">
        <v>24.6</v>
      </c>
      <c r="R6" s="49">
        <v>40.200000000000003</v>
      </c>
      <c r="S6" s="49">
        <v>21</v>
      </c>
      <c r="T6" s="49">
        <v>4.2</v>
      </c>
      <c r="U6" s="49">
        <v>189</v>
      </c>
      <c r="V6" s="49">
        <v>0</v>
      </c>
      <c r="W6" s="49">
        <v>0</v>
      </c>
      <c r="X6" s="50">
        <v>0</v>
      </c>
    </row>
    <row r="7" spans="1:27" s="16" customFormat="1" ht="26.5" customHeight="1" x14ac:dyDescent="0.35">
      <c r="A7" s="149"/>
      <c r="B7" s="158"/>
      <c r="C7" s="106">
        <v>36</v>
      </c>
      <c r="D7" s="582" t="s">
        <v>8</v>
      </c>
      <c r="E7" s="365" t="s">
        <v>46</v>
      </c>
      <c r="F7" s="563">
        <v>200</v>
      </c>
      <c r="G7" s="219"/>
      <c r="H7" s="257">
        <v>4.9800000000000004</v>
      </c>
      <c r="I7" s="81">
        <v>6.07</v>
      </c>
      <c r="J7" s="217">
        <v>12.72</v>
      </c>
      <c r="K7" s="382">
        <v>125.51</v>
      </c>
      <c r="L7" s="257">
        <v>7.0000000000000007E-2</v>
      </c>
      <c r="M7" s="81">
        <v>0.08</v>
      </c>
      <c r="N7" s="81">
        <v>5.45</v>
      </c>
      <c r="O7" s="81">
        <v>100</v>
      </c>
      <c r="P7" s="82">
        <v>0.56000000000000005</v>
      </c>
      <c r="Q7" s="257">
        <v>15.47</v>
      </c>
      <c r="R7" s="81">
        <v>82.47</v>
      </c>
      <c r="S7" s="81">
        <v>21.33</v>
      </c>
      <c r="T7" s="81">
        <v>0.77</v>
      </c>
      <c r="U7" s="81">
        <v>361.18</v>
      </c>
      <c r="V7" s="81">
        <v>1.2E-2</v>
      </c>
      <c r="W7" s="81">
        <v>1E-3</v>
      </c>
      <c r="X7" s="217">
        <v>0.1</v>
      </c>
    </row>
    <row r="8" spans="1:27" s="16" customFormat="1" ht="26.5" customHeight="1" x14ac:dyDescent="0.35">
      <c r="A8" s="112"/>
      <c r="B8" s="192" t="s">
        <v>122</v>
      </c>
      <c r="C8" s="589">
        <v>82</v>
      </c>
      <c r="D8" s="516" t="s">
        <v>9</v>
      </c>
      <c r="E8" s="607" t="s">
        <v>157</v>
      </c>
      <c r="F8" s="674">
        <v>95</v>
      </c>
      <c r="G8" s="195"/>
      <c r="H8" s="250">
        <v>24.87</v>
      </c>
      <c r="I8" s="67">
        <v>21.09</v>
      </c>
      <c r="J8" s="116">
        <v>0.72</v>
      </c>
      <c r="K8" s="401">
        <v>290.5</v>
      </c>
      <c r="L8" s="250">
        <v>0.09</v>
      </c>
      <c r="M8" s="67">
        <v>0.18</v>
      </c>
      <c r="N8" s="67">
        <v>1.1000000000000001</v>
      </c>
      <c r="O8" s="67">
        <v>40</v>
      </c>
      <c r="P8" s="495">
        <v>0.05</v>
      </c>
      <c r="Q8" s="250">
        <v>58.49</v>
      </c>
      <c r="R8" s="67">
        <v>211.13</v>
      </c>
      <c r="S8" s="67">
        <v>24.16</v>
      </c>
      <c r="T8" s="67">
        <v>1.58</v>
      </c>
      <c r="U8" s="67">
        <v>271.04000000000002</v>
      </c>
      <c r="V8" s="67">
        <v>5.0000000000000001E-3</v>
      </c>
      <c r="W8" s="67">
        <v>0</v>
      </c>
      <c r="X8" s="116">
        <v>0.15</v>
      </c>
      <c r="Z8" s="506"/>
      <c r="AA8" s="78"/>
    </row>
    <row r="9" spans="1:27" s="16" customFormat="1" ht="33" customHeight="1" x14ac:dyDescent="0.35">
      <c r="A9" s="112"/>
      <c r="B9" s="140"/>
      <c r="C9" s="154">
        <v>210</v>
      </c>
      <c r="D9" s="331" t="s">
        <v>62</v>
      </c>
      <c r="E9" s="331" t="s">
        <v>68</v>
      </c>
      <c r="F9" s="141">
        <v>150</v>
      </c>
      <c r="G9" s="105"/>
      <c r="H9" s="249">
        <v>15.82</v>
      </c>
      <c r="I9" s="13">
        <v>4.22</v>
      </c>
      <c r="J9" s="43">
        <v>32.01</v>
      </c>
      <c r="K9" s="107">
        <v>226.19</v>
      </c>
      <c r="L9" s="249">
        <v>0.47</v>
      </c>
      <c r="M9" s="77">
        <v>0.11</v>
      </c>
      <c r="N9" s="13">
        <v>0</v>
      </c>
      <c r="O9" s="13">
        <v>20</v>
      </c>
      <c r="P9" s="43">
        <v>0.06</v>
      </c>
      <c r="Q9" s="77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1">
        <v>0.02</v>
      </c>
      <c r="Z9" s="506"/>
      <c r="AA9" s="78"/>
    </row>
    <row r="10" spans="1:27" s="16" customFormat="1" ht="51" customHeight="1" x14ac:dyDescent="0.35">
      <c r="A10" s="112"/>
      <c r="B10" s="140"/>
      <c r="C10" s="586">
        <v>216</v>
      </c>
      <c r="D10" s="188" t="s">
        <v>17</v>
      </c>
      <c r="E10" s="226" t="s">
        <v>124</v>
      </c>
      <c r="F10" s="789">
        <v>200</v>
      </c>
      <c r="G10" s="652"/>
      <c r="H10" s="248">
        <v>0.25</v>
      </c>
      <c r="I10" s="15">
        <v>0</v>
      </c>
      <c r="J10" s="41">
        <v>12.73</v>
      </c>
      <c r="K10" s="264">
        <v>51.3</v>
      </c>
      <c r="L10" s="283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8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  <c r="Z10" s="506"/>
      <c r="AA10" s="78"/>
    </row>
    <row r="11" spans="1:27" s="16" customFormat="1" ht="26.5" customHeight="1" x14ac:dyDescent="0.35">
      <c r="A11" s="112"/>
      <c r="B11" s="140"/>
      <c r="C11" s="382">
        <v>119</v>
      </c>
      <c r="D11" s="582" t="s">
        <v>13</v>
      </c>
      <c r="E11" s="158" t="s">
        <v>53</v>
      </c>
      <c r="F11" s="563">
        <v>45</v>
      </c>
      <c r="G11" s="177"/>
      <c r="H11" s="283">
        <v>3.42</v>
      </c>
      <c r="I11" s="20">
        <v>0.36</v>
      </c>
      <c r="J11" s="46">
        <v>22.14</v>
      </c>
      <c r="K11" s="421">
        <v>105.75</v>
      </c>
      <c r="L11" s="283">
        <v>0.05</v>
      </c>
      <c r="M11" s="20">
        <v>0.01</v>
      </c>
      <c r="N11" s="20">
        <v>0</v>
      </c>
      <c r="O11" s="20">
        <v>0</v>
      </c>
      <c r="P11" s="21">
        <v>0</v>
      </c>
      <c r="Q11" s="28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6">
        <v>6.53</v>
      </c>
      <c r="Z11" s="78"/>
      <c r="AA11" s="78"/>
    </row>
    <row r="12" spans="1:27" s="16" customFormat="1" ht="26.5" customHeight="1" x14ac:dyDescent="0.35">
      <c r="A12" s="112"/>
      <c r="B12" s="140"/>
      <c r="C12" s="106">
        <v>120</v>
      </c>
      <c r="D12" s="582" t="s">
        <v>14</v>
      </c>
      <c r="E12" s="158" t="s">
        <v>45</v>
      </c>
      <c r="F12" s="563">
        <v>25</v>
      </c>
      <c r="G12" s="177"/>
      <c r="H12" s="283">
        <v>1.65</v>
      </c>
      <c r="I12" s="20">
        <v>0.3</v>
      </c>
      <c r="J12" s="46">
        <v>10.050000000000001</v>
      </c>
      <c r="K12" s="421">
        <v>49.5</v>
      </c>
      <c r="L12" s="283">
        <v>0.04</v>
      </c>
      <c r="M12" s="20">
        <v>0.02</v>
      </c>
      <c r="N12" s="20">
        <v>0</v>
      </c>
      <c r="O12" s="20">
        <v>0</v>
      </c>
      <c r="P12" s="21">
        <v>0</v>
      </c>
      <c r="Q12" s="28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6">
        <v>0</v>
      </c>
    </row>
    <row r="13" spans="1:27" s="16" customFormat="1" ht="26.5" customHeight="1" x14ac:dyDescent="0.35">
      <c r="A13" s="112"/>
      <c r="B13" s="191" t="s">
        <v>72</v>
      </c>
      <c r="C13" s="406"/>
      <c r="D13" s="915"/>
      <c r="E13" s="312" t="s">
        <v>19</v>
      </c>
      <c r="F13" s="501" t="e">
        <f>F6+F7+#REF!+F9+F10+F11+F12</f>
        <v>#REF!</v>
      </c>
      <c r="G13" s="173"/>
      <c r="H13" s="208" t="e">
        <f>H6+H7+#REF!+H9+H10+H11+H12</f>
        <v>#REF!</v>
      </c>
      <c r="I13" s="22" t="e">
        <f>I6+I7+#REF!+I9+I10+I11+I12</f>
        <v>#REF!</v>
      </c>
      <c r="J13" s="64" t="e">
        <f>J6+J7+#REF!+J9+J10+J11+J12</f>
        <v>#REF!</v>
      </c>
      <c r="K13" s="470" t="e">
        <f>K6+K7+#REF!+K9+K10+K11+K12</f>
        <v>#REF!</v>
      </c>
      <c r="L13" s="208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7" t="e">
        <f>P6+P7+#REF!+P9+P10+P11+P12</f>
        <v>#REF!</v>
      </c>
      <c r="Q13" s="208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4" t="e">
        <f>X6+X7+#REF!+X9+X10+X11+X12</f>
        <v>#REF!</v>
      </c>
    </row>
    <row r="14" spans="1:27" s="16" customFormat="1" ht="26.5" customHeight="1" x14ac:dyDescent="0.35">
      <c r="A14" s="112"/>
      <c r="B14" s="192" t="s">
        <v>122</v>
      </c>
      <c r="C14" s="407"/>
      <c r="D14" s="916"/>
      <c r="E14" s="313" t="s">
        <v>19</v>
      </c>
      <c r="F14" s="590">
        <f>F6+F7+F8+F9+F10+F11+F12</f>
        <v>775</v>
      </c>
      <c r="G14" s="514"/>
      <c r="H14" s="316">
        <f>H6+H7+H8+H9+H10+H11+H12</f>
        <v>52.190000000000005</v>
      </c>
      <c r="I14" s="57">
        <f>I6+I7+I8+I9+I10+I11+I12</f>
        <v>37.44</v>
      </c>
      <c r="J14" s="76">
        <f>J6+J7+J8+J9+J10+J11+J12</f>
        <v>95.53</v>
      </c>
      <c r="K14" s="480">
        <f>K6+K7+K8+K9+K10+K11+K12</f>
        <v>921.95</v>
      </c>
      <c r="L14" s="316">
        <f>L6+L7+L8+L9+L10+L11+L12</f>
        <v>0.73</v>
      </c>
      <c r="M14" s="57">
        <f>M6+M7+M8+M9+M10+M11+M12</f>
        <v>0.43</v>
      </c>
      <c r="N14" s="57">
        <f>N6+N7+N8+N9+N10+N11+N12</f>
        <v>15.14</v>
      </c>
      <c r="O14" s="57">
        <f>O6+O7+O8+O9+O10+O11+O12</f>
        <v>250</v>
      </c>
      <c r="P14" s="773">
        <f>P6+P7+P8+P9+P10+P11+P12</f>
        <v>0.67000000000000015</v>
      </c>
      <c r="Q14" s="316">
        <f>Q6+Q7+Q8+Q9+Q10+Q11+Q12</f>
        <v>174.65</v>
      </c>
      <c r="R14" s="57">
        <f>R6+R7+R8+R9+R10+R11+R12</f>
        <v>545.65</v>
      </c>
      <c r="S14" s="57">
        <f>S6+S7+S8+S9+S10+S11+S12</f>
        <v>140.51</v>
      </c>
      <c r="T14" s="57">
        <f>T6+T7+T8+T9+T10+T11+T12</f>
        <v>12.520000000000001</v>
      </c>
      <c r="U14" s="57">
        <f>U6+U7+U8+U9+U10+U11+U12</f>
        <v>1366.31</v>
      </c>
      <c r="V14" s="57">
        <f>V6+V7+V8+V9+V10+V11+V12</f>
        <v>2.2000000000000002E-2</v>
      </c>
      <c r="W14" s="57">
        <f>W6+W7+W8+W9+W10+W11+W12</f>
        <v>1.3000000000000001E-2</v>
      </c>
      <c r="X14" s="76">
        <f>X6+X7+X8+X9+X10+X11+X12</f>
        <v>6.8000000000000007</v>
      </c>
    </row>
    <row r="15" spans="1:27" s="16" customFormat="1" ht="26.5" customHeight="1" x14ac:dyDescent="0.35">
      <c r="A15" s="112"/>
      <c r="B15" s="191" t="s">
        <v>72</v>
      </c>
      <c r="C15" s="408"/>
      <c r="D15" s="917"/>
      <c r="E15" s="312" t="s">
        <v>20</v>
      </c>
      <c r="F15" s="797"/>
      <c r="G15" s="502"/>
      <c r="H15" s="208"/>
      <c r="I15" s="22"/>
      <c r="J15" s="64"/>
      <c r="K15" s="505" t="e">
        <f>K13/23.5</f>
        <v>#REF!</v>
      </c>
      <c r="L15" s="208"/>
      <c r="M15" s="22"/>
      <c r="N15" s="22"/>
      <c r="O15" s="22"/>
      <c r="P15" s="117"/>
      <c r="Q15" s="208"/>
      <c r="R15" s="22"/>
      <c r="S15" s="22"/>
      <c r="T15" s="22"/>
      <c r="U15" s="22"/>
      <c r="V15" s="22"/>
      <c r="W15" s="22"/>
      <c r="X15" s="64"/>
    </row>
    <row r="16" spans="1:27" s="16" customFormat="1" ht="26.5" customHeight="1" thickBot="1" x14ac:dyDescent="0.4">
      <c r="A16" s="152"/>
      <c r="B16" s="194" t="s">
        <v>122</v>
      </c>
      <c r="C16" s="515"/>
      <c r="D16" s="704"/>
      <c r="E16" s="561" t="s">
        <v>20</v>
      </c>
      <c r="F16" s="504"/>
      <c r="G16" s="670"/>
      <c r="H16" s="439"/>
      <c r="I16" s="440"/>
      <c r="J16" s="441"/>
      <c r="K16" s="442">
        <f>K14/23.5</f>
        <v>39.231914893617024</v>
      </c>
      <c r="L16" s="680"/>
      <c r="M16" s="681"/>
      <c r="N16" s="681"/>
      <c r="O16" s="681"/>
      <c r="P16" s="682"/>
      <c r="Q16" s="680"/>
      <c r="R16" s="681"/>
      <c r="S16" s="681"/>
      <c r="T16" s="681"/>
      <c r="U16" s="681"/>
      <c r="V16" s="681"/>
      <c r="W16" s="681"/>
      <c r="X16" s="683"/>
    </row>
    <row r="17" spans="1:19" s="132" customFormat="1" ht="26.5" customHeight="1" x14ac:dyDescent="0.35">
      <c r="A17" s="354"/>
      <c r="B17" s="832"/>
      <c r="C17" s="355"/>
      <c r="D17" s="354"/>
      <c r="E17" s="356"/>
      <c r="F17" s="354"/>
      <c r="G17" s="354"/>
      <c r="H17" s="354"/>
      <c r="I17" s="354"/>
      <c r="J17" s="354"/>
      <c r="K17" s="357"/>
      <c r="L17" s="354"/>
      <c r="M17" s="354"/>
      <c r="N17" s="354"/>
      <c r="O17" s="354"/>
      <c r="P17" s="354"/>
      <c r="Q17" s="354"/>
      <c r="R17" s="354"/>
      <c r="S17" s="354"/>
    </row>
    <row r="18" spans="1:19" s="132" customFormat="1" ht="26.5" customHeight="1" x14ac:dyDescent="0.35">
      <c r="A18" s="636" t="s">
        <v>131</v>
      </c>
      <c r="B18" s="833"/>
      <c r="C18" s="774"/>
      <c r="D18" s="354"/>
      <c r="E18" s="356"/>
      <c r="F18" s="354"/>
      <c r="G18" s="354"/>
      <c r="H18" s="354"/>
      <c r="I18" s="354"/>
      <c r="J18" s="354"/>
      <c r="K18" s="357"/>
      <c r="L18" s="354"/>
      <c r="M18" s="354"/>
      <c r="N18" s="354"/>
      <c r="O18" s="354"/>
      <c r="P18" s="354"/>
      <c r="Q18" s="354"/>
      <c r="R18" s="354"/>
      <c r="S18" s="354"/>
    </row>
    <row r="19" spans="1:19" x14ac:dyDescent="0.35">
      <c r="A19" s="639" t="s">
        <v>65</v>
      </c>
      <c r="B19" s="840"/>
      <c r="C19" s="12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841"/>
      <c r="C20" s="353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841"/>
      <c r="C21" s="353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841"/>
      <c r="C22" s="353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841"/>
    </row>
    <row r="24" spans="1:19" x14ac:dyDescent="0.35">
      <c r="A24" s="11"/>
      <c r="B24" s="841"/>
    </row>
    <row r="25" spans="1:19" x14ac:dyDescent="0.35">
      <c r="A25" s="11"/>
      <c r="B25" s="841"/>
      <c r="C25" s="353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841"/>
      <c r="C26" s="353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841"/>
      <c r="C27" s="353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841"/>
      <c r="C28" s="353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91" customFormat="1" ht="13" x14ac:dyDescent="0.3">
      <c r="B29" s="834"/>
    </row>
    <row r="30" spans="1:19" s="491" customFormat="1" ht="13" x14ac:dyDescent="0.3">
      <c r="B30" s="834"/>
    </row>
    <row r="31" spans="1:19" s="491" customFormat="1" ht="13" x14ac:dyDescent="0.3">
      <c r="B31" s="834"/>
    </row>
    <row r="32" spans="1:19" s="491" customFormat="1" ht="13" x14ac:dyDescent="0.3">
      <c r="B32" s="834"/>
    </row>
    <row r="33" spans="2:2" s="491" customFormat="1" ht="13" x14ac:dyDescent="0.3">
      <c r="B33" s="834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84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856"/>
      <c r="C2" s="7"/>
      <c r="D2" s="6" t="s">
        <v>3</v>
      </c>
      <c r="E2" s="6"/>
      <c r="F2" s="8" t="s">
        <v>2</v>
      </c>
      <c r="G2" s="126">
        <v>20</v>
      </c>
      <c r="H2" s="6"/>
      <c r="K2" s="8"/>
      <c r="L2" s="7"/>
      <c r="M2" s="1"/>
      <c r="N2" s="2"/>
    </row>
    <row r="3" spans="1:24" ht="15" thickBot="1" x14ac:dyDescent="0.4">
      <c r="A3" s="1"/>
      <c r="B3" s="857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91"/>
      <c r="C4" s="642" t="s">
        <v>38</v>
      </c>
      <c r="D4" s="258"/>
      <c r="E4" s="691"/>
      <c r="F4" s="643"/>
      <c r="G4" s="643"/>
      <c r="H4" s="801" t="s">
        <v>21</v>
      </c>
      <c r="I4" s="802"/>
      <c r="J4" s="803"/>
      <c r="K4" s="747" t="s">
        <v>22</v>
      </c>
      <c r="L4" s="964" t="s">
        <v>23</v>
      </c>
      <c r="M4" s="965"/>
      <c r="N4" s="966"/>
      <c r="O4" s="990"/>
      <c r="P4" s="991"/>
      <c r="Q4" s="978" t="s">
        <v>24</v>
      </c>
      <c r="R4" s="979"/>
      <c r="S4" s="979"/>
      <c r="T4" s="979"/>
      <c r="U4" s="979"/>
      <c r="V4" s="979"/>
      <c r="W4" s="979"/>
      <c r="X4" s="980"/>
    </row>
    <row r="5" spans="1:24" s="16" customFormat="1" ht="28.5" customHeight="1" thickBot="1" x14ac:dyDescent="0.4">
      <c r="A5" s="148" t="s">
        <v>0</v>
      </c>
      <c r="B5" s="110"/>
      <c r="C5" s="104" t="s">
        <v>39</v>
      </c>
      <c r="D5" s="692" t="s">
        <v>40</v>
      </c>
      <c r="E5" s="500" t="s">
        <v>37</v>
      </c>
      <c r="F5" s="110" t="s">
        <v>25</v>
      </c>
      <c r="G5" s="110" t="s">
        <v>36</v>
      </c>
      <c r="H5" s="500" t="s">
        <v>26</v>
      </c>
      <c r="I5" s="490" t="s">
        <v>27</v>
      </c>
      <c r="J5" s="500" t="s">
        <v>28</v>
      </c>
      <c r="K5" s="748" t="s">
        <v>29</v>
      </c>
      <c r="L5" s="509" t="s">
        <v>30</v>
      </c>
      <c r="M5" s="783" t="s">
        <v>113</v>
      </c>
      <c r="N5" s="490" t="s">
        <v>31</v>
      </c>
      <c r="O5" s="489" t="s">
        <v>114</v>
      </c>
      <c r="P5" s="765" t="s">
        <v>115</v>
      </c>
      <c r="Q5" s="782" t="s">
        <v>32</v>
      </c>
      <c r="R5" s="490" t="s">
        <v>33</v>
      </c>
      <c r="S5" s="782" t="s">
        <v>34</v>
      </c>
      <c r="T5" s="490" t="s">
        <v>35</v>
      </c>
      <c r="U5" s="509" t="s">
        <v>116</v>
      </c>
      <c r="V5" s="509" t="s">
        <v>117</v>
      </c>
      <c r="W5" s="509" t="s">
        <v>118</v>
      </c>
      <c r="X5" s="643" t="s">
        <v>119</v>
      </c>
    </row>
    <row r="6" spans="1:24" s="16" customFormat="1" ht="36.75" customHeight="1" x14ac:dyDescent="0.35">
      <c r="A6" s="151" t="s">
        <v>6</v>
      </c>
      <c r="B6" s="228"/>
      <c r="C6" s="588">
        <v>29</v>
      </c>
      <c r="D6" s="695" t="s">
        <v>18</v>
      </c>
      <c r="E6" s="696" t="s">
        <v>167</v>
      </c>
      <c r="F6" s="718">
        <v>60</v>
      </c>
      <c r="G6" s="293"/>
      <c r="H6" s="295">
        <v>0.66</v>
      </c>
      <c r="I6" s="90">
        <v>0.12</v>
      </c>
      <c r="J6" s="92">
        <v>2.2799999999999998</v>
      </c>
      <c r="K6" s="517">
        <v>14.4</v>
      </c>
      <c r="L6" s="295">
        <v>0.04</v>
      </c>
      <c r="M6" s="90">
        <v>0.02</v>
      </c>
      <c r="N6" s="90">
        <v>15</v>
      </c>
      <c r="O6" s="90">
        <v>80</v>
      </c>
      <c r="P6" s="91">
        <v>0</v>
      </c>
      <c r="Q6" s="295">
        <v>8.4</v>
      </c>
      <c r="R6" s="90">
        <v>15.6</v>
      </c>
      <c r="S6" s="90">
        <v>12</v>
      </c>
      <c r="T6" s="90">
        <v>0.54</v>
      </c>
      <c r="U6" s="90">
        <v>174</v>
      </c>
      <c r="V6" s="90">
        <v>1.1999999999999999E-3</v>
      </c>
      <c r="W6" s="90">
        <v>2.4000000000000001E-4</v>
      </c>
      <c r="X6" s="92">
        <v>0.01</v>
      </c>
    </row>
    <row r="7" spans="1:24" s="16" customFormat="1" ht="26.5" customHeight="1" x14ac:dyDescent="0.35">
      <c r="A7" s="111"/>
      <c r="B7" s="141"/>
      <c r="C7" s="105">
        <v>328</v>
      </c>
      <c r="D7" s="875" t="s">
        <v>8</v>
      </c>
      <c r="E7" s="876" t="s">
        <v>176</v>
      </c>
      <c r="F7" s="635">
        <v>222</v>
      </c>
      <c r="G7" s="176"/>
      <c r="H7" s="338">
        <v>6.01</v>
      </c>
      <c r="I7" s="29">
        <v>4.38</v>
      </c>
      <c r="J7" s="89">
        <v>7.73</v>
      </c>
      <c r="K7" s="918">
        <v>93.68</v>
      </c>
      <c r="L7" s="338">
        <v>0.03</v>
      </c>
      <c r="M7" s="336">
        <v>7.0000000000000007E-2</v>
      </c>
      <c r="N7" s="29">
        <v>0.27</v>
      </c>
      <c r="O7" s="29">
        <v>40</v>
      </c>
      <c r="P7" s="89">
        <v>0.26</v>
      </c>
      <c r="Q7" s="338">
        <v>14.79</v>
      </c>
      <c r="R7" s="29">
        <v>58.34</v>
      </c>
      <c r="S7" s="29">
        <v>7.42</v>
      </c>
      <c r="T7" s="29">
        <v>0.72</v>
      </c>
      <c r="U7" s="29">
        <v>71.58</v>
      </c>
      <c r="V7" s="29">
        <v>8.1999999999999998E-4</v>
      </c>
      <c r="W7" s="29">
        <v>3.2599999999999999E-3</v>
      </c>
      <c r="X7" s="89">
        <v>0.02</v>
      </c>
    </row>
    <row r="8" spans="1:24" s="36" customFormat="1" ht="26.5" customHeight="1" x14ac:dyDescent="0.35">
      <c r="A8" s="112"/>
      <c r="B8" s="919" t="s">
        <v>122</v>
      </c>
      <c r="C8" s="589">
        <v>89</v>
      </c>
      <c r="D8" s="450" t="s">
        <v>9</v>
      </c>
      <c r="E8" s="684" t="s">
        <v>88</v>
      </c>
      <c r="F8" s="546">
        <v>90</v>
      </c>
      <c r="G8" s="174"/>
      <c r="H8" s="344">
        <v>18.13</v>
      </c>
      <c r="I8" s="58">
        <v>17.05</v>
      </c>
      <c r="J8" s="75">
        <v>3.69</v>
      </c>
      <c r="K8" s="342">
        <v>240.96</v>
      </c>
      <c r="L8" s="416">
        <v>0.06</v>
      </c>
      <c r="M8" s="492">
        <v>0.13</v>
      </c>
      <c r="N8" s="80">
        <v>1.06</v>
      </c>
      <c r="O8" s="80">
        <v>0</v>
      </c>
      <c r="P8" s="472">
        <v>0</v>
      </c>
      <c r="Q8" s="416">
        <v>17.03</v>
      </c>
      <c r="R8" s="80">
        <v>176.72</v>
      </c>
      <c r="S8" s="80">
        <v>23.18</v>
      </c>
      <c r="T8" s="80">
        <v>2.61</v>
      </c>
      <c r="U8" s="80">
        <v>317</v>
      </c>
      <c r="V8" s="80">
        <v>7.0000000000000001E-3</v>
      </c>
      <c r="W8" s="80">
        <v>0</v>
      </c>
      <c r="X8" s="417">
        <v>0.06</v>
      </c>
    </row>
    <row r="9" spans="1:24" s="36" customFormat="1" ht="26.5" customHeight="1" x14ac:dyDescent="0.35">
      <c r="A9" s="112"/>
      <c r="B9" s="919" t="s">
        <v>122</v>
      </c>
      <c r="C9" s="589">
        <v>210</v>
      </c>
      <c r="D9" s="450" t="s">
        <v>62</v>
      </c>
      <c r="E9" s="450" t="s">
        <v>68</v>
      </c>
      <c r="F9" s="192">
        <v>150</v>
      </c>
      <c r="G9" s="174"/>
      <c r="H9" s="344">
        <v>15.82</v>
      </c>
      <c r="I9" s="58">
        <v>4.22</v>
      </c>
      <c r="J9" s="75">
        <v>32.01</v>
      </c>
      <c r="K9" s="342">
        <v>226.19</v>
      </c>
      <c r="L9" s="344">
        <v>0.47</v>
      </c>
      <c r="M9" s="251">
        <v>0.11</v>
      </c>
      <c r="N9" s="58">
        <v>0</v>
      </c>
      <c r="O9" s="58">
        <v>20</v>
      </c>
      <c r="P9" s="75">
        <v>0.06</v>
      </c>
      <c r="Q9" s="251">
        <v>59.52</v>
      </c>
      <c r="R9" s="58">
        <v>145.1</v>
      </c>
      <c r="S9" s="67">
        <v>55.97</v>
      </c>
      <c r="T9" s="58">
        <v>4.46</v>
      </c>
      <c r="U9" s="58">
        <v>444.19</v>
      </c>
      <c r="V9" s="58">
        <v>3.0000000000000001E-3</v>
      </c>
      <c r="W9" s="67">
        <v>8.0000000000000002E-3</v>
      </c>
      <c r="X9" s="116">
        <v>0.02</v>
      </c>
    </row>
    <row r="10" spans="1:24" s="16" customFormat="1" ht="33.75" customHeight="1" x14ac:dyDescent="0.35">
      <c r="A10" s="113"/>
      <c r="B10" s="141"/>
      <c r="C10" s="397">
        <v>216</v>
      </c>
      <c r="D10" s="157" t="s">
        <v>17</v>
      </c>
      <c r="E10" s="625" t="s">
        <v>124</v>
      </c>
      <c r="F10" s="139">
        <v>200</v>
      </c>
      <c r="G10" s="652"/>
      <c r="H10" s="248">
        <v>0.25</v>
      </c>
      <c r="I10" s="15">
        <v>0</v>
      </c>
      <c r="J10" s="41">
        <v>12.73</v>
      </c>
      <c r="K10" s="206">
        <v>51.3</v>
      </c>
      <c r="L10" s="283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13"/>
      <c r="B11" s="142"/>
      <c r="C11" s="107">
        <v>119</v>
      </c>
      <c r="D11" s="157" t="s">
        <v>13</v>
      </c>
      <c r="E11" s="188" t="s">
        <v>53</v>
      </c>
      <c r="F11" s="177">
        <v>30</v>
      </c>
      <c r="G11" s="582"/>
      <c r="H11" s="283">
        <v>2.2799999999999998</v>
      </c>
      <c r="I11" s="20">
        <v>0.24</v>
      </c>
      <c r="J11" s="46">
        <v>14.76</v>
      </c>
      <c r="K11" s="421">
        <v>70.5</v>
      </c>
      <c r="L11" s="283">
        <v>0.03</v>
      </c>
      <c r="M11" s="19">
        <v>0.01</v>
      </c>
      <c r="N11" s="20">
        <v>0</v>
      </c>
      <c r="O11" s="20">
        <v>0</v>
      </c>
      <c r="P11" s="46">
        <v>0</v>
      </c>
      <c r="Q11" s="28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113"/>
      <c r="B12" s="142"/>
      <c r="C12" s="135">
        <v>120</v>
      </c>
      <c r="D12" s="157" t="s">
        <v>14</v>
      </c>
      <c r="E12" s="188" t="s">
        <v>45</v>
      </c>
      <c r="F12" s="177">
        <v>30</v>
      </c>
      <c r="G12" s="892"/>
      <c r="H12" s="248">
        <v>1.98</v>
      </c>
      <c r="I12" s="15">
        <v>0.36</v>
      </c>
      <c r="J12" s="41">
        <v>12.06</v>
      </c>
      <c r="K12" s="264">
        <v>59.4</v>
      </c>
      <c r="L12" s="248">
        <v>0.05</v>
      </c>
      <c r="M12" s="15">
        <v>0.02</v>
      </c>
      <c r="N12" s="15">
        <v>0</v>
      </c>
      <c r="O12" s="15">
        <v>0</v>
      </c>
      <c r="P12" s="18">
        <v>0</v>
      </c>
      <c r="Q12" s="248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1">
        <v>0.01</v>
      </c>
    </row>
    <row r="13" spans="1:24" s="16" customFormat="1" ht="26.5" customHeight="1" x14ac:dyDescent="0.35">
      <c r="A13" s="113"/>
      <c r="B13" s="191" t="s">
        <v>72</v>
      </c>
      <c r="C13" s="502"/>
      <c r="D13" s="556"/>
      <c r="E13" s="920" t="s">
        <v>19</v>
      </c>
      <c r="F13" s="507" t="e">
        <f>F6+F7+#REF!+F10+F11+F12</f>
        <v>#REF!</v>
      </c>
      <c r="G13" s="921"/>
      <c r="H13" s="315" t="e">
        <f>H6+H7+#REF!+H10+H11+H12</f>
        <v>#REF!</v>
      </c>
      <c r="I13" s="62" t="e">
        <f>I6+I7+#REF!+I10+I11+I12</f>
        <v>#REF!</v>
      </c>
      <c r="J13" s="63" t="e">
        <f>J6+J7+#REF!+J10+J11+J12</f>
        <v>#REF!</v>
      </c>
      <c r="K13" s="922" t="e">
        <f>K6+K7+#REF!+K10+K11+K12</f>
        <v>#REF!</v>
      </c>
      <c r="L13" s="411" t="e">
        <f>L6+L7+#REF!+L10+L11+L12</f>
        <v>#REF!</v>
      </c>
      <c r="M13" s="114" t="e">
        <f>M6+M7+#REF!+M10+M11+M12</f>
        <v>#REF!</v>
      </c>
      <c r="N13" s="114" t="e">
        <f>N6+N7+#REF!+N10+N11+N12</f>
        <v>#REF!</v>
      </c>
      <c r="O13" s="114" t="e">
        <f>O6+O7+#REF!+O10+O11+O12</f>
        <v>#REF!</v>
      </c>
      <c r="P13" s="415" t="e">
        <f>P6+P7+#REF!+P10+P11+P12</f>
        <v>#REF!</v>
      </c>
      <c r="Q13" s="411" t="e">
        <f>Q6+Q7+#REF!+Q10+Q11+Q12</f>
        <v>#REF!</v>
      </c>
      <c r="R13" s="114" t="e">
        <f>R6+R7+#REF!+R10+R11+R12</f>
        <v>#REF!</v>
      </c>
      <c r="S13" s="114" t="e">
        <f>S6+S7+#REF!+S10+S11+S12</f>
        <v>#REF!</v>
      </c>
      <c r="T13" s="114" t="e">
        <f>T6+T7+#REF!+T10+T11+T12</f>
        <v>#REF!</v>
      </c>
      <c r="U13" s="114" t="e">
        <f>U6+U7+#REF!+U10+U11+U12</f>
        <v>#REF!</v>
      </c>
      <c r="V13" s="114" t="e">
        <f>V6+V7+#REF!+V10+V11+V12</f>
        <v>#REF!</v>
      </c>
      <c r="W13" s="114" t="e">
        <f>W6+W7+#REF!+W10+W11+W12</f>
        <v>#REF!</v>
      </c>
      <c r="X13" s="115" t="e">
        <f>X6+X7+#REF!+X10+X11+X12</f>
        <v>#REF!</v>
      </c>
    </row>
    <row r="14" spans="1:24" s="16" customFormat="1" ht="26.5" customHeight="1" x14ac:dyDescent="0.35">
      <c r="A14" s="113"/>
      <c r="B14" s="919" t="s">
        <v>122</v>
      </c>
      <c r="C14" s="514"/>
      <c r="D14" s="557"/>
      <c r="E14" s="923" t="s">
        <v>19</v>
      </c>
      <c r="F14" s="527">
        <f>F6+F7+F8+F9+F10+F11+F12</f>
        <v>782</v>
      </c>
      <c r="G14" s="924"/>
      <c r="H14" s="250">
        <f>H6+H7+H8+H9+H10+H11+H12</f>
        <v>45.129999999999995</v>
      </c>
      <c r="I14" s="67">
        <f>I6+I7+I8+I9+I10+I11+I12</f>
        <v>26.369999999999997</v>
      </c>
      <c r="J14" s="116">
        <f>J6+J7+J8+J9+J10+J11+J12</f>
        <v>85.26</v>
      </c>
      <c r="K14" s="925">
        <f>K6+K7+K8+K9+K10+K11+K12</f>
        <v>756.43</v>
      </c>
      <c r="L14" s="905">
        <f>L6+L7+L8+L9+L10+L11+L12</f>
        <v>0.68</v>
      </c>
      <c r="M14" s="907">
        <f>M6+M7+M8+M9+M10+M11+M12</f>
        <v>0.36000000000000004</v>
      </c>
      <c r="N14" s="907">
        <f>N6+N7+N8+N9+N10+N11+N12</f>
        <v>20.72</v>
      </c>
      <c r="O14" s="907">
        <f>O6+O7+O8+O9+O10+O11+O12</f>
        <v>140</v>
      </c>
      <c r="P14" s="908">
        <f>P6+P7+P8+P9+P10+P11+P12</f>
        <v>0.32</v>
      </c>
      <c r="Q14" s="905">
        <f>Q6+Q7+Q8+Q9+Q10+Q11+Q12</f>
        <v>114.76</v>
      </c>
      <c r="R14" s="907">
        <f>R6+R7+R8+R9+R10+R11+R12</f>
        <v>460.26</v>
      </c>
      <c r="S14" s="907">
        <f>S6+S7+S8+S9+S10+S11+S12</f>
        <v>116.86999999999999</v>
      </c>
      <c r="T14" s="907">
        <f>T6+T7+T8+T9+T10+T11+T12</f>
        <v>9.86</v>
      </c>
      <c r="U14" s="907">
        <f>U6+U7+U8+U9+U10+U11+U12</f>
        <v>1105.47</v>
      </c>
      <c r="V14" s="907">
        <f>V6+V7+V8+V9+V10+V11+V12</f>
        <v>1.4020000000000001E-2</v>
      </c>
      <c r="W14" s="907">
        <f>W6+W7+W8+W9+W10+W11+W12</f>
        <v>1.55E-2</v>
      </c>
      <c r="X14" s="926">
        <f>X6+X7+X8+X9+X10+X11+X12</f>
        <v>4.47</v>
      </c>
    </row>
    <row r="15" spans="1:24" s="36" customFormat="1" ht="26.5" customHeight="1" x14ac:dyDescent="0.35">
      <c r="A15" s="112"/>
      <c r="B15" s="191" t="s">
        <v>72</v>
      </c>
      <c r="C15" s="502"/>
      <c r="D15" s="556"/>
      <c r="E15" s="920" t="s">
        <v>20</v>
      </c>
      <c r="F15" s="434"/>
      <c r="G15" s="507"/>
      <c r="H15" s="208"/>
      <c r="I15" s="22"/>
      <c r="J15" s="64"/>
      <c r="K15" s="927" t="e">
        <f>K13/23.5</f>
        <v>#REF!</v>
      </c>
      <c r="L15" s="928"/>
      <c r="M15" s="929"/>
      <c r="N15" s="929"/>
      <c r="O15" s="929"/>
      <c r="P15" s="930"/>
      <c r="Q15" s="928"/>
      <c r="R15" s="929"/>
      <c r="S15" s="929"/>
      <c r="T15" s="929"/>
      <c r="U15" s="929"/>
      <c r="V15" s="929"/>
      <c r="W15" s="929"/>
      <c r="X15" s="930"/>
    </row>
    <row r="16" spans="1:24" s="36" customFormat="1" ht="26.5" customHeight="1" thickBot="1" x14ac:dyDescent="0.4">
      <c r="A16" s="152"/>
      <c r="B16" s="931" t="s">
        <v>122</v>
      </c>
      <c r="C16" s="515"/>
      <c r="D16" s="679"/>
      <c r="E16" s="932" t="s">
        <v>20</v>
      </c>
      <c r="F16" s="194"/>
      <c r="G16" s="530"/>
      <c r="H16" s="439"/>
      <c r="I16" s="440"/>
      <c r="J16" s="441"/>
      <c r="K16" s="442">
        <f>K14/23.5</f>
        <v>32.188510638297871</v>
      </c>
      <c r="L16" s="439"/>
      <c r="M16" s="494"/>
      <c r="N16" s="440"/>
      <c r="O16" s="440"/>
      <c r="P16" s="441"/>
      <c r="Q16" s="439"/>
      <c r="R16" s="440"/>
      <c r="S16" s="440"/>
      <c r="T16" s="440"/>
      <c r="U16" s="440"/>
      <c r="V16" s="440"/>
      <c r="W16" s="440"/>
      <c r="X16" s="441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36" t="s">
        <v>64</v>
      </c>
      <c r="B18" s="636" t="s">
        <v>64</v>
      </c>
      <c r="C18" s="120"/>
      <c r="D18" s="637"/>
      <c r="E18" s="52"/>
      <c r="F18" s="26"/>
      <c r="G18" s="11"/>
      <c r="H18" s="11"/>
      <c r="I18" s="11"/>
      <c r="J18" s="11"/>
    </row>
    <row r="19" spans="1:14" ht="18" x14ac:dyDescent="0.35">
      <c r="A19" s="639" t="s">
        <v>65</v>
      </c>
      <c r="B19" s="639" t="s">
        <v>65</v>
      </c>
      <c r="C19" s="121"/>
      <c r="D19" s="640"/>
      <c r="E19" s="60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843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842"/>
      <c r="C2" s="7"/>
      <c r="D2" s="6" t="s">
        <v>3</v>
      </c>
      <c r="E2" s="6"/>
      <c r="F2" s="8" t="s">
        <v>2</v>
      </c>
      <c r="G2" s="12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109" t="s">
        <v>38</v>
      </c>
      <c r="D4" s="136"/>
      <c r="E4" s="167"/>
      <c r="F4" s="103"/>
      <c r="G4" s="388"/>
      <c r="H4" s="807" t="s">
        <v>21</v>
      </c>
      <c r="I4" s="808"/>
      <c r="J4" s="809"/>
      <c r="K4" s="323" t="s">
        <v>22</v>
      </c>
      <c r="L4" s="964" t="s">
        <v>23</v>
      </c>
      <c r="M4" s="965"/>
      <c r="N4" s="966"/>
      <c r="O4" s="966"/>
      <c r="P4" s="970"/>
      <c r="Q4" s="971" t="s">
        <v>24</v>
      </c>
      <c r="R4" s="972"/>
      <c r="S4" s="972"/>
      <c r="T4" s="972"/>
      <c r="U4" s="972"/>
      <c r="V4" s="972"/>
      <c r="W4" s="972"/>
      <c r="X4" s="973"/>
    </row>
    <row r="5" spans="1:24" s="16" customFormat="1" ht="47" thickBot="1" x14ac:dyDescent="0.4">
      <c r="A5" s="148" t="s">
        <v>0</v>
      </c>
      <c r="B5" s="567"/>
      <c r="C5" s="110" t="s">
        <v>39</v>
      </c>
      <c r="D5" s="84" t="s">
        <v>40</v>
      </c>
      <c r="E5" s="110" t="s">
        <v>37</v>
      </c>
      <c r="F5" s="104" t="s">
        <v>25</v>
      </c>
      <c r="G5" s="110" t="s">
        <v>36</v>
      </c>
      <c r="H5" s="133" t="s">
        <v>26</v>
      </c>
      <c r="I5" s="490" t="s">
        <v>27</v>
      </c>
      <c r="J5" s="771" t="s">
        <v>28</v>
      </c>
      <c r="K5" s="324" t="s">
        <v>29</v>
      </c>
      <c r="L5" s="359" t="s">
        <v>30</v>
      </c>
      <c r="M5" s="359" t="s">
        <v>113</v>
      </c>
      <c r="N5" s="359" t="s">
        <v>31</v>
      </c>
      <c r="O5" s="489" t="s">
        <v>114</v>
      </c>
      <c r="P5" s="359" t="s">
        <v>115</v>
      </c>
      <c r="Q5" s="359" t="s">
        <v>32</v>
      </c>
      <c r="R5" s="359" t="s">
        <v>33</v>
      </c>
      <c r="S5" s="359" t="s">
        <v>34</v>
      </c>
      <c r="T5" s="359" t="s">
        <v>35</v>
      </c>
      <c r="U5" s="359" t="s">
        <v>116</v>
      </c>
      <c r="V5" s="359" t="s">
        <v>117</v>
      </c>
      <c r="W5" s="359" t="s">
        <v>118</v>
      </c>
      <c r="X5" s="490" t="s">
        <v>119</v>
      </c>
    </row>
    <row r="6" spans="1:24" s="16" customFormat="1" ht="37.5" customHeight="1" x14ac:dyDescent="0.35">
      <c r="A6" s="151" t="s">
        <v>6</v>
      </c>
      <c r="B6" s="144"/>
      <c r="C6" s="398">
        <v>24</v>
      </c>
      <c r="D6" s="650" t="s">
        <v>18</v>
      </c>
      <c r="E6" s="394" t="s">
        <v>108</v>
      </c>
      <c r="F6" s="144">
        <v>150</v>
      </c>
      <c r="G6" s="322"/>
      <c r="H6" s="274">
        <v>0.6</v>
      </c>
      <c r="I6" s="39">
        <v>0.6</v>
      </c>
      <c r="J6" s="40">
        <v>14.7</v>
      </c>
      <c r="K6" s="326">
        <v>70.5</v>
      </c>
      <c r="L6" s="274">
        <v>0.05</v>
      </c>
      <c r="M6" s="39">
        <v>0.03</v>
      </c>
      <c r="N6" s="39">
        <v>15</v>
      </c>
      <c r="O6" s="39">
        <v>0</v>
      </c>
      <c r="P6" s="42">
        <v>0</v>
      </c>
      <c r="Q6" s="274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1"/>
      <c r="B7" s="139"/>
      <c r="C7" s="153">
        <v>237</v>
      </c>
      <c r="D7" s="188" t="s">
        <v>8</v>
      </c>
      <c r="E7" s="226" t="s">
        <v>110</v>
      </c>
      <c r="F7" s="616">
        <v>200</v>
      </c>
      <c r="G7" s="569"/>
      <c r="H7" s="248">
        <v>1.7</v>
      </c>
      <c r="I7" s="15">
        <v>2.78</v>
      </c>
      <c r="J7" s="41">
        <v>7.17</v>
      </c>
      <c r="K7" s="264">
        <v>61.44</v>
      </c>
      <c r="L7" s="283">
        <v>0.04</v>
      </c>
      <c r="M7" s="20">
        <v>0.04</v>
      </c>
      <c r="N7" s="20">
        <v>10.09</v>
      </c>
      <c r="O7" s="20">
        <v>100</v>
      </c>
      <c r="P7" s="21">
        <v>0.02</v>
      </c>
      <c r="Q7" s="283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6">
        <v>0.02</v>
      </c>
    </row>
    <row r="8" spans="1:24" s="16" customFormat="1" ht="37.5" customHeight="1" x14ac:dyDescent="0.35">
      <c r="A8" s="112"/>
      <c r="B8" s="191"/>
      <c r="C8" s="501"/>
      <c r="D8" s="511"/>
      <c r="E8" s="526"/>
      <c r="F8" s="191"/>
      <c r="G8" s="173"/>
      <c r="H8" s="315"/>
      <c r="I8" s="62"/>
      <c r="J8" s="63"/>
      <c r="K8" s="497"/>
      <c r="L8" s="315"/>
      <c r="M8" s="61"/>
      <c r="N8" s="62"/>
      <c r="O8" s="62"/>
      <c r="P8" s="118"/>
      <c r="Q8" s="315"/>
      <c r="R8" s="62"/>
      <c r="S8" s="62"/>
      <c r="T8" s="62"/>
      <c r="U8" s="62"/>
      <c r="V8" s="62"/>
      <c r="W8" s="62"/>
      <c r="X8" s="46"/>
    </row>
    <row r="9" spans="1:24" s="16" customFormat="1" ht="37.5" customHeight="1" x14ac:dyDescent="0.35">
      <c r="A9" s="112"/>
      <c r="B9" s="192" t="s">
        <v>74</v>
      </c>
      <c r="C9" s="589">
        <v>150</v>
      </c>
      <c r="D9" s="736" t="s">
        <v>9</v>
      </c>
      <c r="E9" s="684" t="s">
        <v>138</v>
      </c>
      <c r="F9" s="555">
        <v>90</v>
      </c>
      <c r="G9" s="195"/>
      <c r="H9" s="250">
        <v>21.52</v>
      </c>
      <c r="I9" s="67">
        <v>19.57</v>
      </c>
      <c r="J9" s="116">
        <v>2.4500000000000002</v>
      </c>
      <c r="K9" s="401">
        <v>270.77</v>
      </c>
      <c r="L9" s="250">
        <v>0.09</v>
      </c>
      <c r="M9" s="67">
        <v>0.16</v>
      </c>
      <c r="N9" s="67">
        <v>7.66</v>
      </c>
      <c r="O9" s="67">
        <v>70</v>
      </c>
      <c r="P9" s="495">
        <v>0.04</v>
      </c>
      <c r="Q9" s="250">
        <v>26.49</v>
      </c>
      <c r="R9" s="67">
        <v>178.7</v>
      </c>
      <c r="S9" s="67">
        <v>24.83</v>
      </c>
      <c r="T9" s="67">
        <v>1.68</v>
      </c>
      <c r="U9" s="67">
        <v>295.58</v>
      </c>
      <c r="V9" s="67">
        <v>5.0000000000000001E-3</v>
      </c>
      <c r="W9" s="67">
        <v>0</v>
      </c>
      <c r="X9" s="116">
        <v>0.56999999999999995</v>
      </c>
    </row>
    <row r="10" spans="1:24" s="16" customFormat="1" ht="37.5" customHeight="1" x14ac:dyDescent="0.35">
      <c r="A10" s="113"/>
      <c r="B10" s="192" t="s">
        <v>74</v>
      </c>
      <c r="C10" s="589">
        <v>51</v>
      </c>
      <c r="D10" s="170" t="s">
        <v>62</v>
      </c>
      <c r="E10" s="516" t="s">
        <v>132</v>
      </c>
      <c r="F10" s="192">
        <v>150</v>
      </c>
      <c r="G10" s="174"/>
      <c r="H10" s="455">
        <v>3.33</v>
      </c>
      <c r="I10" s="451">
        <v>3.81</v>
      </c>
      <c r="J10" s="456">
        <v>26.04</v>
      </c>
      <c r="K10" s="457">
        <v>151.12</v>
      </c>
      <c r="L10" s="455">
        <v>0.15</v>
      </c>
      <c r="M10" s="451">
        <v>0.1</v>
      </c>
      <c r="N10" s="451">
        <v>14.03</v>
      </c>
      <c r="O10" s="451">
        <v>20</v>
      </c>
      <c r="P10" s="452">
        <v>0.06</v>
      </c>
      <c r="Q10" s="455">
        <v>20.11</v>
      </c>
      <c r="R10" s="451">
        <v>90.58</v>
      </c>
      <c r="S10" s="451">
        <v>35.68</v>
      </c>
      <c r="T10" s="451">
        <v>1.45</v>
      </c>
      <c r="U10" s="451">
        <v>830.41</v>
      </c>
      <c r="V10" s="451">
        <v>8.0000000000000002E-3</v>
      </c>
      <c r="W10" s="451">
        <v>1E-3</v>
      </c>
      <c r="X10" s="456">
        <v>0.05</v>
      </c>
    </row>
    <row r="11" spans="1:24" s="16" customFormat="1" ht="37.5" customHeight="1" x14ac:dyDescent="0.35">
      <c r="A11" s="113"/>
      <c r="B11" s="140"/>
      <c r="C11" s="563">
        <v>107</v>
      </c>
      <c r="D11" s="219" t="s">
        <v>17</v>
      </c>
      <c r="E11" s="365" t="s">
        <v>101</v>
      </c>
      <c r="F11" s="420">
        <v>200</v>
      </c>
      <c r="G11" s="582"/>
      <c r="H11" s="283">
        <v>0.6</v>
      </c>
      <c r="I11" s="20">
        <v>0</v>
      </c>
      <c r="J11" s="46">
        <v>33</v>
      </c>
      <c r="K11" s="282">
        <v>136</v>
      </c>
      <c r="L11" s="283">
        <v>0.04</v>
      </c>
      <c r="M11" s="20">
        <v>0.08</v>
      </c>
      <c r="N11" s="20">
        <v>12</v>
      </c>
      <c r="O11" s="20">
        <v>20</v>
      </c>
      <c r="P11" s="21">
        <v>0</v>
      </c>
      <c r="Q11" s="283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6">
        <v>0</v>
      </c>
    </row>
    <row r="12" spans="1:24" s="16" customFormat="1" ht="37.5" customHeight="1" x14ac:dyDescent="0.35">
      <c r="A12" s="113"/>
      <c r="B12" s="140"/>
      <c r="C12" s="586">
        <v>119</v>
      </c>
      <c r="D12" s="219" t="s">
        <v>13</v>
      </c>
      <c r="E12" s="158" t="s">
        <v>53</v>
      </c>
      <c r="F12" s="177">
        <v>30</v>
      </c>
      <c r="G12" s="582"/>
      <c r="H12" s="283">
        <v>2.2799999999999998</v>
      </c>
      <c r="I12" s="20">
        <v>0.24</v>
      </c>
      <c r="J12" s="46">
        <v>14.76</v>
      </c>
      <c r="K12" s="421">
        <v>70.5</v>
      </c>
      <c r="L12" s="283">
        <v>0.03</v>
      </c>
      <c r="M12" s="20">
        <v>0.01</v>
      </c>
      <c r="N12" s="20">
        <v>0</v>
      </c>
      <c r="O12" s="20">
        <v>0</v>
      </c>
      <c r="P12" s="21">
        <v>0</v>
      </c>
      <c r="Q12" s="283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16" customFormat="1" ht="37.5" customHeight="1" x14ac:dyDescent="0.35">
      <c r="A13" s="113"/>
      <c r="B13" s="140"/>
      <c r="C13" s="563">
        <v>120</v>
      </c>
      <c r="D13" s="219" t="s">
        <v>14</v>
      </c>
      <c r="E13" s="158" t="s">
        <v>45</v>
      </c>
      <c r="F13" s="177">
        <v>20</v>
      </c>
      <c r="G13" s="582"/>
      <c r="H13" s="283">
        <v>1.32</v>
      </c>
      <c r="I13" s="20">
        <v>0.24</v>
      </c>
      <c r="J13" s="46">
        <v>8.0399999999999991</v>
      </c>
      <c r="K13" s="421">
        <v>39.6</v>
      </c>
      <c r="L13" s="283">
        <v>0.03</v>
      </c>
      <c r="M13" s="20">
        <v>0.02</v>
      </c>
      <c r="N13" s="20">
        <v>0</v>
      </c>
      <c r="O13" s="20">
        <v>0</v>
      </c>
      <c r="P13" s="21">
        <v>0</v>
      </c>
      <c r="Q13" s="283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16" customFormat="1" ht="37.5" customHeight="1" x14ac:dyDescent="0.35">
      <c r="A14" s="113"/>
      <c r="B14" s="191" t="s">
        <v>72</v>
      </c>
      <c r="C14" s="795"/>
      <c r="D14" s="730"/>
      <c r="E14" s="312" t="s">
        <v>19</v>
      </c>
      <c r="F14" s="478" t="e">
        <f>F6+F7+F8+#REF!+F11+F12+F13</f>
        <v>#REF!</v>
      </c>
      <c r="G14" s="478"/>
      <c r="H14" s="208" t="e">
        <f>H6+H7+H8+#REF!+H11+H12+H13</f>
        <v>#REF!</v>
      </c>
      <c r="I14" s="22" t="e">
        <f>I6+I7+I8+#REF!+I11+I12+I13</f>
        <v>#REF!</v>
      </c>
      <c r="J14" s="64" t="e">
        <f>J6+J7+J8+#REF!+J11+J12+J13</f>
        <v>#REF!</v>
      </c>
      <c r="K14" s="470" t="e">
        <f>K6+K7+K8+#REF!+K11+K12+K13</f>
        <v>#REF!</v>
      </c>
      <c r="L14" s="208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17" t="e">
        <f>P6+P7+P8+#REF!+P11+P12+P13</f>
        <v>#REF!</v>
      </c>
      <c r="Q14" s="208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64" t="e">
        <f>X6+X7+X8+#REF!+X11+X12+X13</f>
        <v>#REF!</v>
      </c>
    </row>
    <row r="15" spans="1:24" s="16" customFormat="1" ht="37.5" customHeight="1" x14ac:dyDescent="0.35">
      <c r="A15" s="113"/>
      <c r="B15" s="192" t="s">
        <v>74</v>
      </c>
      <c r="C15" s="826"/>
      <c r="D15" s="731"/>
      <c r="E15" s="525" t="s">
        <v>19</v>
      </c>
      <c r="F15" s="479">
        <f>F6+F7+F9+F10+F11+F12+F13</f>
        <v>840</v>
      </c>
      <c r="G15" s="479"/>
      <c r="H15" s="316">
        <f>H6+H7+H9+H10+H11+H12+H13</f>
        <v>31.35</v>
      </c>
      <c r="I15" s="57">
        <f>I6+I7+I9+I10+I11+I12+I13</f>
        <v>27.239999999999995</v>
      </c>
      <c r="J15" s="76">
        <f>J6+J7+J9+J10+J11+J12+J13</f>
        <v>106.16</v>
      </c>
      <c r="K15" s="458">
        <f>K6+K7+K9+K10+K11+K12+K13</f>
        <v>799.93</v>
      </c>
      <c r="L15" s="316">
        <f>L6+L7+L9+L10+L11+L12+L13</f>
        <v>0.42999999999999994</v>
      </c>
      <c r="M15" s="57">
        <f>M6+M7+M9+M10+M11+M12+M13</f>
        <v>0.44000000000000006</v>
      </c>
      <c r="N15" s="57">
        <f>N6+N7+N9+N10+N11+N12+N13</f>
        <v>58.78</v>
      </c>
      <c r="O15" s="57">
        <f>O6+O7+O9+O10+O11+O12+O13</f>
        <v>210</v>
      </c>
      <c r="P15" s="773">
        <f>P6+P7+P9+P10+P11+P12+P13</f>
        <v>0.12</v>
      </c>
      <c r="Q15" s="316">
        <f>Q6+Q7+Q9+Q10+Q11+Q12+Q13</f>
        <v>127.03999999999999</v>
      </c>
      <c r="R15" s="57">
        <f>R6+R7+R9+R10+R11+R12+R13</f>
        <v>403.75</v>
      </c>
      <c r="S15" s="57">
        <f>S6+S7+S9+S10+S11+S12+S13</f>
        <v>128.04999999999998</v>
      </c>
      <c r="T15" s="57">
        <f>T6+T7+T9+T10+T11+T12+T13</f>
        <v>8.5500000000000007</v>
      </c>
      <c r="U15" s="57">
        <f>U6+U7+U9+U10+U11+U12+U13</f>
        <v>2190.77</v>
      </c>
      <c r="V15" s="57">
        <f>V6+V7+V9+V10+V11+V12+V13</f>
        <v>2.2000000000000002E-2</v>
      </c>
      <c r="W15" s="57">
        <f>W6+W7+W9+W10+W11+W12+W13</f>
        <v>4.0000000000000001E-3</v>
      </c>
      <c r="X15" s="76">
        <f>X6+X7+X9+X10+X11+X12+X13</f>
        <v>5</v>
      </c>
    </row>
    <row r="16" spans="1:24" s="16" customFormat="1" ht="37.5" customHeight="1" x14ac:dyDescent="0.35">
      <c r="A16" s="113"/>
      <c r="B16" s="191" t="s">
        <v>72</v>
      </c>
      <c r="C16" s="795"/>
      <c r="D16" s="701"/>
      <c r="E16" s="560" t="s">
        <v>102</v>
      </c>
      <c r="F16" s="534"/>
      <c r="G16" s="534"/>
      <c r="H16" s="428"/>
      <c r="I16" s="429"/>
      <c r="J16" s="430"/>
      <c r="K16" s="505" t="e">
        <f>K14/23.5</f>
        <v>#REF!</v>
      </c>
      <c r="L16" s="428"/>
      <c r="M16" s="429"/>
      <c r="N16" s="429"/>
      <c r="O16" s="429"/>
      <c r="P16" s="482"/>
      <c r="Q16" s="428"/>
      <c r="R16" s="429"/>
      <c r="S16" s="429"/>
      <c r="T16" s="429"/>
      <c r="U16" s="429"/>
      <c r="V16" s="429"/>
      <c r="W16" s="429"/>
      <c r="X16" s="430"/>
    </row>
    <row r="17" spans="1:24" s="16" customFormat="1" ht="37.5" customHeight="1" thickBot="1" x14ac:dyDescent="0.4">
      <c r="A17" s="270"/>
      <c r="B17" s="194" t="s">
        <v>74</v>
      </c>
      <c r="C17" s="781"/>
      <c r="D17" s="702"/>
      <c r="E17" s="561" t="s">
        <v>102</v>
      </c>
      <c r="F17" s="562"/>
      <c r="G17" s="669"/>
      <c r="H17" s="439"/>
      <c r="I17" s="440"/>
      <c r="J17" s="441"/>
      <c r="K17" s="442">
        <f>K15/23.5</f>
        <v>34.039574468085107</v>
      </c>
      <c r="L17" s="680"/>
      <c r="M17" s="681"/>
      <c r="N17" s="681"/>
      <c r="O17" s="681"/>
      <c r="P17" s="682"/>
      <c r="Q17" s="680"/>
      <c r="R17" s="681"/>
      <c r="S17" s="681"/>
      <c r="T17" s="681"/>
      <c r="U17" s="681"/>
      <c r="V17" s="681"/>
      <c r="W17" s="681"/>
      <c r="X17" s="683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87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636" t="s">
        <v>64</v>
      </c>
      <c r="B23" s="844"/>
      <c r="C23" s="637"/>
      <c r="D23" s="638"/>
      <c r="E23" s="11"/>
      <c r="F23" s="11"/>
      <c r="G23" s="11"/>
      <c r="H23" s="11"/>
      <c r="I23" s="11"/>
      <c r="J23" s="11"/>
    </row>
    <row r="24" spans="1:24" x14ac:dyDescent="0.35">
      <c r="A24" s="639" t="s">
        <v>65</v>
      </c>
      <c r="B24" s="840"/>
      <c r="C24" s="640"/>
      <c r="D24" s="640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843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842"/>
      <c r="C2" s="7"/>
      <c r="D2" s="6" t="s">
        <v>3</v>
      </c>
      <c r="E2" s="6"/>
      <c r="F2" s="8" t="s">
        <v>2</v>
      </c>
      <c r="G2" s="12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67"/>
      <c r="F3" s="367"/>
      <c r="G3" s="367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306" t="s">
        <v>38</v>
      </c>
      <c r="D4" s="136"/>
      <c r="E4" s="352"/>
      <c r="F4" s="445"/>
      <c r="G4" s="306"/>
      <c r="H4" s="807" t="s">
        <v>21</v>
      </c>
      <c r="I4" s="808"/>
      <c r="J4" s="809"/>
      <c r="K4" s="198" t="s">
        <v>22</v>
      </c>
      <c r="L4" s="964" t="s">
        <v>23</v>
      </c>
      <c r="M4" s="965"/>
      <c r="N4" s="966"/>
      <c r="O4" s="966"/>
      <c r="P4" s="970"/>
      <c r="Q4" s="978" t="s">
        <v>24</v>
      </c>
      <c r="R4" s="979"/>
      <c r="S4" s="979"/>
      <c r="T4" s="979"/>
      <c r="U4" s="979"/>
      <c r="V4" s="979"/>
      <c r="W4" s="979"/>
      <c r="X4" s="980"/>
    </row>
    <row r="5" spans="1:24" s="16" customFormat="1" ht="47" thickBot="1" x14ac:dyDescent="0.4">
      <c r="A5" s="148" t="s">
        <v>0</v>
      </c>
      <c r="B5" s="567"/>
      <c r="C5" s="260" t="s">
        <v>39</v>
      </c>
      <c r="D5" s="84" t="s">
        <v>40</v>
      </c>
      <c r="E5" s="133" t="s">
        <v>37</v>
      </c>
      <c r="F5" s="110" t="s">
        <v>25</v>
      </c>
      <c r="G5" s="110" t="s">
        <v>36</v>
      </c>
      <c r="H5" s="133" t="s">
        <v>26</v>
      </c>
      <c r="I5" s="490" t="s">
        <v>27</v>
      </c>
      <c r="J5" s="104" t="s">
        <v>28</v>
      </c>
      <c r="K5" s="199" t="s">
        <v>29</v>
      </c>
      <c r="L5" s="359" t="s">
        <v>30</v>
      </c>
      <c r="M5" s="359" t="s">
        <v>113</v>
      </c>
      <c r="N5" s="359" t="s">
        <v>31</v>
      </c>
      <c r="O5" s="489" t="s">
        <v>114</v>
      </c>
      <c r="P5" s="359" t="s">
        <v>115</v>
      </c>
      <c r="Q5" s="359" t="s">
        <v>32</v>
      </c>
      <c r="R5" s="359" t="s">
        <v>33</v>
      </c>
      <c r="S5" s="359" t="s">
        <v>34</v>
      </c>
      <c r="T5" s="359" t="s">
        <v>35</v>
      </c>
      <c r="U5" s="359" t="s">
        <v>116</v>
      </c>
      <c r="V5" s="359" t="s">
        <v>117</v>
      </c>
      <c r="W5" s="359" t="s">
        <v>118</v>
      </c>
      <c r="X5" s="490" t="s">
        <v>119</v>
      </c>
    </row>
    <row r="6" spans="1:24" s="16" customFormat="1" ht="37.5" customHeight="1" x14ac:dyDescent="0.35">
      <c r="A6" s="151" t="s">
        <v>5</v>
      </c>
      <c r="B6" s="144"/>
      <c r="C6" s="568">
        <v>24</v>
      </c>
      <c r="D6" s="714" t="s">
        <v>7</v>
      </c>
      <c r="E6" s="394" t="s">
        <v>111</v>
      </c>
      <c r="F6" s="568">
        <v>150</v>
      </c>
      <c r="G6" s="714"/>
      <c r="H6" s="274">
        <v>0.6</v>
      </c>
      <c r="I6" s="39">
        <v>0.6</v>
      </c>
      <c r="J6" s="40">
        <v>14.7</v>
      </c>
      <c r="K6" s="325">
        <v>70.5</v>
      </c>
      <c r="L6" s="274">
        <v>0.05</v>
      </c>
      <c r="M6" s="39">
        <v>0.03</v>
      </c>
      <c r="N6" s="39">
        <v>15</v>
      </c>
      <c r="O6" s="39">
        <v>0</v>
      </c>
      <c r="P6" s="40">
        <v>0</v>
      </c>
      <c r="Q6" s="274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1"/>
      <c r="B7" s="191" t="s">
        <v>72</v>
      </c>
      <c r="C7" s="605">
        <v>78</v>
      </c>
      <c r="D7" s="754" t="s">
        <v>9</v>
      </c>
      <c r="E7" s="511" t="s">
        <v>181</v>
      </c>
      <c r="F7" s="605">
        <v>90</v>
      </c>
      <c r="G7" s="754"/>
      <c r="H7" s="315">
        <v>14.8</v>
      </c>
      <c r="I7" s="62">
        <v>13.02</v>
      </c>
      <c r="J7" s="63">
        <v>12.17</v>
      </c>
      <c r="K7" s="606">
        <v>226.36</v>
      </c>
      <c r="L7" s="315">
        <v>0.1</v>
      </c>
      <c r="M7" s="62">
        <v>0.12</v>
      </c>
      <c r="N7" s="62">
        <v>1.35</v>
      </c>
      <c r="O7" s="62">
        <v>150</v>
      </c>
      <c r="P7" s="63">
        <v>0.27</v>
      </c>
      <c r="Q7" s="315">
        <v>58.43</v>
      </c>
      <c r="R7" s="62">
        <v>194.16</v>
      </c>
      <c r="S7" s="62">
        <v>50.25</v>
      </c>
      <c r="T7" s="62">
        <v>1.1499999999999999</v>
      </c>
      <c r="U7" s="62">
        <v>351.77</v>
      </c>
      <c r="V7" s="62">
        <v>0.108</v>
      </c>
      <c r="W7" s="62">
        <v>1.4E-2</v>
      </c>
      <c r="X7" s="63">
        <v>0.51</v>
      </c>
    </row>
    <row r="8" spans="1:24" s="16" customFormat="1" ht="37.5" customHeight="1" x14ac:dyDescent="0.35">
      <c r="A8" s="111"/>
      <c r="B8" s="192" t="s">
        <v>74</v>
      </c>
      <c r="C8" s="589">
        <v>146</v>
      </c>
      <c r="D8" s="664" t="s">
        <v>9</v>
      </c>
      <c r="E8" s="607" t="s">
        <v>123</v>
      </c>
      <c r="F8" s="608">
        <v>90</v>
      </c>
      <c r="G8" s="195"/>
      <c r="H8" s="250">
        <v>18.5</v>
      </c>
      <c r="I8" s="67">
        <v>3.73</v>
      </c>
      <c r="J8" s="116">
        <v>2.5099999999999998</v>
      </c>
      <c r="K8" s="401">
        <v>116.1</v>
      </c>
      <c r="L8" s="250">
        <v>0.09</v>
      </c>
      <c r="M8" s="67">
        <v>0.12</v>
      </c>
      <c r="N8" s="67">
        <v>0.24</v>
      </c>
      <c r="O8" s="67">
        <v>30</v>
      </c>
      <c r="P8" s="116">
        <v>0.32</v>
      </c>
      <c r="Q8" s="250">
        <v>124.4</v>
      </c>
      <c r="R8" s="67">
        <v>243</v>
      </c>
      <c r="S8" s="67">
        <v>54.24</v>
      </c>
      <c r="T8" s="67">
        <v>0.88</v>
      </c>
      <c r="U8" s="67">
        <v>378.15</v>
      </c>
      <c r="V8" s="67">
        <v>0.13900000000000001</v>
      </c>
      <c r="W8" s="67">
        <v>1.4999999999999999E-2</v>
      </c>
      <c r="X8" s="116">
        <v>0.65</v>
      </c>
    </row>
    <row r="9" spans="1:24" s="16" customFormat="1" ht="37.5" customHeight="1" x14ac:dyDescent="0.35">
      <c r="A9" s="111"/>
      <c r="B9" s="140"/>
      <c r="C9" s="106">
        <v>53</v>
      </c>
      <c r="D9" s="137" t="s">
        <v>62</v>
      </c>
      <c r="E9" s="219" t="s">
        <v>96</v>
      </c>
      <c r="F9" s="177">
        <v>150</v>
      </c>
      <c r="G9" s="140"/>
      <c r="H9" s="283">
        <v>3.34</v>
      </c>
      <c r="I9" s="20">
        <v>4.91</v>
      </c>
      <c r="J9" s="46">
        <v>33.93</v>
      </c>
      <c r="K9" s="282">
        <v>191.49</v>
      </c>
      <c r="L9" s="283">
        <v>0.03</v>
      </c>
      <c r="M9" s="20">
        <v>0.02</v>
      </c>
      <c r="N9" s="20">
        <v>0</v>
      </c>
      <c r="O9" s="20">
        <v>20</v>
      </c>
      <c r="P9" s="46">
        <v>0.09</v>
      </c>
      <c r="Q9" s="28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11"/>
      <c r="B10" s="139"/>
      <c r="C10" s="154">
        <v>102</v>
      </c>
      <c r="D10" s="665" t="s">
        <v>17</v>
      </c>
      <c r="E10" s="634" t="s">
        <v>79</v>
      </c>
      <c r="F10" s="609">
        <v>200</v>
      </c>
      <c r="G10" s="105"/>
      <c r="H10" s="248">
        <v>0.83</v>
      </c>
      <c r="I10" s="15">
        <v>0.04</v>
      </c>
      <c r="J10" s="41">
        <v>15.16</v>
      </c>
      <c r="K10" s="264">
        <v>64.22</v>
      </c>
      <c r="L10" s="248">
        <v>0.01</v>
      </c>
      <c r="M10" s="15">
        <v>0.03</v>
      </c>
      <c r="N10" s="15">
        <v>0.27</v>
      </c>
      <c r="O10" s="15">
        <v>60</v>
      </c>
      <c r="P10" s="41">
        <v>0</v>
      </c>
      <c r="Q10" s="248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11"/>
      <c r="B11" s="139"/>
      <c r="C11" s="155">
        <v>119</v>
      </c>
      <c r="D11" s="569" t="s">
        <v>13</v>
      </c>
      <c r="E11" s="157" t="s">
        <v>53</v>
      </c>
      <c r="F11" s="193">
        <v>20</v>
      </c>
      <c r="G11" s="135"/>
      <c r="H11" s="248">
        <v>1.52</v>
      </c>
      <c r="I11" s="15">
        <v>0.16</v>
      </c>
      <c r="J11" s="41">
        <v>9.84</v>
      </c>
      <c r="K11" s="264">
        <v>47</v>
      </c>
      <c r="L11" s="248">
        <v>0.02</v>
      </c>
      <c r="M11" s="17">
        <v>0.01</v>
      </c>
      <c r="N11" s="15">
        <v>0</v>
      </c>
      <c r="O11" s="15">
        <v>0</v>
      </c>
      <c r="P11" s="41">
        <v>0</v>
      </c>
      <c r="Q11" s="248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11"/>
      <c r="B12" s="139"/>
      <c r="C12" s="153">
        <v>120</v>
      </c>
      <c r="D12" s="569" t="s">
        <v>14</v>
      </c>
      <c r="E12" s="157" t="s">
        <v>45</v>
      </c>
      <c r="F12" s="153">
        <v>20</v>
      </c>
      <c r="G12" s="753"/>
      <c r="H12" s="621">
        <v>1.32</v>
      </c>
      <c r="I12" s="15">
        <v>0.24</v>
      </c>
      <c r="J12" s="41">
        <v>8.0399999999999991</v>
      </c>
      <c r="K12" s="265">
        <v>39.6</v>
      </c>
      <c r="L12" s="283">
        <v>0.03</v>
      </c>
      <c r="M12" s="20">
        <v>0.02</v>
      </c>
      <c r="N12" s="20">
        <v>0</v>
      </c>
      <c r="O12" s="20">
        <v>0</v>
      </c>
      <c r="P12" s="46">
        <v>0</v>
      </c>
      <c r="Q12" s="28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1"/>
      <c r="B13" s="191" t="s">
        <v>72</v>
      </c>
      <c r="C13" s="501"/>
      <c r="D13" s="666"/>
      <c r="E13" s="427" t="s">
        <v>19</v>
      </c>
      <c r="F13" s="564">
        <f>F6+F7+F9+F10+F11+F12</f>
        <v>630</v>
      </c>
      <c r="G13" s="564"/>
      <c r="H13" s="478">
        <f t="shared" ref="H13:X13" si="0">H6+H7+H9+H10+H11+H12</f>
        <v>22.41</v>
      </c>
      <c r="I13" s="429">
        <f t="shared" si="0"/>
        <v>18.97</v>
      </c>
      <c r="J13" s="430">
        <f t="shared" si="0"/>
        <v>93.84</v>
      </c>
      <c r="K13" s="470">
        <f t="shared" si="0"/>
        <v>639.17000000000007</v>
      </c>
      <c r="L13" s="428">
        <f t="shared" si="0"/>
        <v>0.24000000000000002</v>
      </c>
      <c r="M13" s="429">
        <f t="shared" si="0"/>
        <v>0.22999999999999998</v>
      </c>
      <c r="N13" s="429">
        <f t="shared" si="0"/>
        <v>16.62</v>
      </c>
      <c r="O13" s="429">
        <f t="shared" si="0"/>
        <v>230</v>
      </c>
      <c r="P13" s="430">
        <f t="shared" si="0"/>
        <v>0.36</v>
      </c>
      <c r="Q13" s="428">
        <f t="shared" si="0"/>
        <v>122.67</v>
      </c>
      <c r="R13" s="429">
        <f t="shared" si="0"/>
        <v>342.59</v>
      </c>
      <c r="S13" s="429">
        <f t="shared" si="0"/>
        <v>113.31</v>
      </c>
      <c r="T13" s="429">
        <f t="shared" si="0"/>
        <v>6.3999999999999995</v>
      </c>
      <c r="U13" s="429">
        <f t="shared" si="0"/>
        <v>1120.1099999999999</v>
      </c>
      <c r="V13" s="429">
        <f t="shared" si="0"/>
        <v>0.115</v>
      </c>
      <c r="W13" s="429">
        <f t="shared" si="0"/>
        <v>2.3000000000000003E-2</v>
      </c>
      <c r="X13" s="430">
        <f t="shared" si="0"/>
        <v>3.45</v>
      </c>
    </row>
    <row r="14" spans="1:24" s="16" customFormat="1" ht="37.5" customHeight="1" x14ac:dyDescent="0.35">
      <c r="A14" s="111"/>
      <c r="B14" s="192" t="s">
        <v>74</v>
      </c>
      <c r="C14" s="590"/>
      <c r="D14" s="667"/>
      <c r="E14" s="432" t="s">
        <v>19</v>
      </c>
      <c r="F14" s="565">
        <f>F6+F8+F9+F10+F11+F12</f>
        <v>630</v>
      </c>
      <c r="G14" s="565"/>
      <c r="H14" s="479">
        <f t="shared" ref="H14:X14" si="1">H6+H8+H9+H10+H11+H12</f>
        <v>26.11</v>
      </c>
      <c r="I14" s="935">
        <f t="shared" si="1"/>
        <v>9.68</v>
      </c>
      <c r="J14" s="933">
        <f t="shared" si="1"/>
        <v>84.18</v>
      </c>
      <c r="K14" s="458">
        <f t="shared" si="1"/>
        <v>528.91000000000008</v>
      </c>
      <c r="L14" s="934">
        <f t="shared" si="1"/>
        <v>0.23</v>
      </c>
      <c r="M14" s="935">
        <f t="shared" si="1"/>
        <v>0.22999999999999998</v>
      </c>
      <c r="N14" s="935">
        <f t="shared" si="1"/>
        <v>15.51</v>
      </c>
      <c r="O14" s="935">
        <f t="shared" si="1"/>
        <v>110</v>
      </c>
      <c r="P14" s="933">
        <f t="shared" si="1"/>
        <v>0.41000000000000003</v>
      </c>
      <c r="Q14" s="934">
        <f t="shared" si="1"/>
        <v>188.64000000000001</v>
      </c>
      <c r="R14" s="935">
        <f t="shared" si="1"/>
        <v>391.43</v>
      </c>
      <c r="S14" s="935">
        <f t="shared" si="1"/>
        <v>117.30000000000001</v>
      </c>
      <c r="T14" s="935">
        <f t="shared" si="1"/>
        <v>6.13</v>
      </c>
      <c r="U14" s="935">
        <f t="shared" si="1"/>
        <v>1146.4899999999998</v>
      </c>
      <c r="V14" s="935">
        <f t="shared" si="1"/>
        <v>0.14600000000000002</v>
      </c>
      <c r="W14" s="935">
        <f t="shared" si="1"/>
        <v>2.4E-2</v>
      </c>
      <c r="X14" s="933">
        <f t="shared" si="1"/>
        <v>3.59</v>
      </c>
    </row>
    <row r="15" spans="1:24" s="16" customFormat="1" ht="37.5" customHeight="1" x14ac:dyDescent="0.35">
      <c r="A15" s="111"/>
      <c r="B15" s="191" t="s">
        <v>72</v>
      </c>
      <c r="C15" s="513"/>
      <c r="D15" s="668"/>
      <c r="E15" s="427" t="s">
        <v>20</v>
      </c>
      <c r="F15" s="503"/>
      <c r="G15" s="507"/>
      <c r="H15" s="535"/>
      <c r="I15" s="62"/>
      <c r="J15" s="63"/>
      <c r="K15" s="376">
        <f>K13/23.5</f>
        <v>27.198723404255322</v>
      </c>
      <c r="L15" s="315"/>
      <c r="M15" s="62"/>
      <c r="N15" s="62"/>
      <c r="O15" s="62"/>
      <c r="P15" s="63"/>
      <c r="Q15" s="315"/>
      <c r="R15" s="62"/>
      <c r="S15" s="62"/>
      <c r="T15" s="62"/>
      <c r="U15" s="62"/>
      <c r="V15" s="62"/>
      <c r="W15" s="62"/>
      <c r="X15" s="63"/>
    </row>
    <row r="16" spans="1:24" s="16" customFormat="1" ht="37.5" customHeight="1" thickBot="1" x14ac:dyDescent="0.4">
      <c r="A16" s="333"/>
      <c r="B16" s="246" t="s">
        <v>74</v>
      </c>
      <c r="C16" s="504"/>
      <c r="D16" s="669"/>
      <c r="E16" s="437" t="s">
        <v>20</v>
      </c>
      <c r="F16" s="504"/>
      <c r="G16" s="669"/>
      <c r="H16" s="345"/>
      <c r="I16" s="339"/>
      <c r="J16" s="340"/>
      <c r="K16" s="347">
        <f>K14/23.5</f>
        <v>22.506808510638301</v>
      </c>
      <c r="L16" s="345"/>
      <c r="M16" s="339"/>
      <c r="N16" s="339"/>
      <c r="O16" s="339"/>
      <c r="P16" s="340"/>
      <c r="Q16" s="345"/>
      <c r="R16" s="339"/>
      <c r="S16" s="339"/>
      <c r="T16" s="339"/>
      <c r="U16" s="339"/>
      <c r="V16" s="339"/>
      <c r="W16" s="339"/>
      <c r="X16" s="340"/>
    </row>
    <row r="17" spans="1:24" s="16" customFormat="1" ht="37.5" customHeight="1" x14ac:dyDescent="0.35">
      <c r="A17" s="151" t="s">
        <v>6</v>
      </c>
      <c r="B17" s="724"/>
      <c r="C17" s="588">
        <v>9</v>
      </c>
      <c r="D17" s="695" t="s">
        <v>18</v>
      </c>
      <c r="E17" s="860" t="s">
        <v>89</v>
      </c>
      <c r="F17" s="721">
        <v>60</v>
      </c>
      <c r="G17" s="293"/>
      <c r="H17" s="295">
        <v>1.29</v>
      </c>
      <c r="I17" s="90">
        <v>4.2699999999999996</v>
      </c>
      <c r="J17" s="92">
        <v>6.97</v>
      </c>
      <c r="K17" s="517">
        <v>72.75</v>
      </c>
      <c r="L17" s="295">
        <v>0.02</v>
      </c>
      <c r="M17" s="90">
        <v>0.03</v>
      </c>
      <c r="N17" s="90">
        <v>4.4800000000000004</v>
      </c>
      <c r="O17" s="90">
        <v>30</v>
      </c>
      <c r="P17" s="91">
        <v>0</v>
      </c>
      <c r="Q17" s="295">
        <v>17.55</v>
      </c>
      <c r="R17" s="90">
        <v>27.09</v>
      </c>
      <c r="S17" s="90">
        <v>14.37</v>
      </c>
      <c r="T17" s="90">
        <v>0.8</v>
      </c>
      <c r="U17" s="90">
        <v>205.55</v>
      </c>
      <c r="V17" s="90">
        <v>4.0000000000000001E-3</v>
      </c>
      <c r="W17" s="90">
        <v>1E-3</v>
      </c>
      <c r="X17" s="92">
        <v>0.01</v>
      </c>
    </row>
    <row r="18" spans="1:24" s="16" customFormat="1" ht="37.5" customHeight="1" x14ac:dyDescent="0.35">
      <c r="A18" s="111"/>
      <c r="B18" s="157"/>
      <c r="C18" s="153">
        <v>37</v>
      </c>
      <c r="D18" s="188" t="s">
        <v>8</v>
      </c>
      <c r="E18" s="861" t="s">
        <v>103</v>
      </c>
      <c r="F18" s="235">
        <v>200</v>
      </c>
      <c r="G18" s="157"/>
      <c r="H18" s="249">
        <v>5.78</v>
      </c>
      <c r="I18" s="13">
        <v>5.5</v>
      </c>
      <c r="J18" s="43">
        <v>10.8</v>
      </c>
      <c r="K18" s="142">
        <v>115.7</v>
      </c>
      <c r="L18" s="249">
        <v>7.0000000000000007E-2</v>
      </c>
      <c r="M18" s="77">
        <v>7.0000000000000007E-2</v>
      </c>
      <c r="N18" s="13">
        <v>5.69</v>
      </c>
      <c r="O18" s="13">
        <v>110</v>
      </c>
      <c r="P18" s="43">
        <v>0</v>
      </c>
      <c r="Q18" s="249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12"/>
      <c r="B19" s="137"/>
      <c r="C19" s="563">
        <v>88</v>
      </c>
      <c r="D19" s="219" t="s">
        <v>9</v>
      </c>
      <c r="E19" s="861" t="s">
        <v>109</v>
      </c>
      <c r="F19" s="235">
        <v>90</v>
      </c>
      <c r="G19" s="158"/>
      <c r="H19" s="249">
        <v>18</v>
      </c>
      <c r="I19" s="13">
        <v>16.5</v>
      </c>
      <c r="J19" s="43">
        <v>2.89</v>
      </c>
      <c r="K19" s="142">
        <v>232.8</v>
      </c>
      <c r="L19" s="249">
        <v>0.05</v>
      </c>
      <c r="M19" s="77">
        <v>0.13</v>
      </c>
      <c r="N19" s="13">
        <v>0.55000000000000004</v>
      </c>
      <c r="O19" s="13">
        <v>0</v>
      </c>
      <c r="P19" s="23">
        <v>0</v>
      </c>
      <c r="Q19" s="249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12"/>
      <c r="B20" s="158"/>
      <c r="C20" s="563">
        <v>64</v>
      </c>
      <c r="D20" s="219" t="s">
        <v>47</v>
      </c>
      <c r="E20" s="861" t="s">
        <v>70</v>
      </c>
      <c r="F20" s="235">
        <v>150</v>
      </c>
      <c r="G20" s="158"/>
      <c r="H20" s="249">
        <v>6.76</v>
      </c>
      <c r="I20" s="13">
        <v>3.93</v>
      </c>
      <c r="J20" s="43">
        <v>41.29</v>
      </c>
      <c r="K20" s="142">
        <v>227.48</v>
      </c>
      <c r="L20" s="257">
        <v>0.08</v>
      </c>
      <c r="M20" s="218">
        <v>0.03</v>
      </c>
      <c r="N20" s="81">
        <v>0</v>
      </c>
      <c r="O20" s="81">
        <v>10</v>
      </c>
      <c r="P20" s="82">
        <v>0.06</v>
      </c>
      <c r="Q20" s="257">
        <v>13.22</v>
      </c>
      <c r="R20" s="81">
        <v>50.76</v>
      </c>
      <c r="S20" s="81">
        <v>9.1199999999999992</v>
      </c>
      <c r="T20" s="81">
        <v>0.92</v>
      </c>
      <c r="U20" s="81">
        <v>72.489999999999995</v>
      </c>
      <c r="V20" s="81">
        <v>1E-3</v>
      </c>
      <c r="W20" s="81">
        <v>0</v>
      </c>
      <c r="X20" s="217">
        <v>0.01</v>
      </c>
    </row>
    <row r="21" spans="1:24" s="36" customFormat="1" ht="37.5" customHeight="1" x14ac:dyDescent="0.35">
      <c r="A21" s="112"/>
      <c r="B21" s="158"/>
      <c r="C21" s="586">
        <v>98</v>
      </c>
      <c r="D21" s="137" t="s">
        <v>17</v>
      </c>
      <c r="E21" s="219" t="s">
        <v>80</v>
      </c>
      <c r="F21" s="140">
        <v>200</v>
      </c>
      <c r="G21" s="676"/>
      <c r="H21" s="19">
        <v>0.37</v>
      </c>
      <c r="I21" s="20">
        <v>0</v>
      </c>
      <c r="J21" s="21">
        <v>14.85</v>
      </c>
      <c r="K21" s="203">
        <v>59.48</v>
      </c>
      <c r="L21" s="248">
        <v>0</v>
      </c>
      <c r="M21" s="17">
        <v>0</v>
      </c>
      <c r="N21" s="15">
        <v>0</v>
      </c>
      <c r="O21" s="15">
        <v>0</v>
      </c>
      <c r="P21" s="41">
        <v>0</v>
      </c>
      <c r="Q21" s="248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12"/>
      <c r="B22" s="158"/>
      <c r="C22" s="586">
        <v>119</v>
      </c>
      <c r="D22" s="157" t="s">
        <v>13</v>
      </c>
      <c r="E22" s="188" t="s">
        <v>53</v>
      </c>
      <c r="F22" s="193">
        <v>20</v>
      </c>
      <c r="G22" s="135"/>
      <c r="H22" s="248">
        <v>1.52</v>
      </c>
      <c r="I22" s="15">
        <v>0.16</v>
      </c>
      <c r="J22" s="41">
        <v>9.84</v>
      </c>
      <c r="K22" s="264">
        <v>47</v>
      </c>
      <c r="L22" s="248">
        <v>0.02</v>
      </c>
      <c r="M22" s="17">
        <v>0.01</v>
      </c>
      <c r="N22" s="15">
        <v>0</v>
      </c>
      <c r="O22" s="15">
        <v>0</v>
      </c>
      <c r="P22" s="41">
        <v>0</v>
      </c>
      <c r="Q22" s="248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12"/>
      <c r="B23" s="158"/>
      <c r="C23" s="563">
        <v>120</v>
      </c>
      <c r="D23" s="157" t="s">
        <v>14</v>
      </c>
      <c r="E23" s="188" t="s">
        <v>45</v>
      </c>
      <c r="F23" s="139">
        <v>20</v>
      </c>
      <c r="G23" s="753"/>
      <c r="H23" s="248">
        <v>1.32</v>
      </c>
      <c r="I23" s="15">
        <v>0.24</v>
      </c>
      <c r="J23" s="41">
        <v>8.0399999999999991</v>
      </c>
      <c r="K23" s="265">
        <v>39.6</v>
      </c>
      <c r="L23" s="283">
        <v>0.03</v>
      </c>
      <c r="M23" s="20">
        <v>0.02</v>
      </c>
      <c r="N23" s="20">
        <v>0</v>
      </c>
      <c r="O23" s="20">
        <v>0</v>
      </c>
      <c r="P23" s="21">
        <v>0</v>
      </c>
      <c r="Q23" s="283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12"/>
      <c r="B24" s="158"/>
      <c r="C24" s="827"/>
      <c r="D24" s="742"/>
      <c r="E24" s="862" t="s">
        <v>19</v>
      </c>
      <c r="F24" s="277">
        <f>SUM(F17:F23)</f>
        <v>740</v>
      </c>
      <c r="G24" s="277"/>
      <c r="H24" s="209">
        <f t="shared" ref="H24:J24" si="2">SUM(H17:H23)</f>
        <v>35.04</v>
      </c>
      <c r="I24" s="34">
        <f t="shared" si="2"/>
        <v>30.599999999999998</v>
      </c>
      <c r="J24" s="68">
        <f t="shared" si="2"/>
        <v>94.68</v>
      </c>
      <c r="K24" s="277">
        <f>SUM(K17:K23)</f>
        <v>794.81000000000006</v>
      </c>
      <c r="L24" s="209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8">
        <f t="shared" si="3"/>
        <v>0.06</v>
      </c>
      <c r="Q24" s="209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8">
        <f t="shared" si="3"/>
        <v>3.0190000000000001</v>
      </c>
    </row>
    <row r="25" spans="1:24" s="36" customFormat="1" ht="37.5" customHeight="1" thickBot="1" x14ac:dyDescent="0.4">
      <c r="A25" s="152"/>
      <c r="B25" s="259"/>
      <c r="C25" s="828"/>
      <c r="D25" s="488"/>
      <c r="E25" s="863" t="s">
        <v>20</v>
      </c>
      <c r="F25" s="368"/>
      <c r="G25" s="368"/>
      <c r="H25" s="370"/>
      <c r="I25" s="371"/>
      <c r="J25" s="372"/>
      <c r="K25" s="369">
        <f>K24/23.5</f>
        <v>33.821702127659577</v>
      </c>
      <c r="L25" s="370"/>
      <c r="M25" s="486"/>
      <c r="N25" s="371"/>
      <c r="O25" s="371"/>
      <c r="P25" s="372"/>
      <c r="Q25" s="370"/>
      <c r="R25" s="371"/>
      <c r="S25" s="371"/>
      <c r="T25" s="371"/>
      <c r="U25" s="371"/>
      <c r="V25" s="371"/>
      <c r="W25" s="371"/>
      <c r="X25" s="372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87"/>
      <c r="F27" s="26"/>
      <c r="G27" s="11"/>
      <c r="H27" s="11"/>
      <c r="I27" s="11"/>
      <c r="J27" s="11"/>
    </row>
    <row r="28" spans="1:24" ht="18" x14ac:dyDescent="0.35">
      <c r="A28" s="636" t="s">
        <v>64</v>
      </c>
      <c r="B28" s="844"/>
      <c r="C28" s="637"/>
      <c r="D28" s="638"/>
      <c r="E28" s="25"/>
      <c r="F28" s="26"/>
      <c r="G28" s="11"/>
      <c r="H28" s="11"/>
      <c r="I28" s="11"/>
      <c r="J28" s="11"/>
    </row>
    <row r="29" spans="1:24" ht="18" x14ac:dyDescent="0.35">
      <c r="A29" s="639" t="s">
        <v>65</v>
      </c>
      <c r="B29" s="840"/>
      <c r="C29" s="640"/>
      <c r="D29" s="640"/>
      <c r="E29" s="25"/>
      <c r="F29" s="26"/>
      <c r="G29" s="11"/>
      <c r="H29" s="11"/>
      <c r="I29" s="11"/>
      <c r="J29" s="11"/>
    </row>
    <row r="30" spans="1:24" ht="18" x14ac:dyDescent="0.35">
      <c r="A30" s="11"/>
      <c r="B30" s="858"/>
      <c r="C30" s="353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843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842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46"/>
      <c r="C4" s="641" t="s">
        <v>38</v>
      </c>
      <c r="D4" s="258"/>
      <c r="E4" s="710"/>
      <c r="F4" s="641"/>
      <c r="G4" s="643"/>
      <c r="H4" s="801" t="s">
        <v>21</v>
      </c>
      <c r="I4" s="802"/>
      <c r="J4" s="803"/>
      <c r="K4" s="711" t="s">
        <v>22</v>
      </c>
      <c r="L4" s="964" t="s">
        <v>23</v>
      </c>
      <c r="M4" s="965"/>
      <c r="N4" s="966"/>
      <c r="O4" s="966"/>
      <c r="P4" s="970"/>
      <c r="Q4" s="971" t="s">
        <v>24</v>
      </c>
      <c r="R4" s="972"/>
      <c r="S4" s="972"/>
      <c r="T4" s="972"/>
      <c r="U4" s="972"/>
      <c r="V4" s="972"/>
      <c r="W4" s="972"/>
      <c r="X4" s="973"/>
    </row>
    <row r="5" spans="1:24" s="16" customFormat="1" ht="47" thickBot="1" x14ac:dyDescent="0.4">
      <c r="A5" s="148" t="s">
        <v>0</v>
      </c>
      <c r="B5" s="819"/>
      <c r="C5" s="133" t="s">
        <v>39</v>
      </c>
      <c r="D5" s="692" t="s">
        <v>40</v>
      </c>
      <c r="E5" s="110" t="s">
        <v>37</v>
      </c>
      <c r="F5" s="133" t="s">
        <v>25</v>
      </c>
      <c r="G5" s="110" t="s">
        <v>36</v>
      </c>
      <c r="H5" s="104" t="s">
        <v>26</v>
      </c>
      <c r="I5" s="490" t="s">
        <v>27</v>
      </c>
      <c r="J5" s="104" t="s">
        <v>28</v>
      </c>
      <c r="K5" s="725" t="s">
        <v>29</v>
      </c>
      <c r="L5" s="359" t="s">
        <v>30</v>
      </c>
      <c r="M5" s="359" t="s">
        <v>113</v>
      </c>
      <c r="N5" s="359" t="s">
        <v>31</v>
      </c>
      <c r="O5" s="489" t="s">
        <v>114</v>
      </c>
      <c r="P5" s="359" t="s">
        <v>115</v>
      </c>
      <c r="Q5" s="359" t="s">
        <v>32</v>
      </c>
      <c r="R5" s="359" t="s">
        <v>33</v>
      </c>
      <c r="S5" s="359" t="s">
        <v>34</v>
      </c>
      <c r="T5" s="359" t="s">
        <v>35</v>
      </c>
      <c r="U5" s="359" t="s">
        <v>116</v>
      </c>
      <c r="V5" s="359" t="s">
        <v>117</v>
      </c>
      <c r="W5" s="359" t="s">
        <v>118</v>
      </c>
      <c r="X5" s="490" t="s">
        <v>119</v>
      </c>
    </row>
    <row r="6" spans="1:24" s="16" customFormat="1" ht="39" customHeight="1" x14ac:dyDescent="0.35">
      <c r="A6" s="151" t="s">
        <v>6</v>
      </c>
      <c r="B6" s="419"/>
      <c r="C6" s="460">
        <v>23</v>
      </c>
      <c r="D6" s="724" t="s">
        <v>18</v>
      </c>
      <c r="E6" s="755" t="s">
        <v>139</v>
      </c>
      <c r="F6" s="756">
        <v>60</v>
      </c>
      <c r="G6" s="162"/>
      <c r="H6" s="348">
        <v>0.56999999999999995</v>
      </c>
      <c r="I6" s="49">
        <v>0.36</v>
      </c>
      <c r="J6" s="50">
        <v>1.92</v>
      </c>
      <c r="K6" s="343">
        <v>11.4</v>
      </c>
      <c r="L6" s="346">
        <v>0.03</v>
      </c>
      <c r="M6" s="49">
        <v>0.02</v>
      </c>
      <c r="N6" s="49">
        <v>10.5</v>
      </c>
      <c r="O6" s="49">
        <v>40</v>
      </c>
      <c r="P6" s="392">
        <v>0</v>
      </c>
      <c r="Q6" s="346">
        <v>11.1</v>
      </c>
      <c r="R6" s="49">
        <v>20.399999999999999</v>
      </c>
      <c r="S6" s="49">
        <v>10.199999999999999</v>
      </c>
      <c r="T6" s="49">
        <v>0.45</v>
      </c>
      <c r="U6" s="49">
        <v>145.80000000000001</v>
      </c>
      <c r="V6" s="49">
        <v>1E-3</v>
      </c>
      <c r="W6" s="49">
        <v>0</v>
      </c>
      <c r="X6" s="50">
        <v>0.01</v>
      </c>
    </row>
    <row r="7" spans="1:24" s="16" customFormat="1" ht="39" customHeight="1" x14ac:dyDescent="0.35">
      <c r="A7" s="111"/>
      <c r="B7" s="158"/>
      <c r="C7" s="106">
        <v>31</v>
      </c>
      <c r="D7" s="158" t="s">
        <v>8</v>
      </c>
      <c r="E7" s="757" t="s">
        <v>76</v>
      </c>
      <c r="F7" s="758">
        <v>200</v>
      </c>
      <c r="G7" s="140"/>
      <c r="H7" s="218">
        <v>5.74</v>
      </c>
      <c r="I7" s="81">
        <v>8.7799999999999994</v>
      </c>
      <c r="J7" s="217">
        <v>8.74</v>
      </c>
      <c r="K7" s="382">
        <v>138.04</v>
      </c>
      <c r="L7" s="249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49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6">
        <v>3.5999999999999997E-2</v>
      </c>
    </row>
    <row r="8" spans="1:24" s="16" customFormat="1" ht="39" customHeight="1" x14ac:dyDescent="0.35">
      <c r="A8" s="112"/>
      <c r="B8" s="859" t="s">
        <v>74</v>
      </c>
      <c r="C8" s="195">
        <v>126</v>
      </c>
      <c r="D8" s="450" t="s">
        <v>9</v>
      </c>
      <c r="E8" s="684" t="s">
        <v>141</v>
      </c>
      <c r="F8" s="546">
        <v>90</v>
      </c>
      <c r="G8" s="192"/>
      <c r="H8" s="251">
        <v>16.98</v>
      </c>
      <c r="I8" s="58">
        <v>28.92</v>
      </c>
      <c r="J8" s="75">
        <v>3.59</v>
      </c>
      <c r="K8" s="342">
        <v>346</v>
      </c>
      <c r="L8" s="344">
        <v>0.45</v>
      </c>
      <c r="M8" s="58">
        <v>0.15</v>
      </c>
      <c r="N8" s="58">
        <v>1.08</v>
      </c>
      <c r="O8" s="58">
        <v>10</v>
      </c>
      <c r="P8" s="59">
        <v>0.44</v>
      </c>
      <c r="Q8" s="344">
        <v>31.51</v>
      </c>
      <c r="R8" s="58">
        <v>183.68</v>
      </c>
      <c r="S8" s="58">
        <v>28.68</v>
      </c>
      <c r="T8" s="58">
        <v>1.88</v>
      </c>
      <c r="U8" s="58">
        <v>322.18</v>
      </c>
      <c r="V8" s="58">
        <v>2E-3</v>
      </c>
      <c r="W8" s="58">
        <v>1.7999999999999999E-2</v>
      </c>
      <c r="X8" s="75">
        <v>0.01</v>
      </c>
    </row>
    <row r="9" spans="1:24" s="16" customFormat="1" ht="48" customHeight="1" x14ac:dyDescent="0.35">
      <c r="A9" s="113"/>
      <c r="B9" s="192" t="s">
        <v>74</v>
      </c>
      <c r="C9" s="174">
        <v>22</v>
      </c>
      <c r="D9" s="450" t="s">
        <v>62</v>
      </c>
      <c r="E9" s="624" t="s">
        <v>146</v>
      </c>
      <c r="F9" s="174">
        <v>150</v>
      </c>
      <c r="G9" s="192"/>
      <c r="H9" s="251">
        <v>2.41</v>
      </c>
      <c r="I9" s="58">
        <v>7.02</v>
      </c>
      <c r="J9" s="59">
        <v>14.18</v>
      </c>
      <c r="K9" s="252">
        <v>130.79</v>
      </c>
      <c r="L9" s="251">
        <v>0.08</v>
      </c>
      <c r="M9" s="251">
        <v>7.0000000000000007E-2</v>
      </c>
      <c r="N9" s="58">
        <v>13.63</v>
      </c>
      <c r="O9" s="58">
        <v>420</v>
      </c>
      <c r="P9" s="59">
        <v>0.06</v>
      </c>
      <c r="Q9" s="344">
        <v>35.24</v>
      </c>
      <c r="R9" s="58">
        <v>63.07</v>
      </c>
      <c r="S9" s="58">
        <v>28.07</v>
      </c>
      <c r="T9" s="58">
        <v>1.03</v>
      </c>
      <c r="U9" s="58">
        <v>482.73</v>
      </c>
      <c r="V9" s="58">
        <v>5.0000000000000001E-3</v>
      </c>
      <c r="W9" s="58">
        <v>0</v>
      </c>
      <c r="X9" s="75">
        <v>0.03</v>
      </c>
    </row>
    <row r="10" spans="1:24" s="16" customFormat="1" ht="39" customHeight="1" x14ac:dyDescent="0.35">
      <c r="A10" s="113"/>
      <c r="B10" s="158"/>
      <c r="C10" s="178">
        <v>114</v>
      </c>
      <c r="D10" s="157" t="s">
        <v>44</v>
      </c>
      <c r="E10" s="625" t="s">
        <v>50</v>
      </c>
      <c r="F10" s="290">
        <v>200</v>
      </c>
      <c r="G10" s="157"/>
      <c r="H10" s="248">
        <v>0</v>
      </c>
      <c r="I10" s="15">
        <v>0</v>
      </c>
      <c r="J10" s="41">
        <v>7.27</v>
      </c>
      <c r="K10" s="264">
        <v>28.73</v>
      </c>
      <c r="L10" s="248">
        <v>0</v>
      </c>
      <c r="M10" s="17">
        <v>0</v>
      </c>
      <c r="N10" s="15">
        <v>0</v>
      </c>
      <c r="O10" s="15">
        <v>0</v>
      </c>
      <c r="P10" s="18">
        <v>0</v>
      </c>
      <c r="Q10" s="248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29.25" customHeight="1" x14ac:dyDescent="0.35">
      <c r="A11" s="113"/>
      <c r="B11" s="158"/>
      <c r="C11" s="382">
        <v>119</v>
      </c>
      <c r="D11" s="158" t="s">
        <v>13</v>
      </c>
      <c r="E11" s="626" t="s">
        <v>53</v>
      </c>
      <c r="F11" s="563">
        <v>30</v>
      </c>
      <c r="G11" s="140"/>
      <c r="H11" s="19">
        <v>2.2799999999999998</v>
      </c>
      <c r="I11" s="20">
        <v>0.24</v>
      </c>
      <c r="J11" s="46">
        <v>14.76</v>
      </c>
      <c r="K11" s="421">
        <v>70.5</v>
      </c>
      <c r="L11" s="283">
        <v>0.03</v>
      </c>
      <c r="M11" s="20">
        <v>0.01</v>
      </c>
      <c r="N11" s="20">
        <v>0</v>
      </c>
      <c r="O11" s="20">
        <v>0</v>
      </c>
      <c r="P11" s="21">
        <v>0</v>
      </c>
      <c r="Q11" s="28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9" customHeight="1" x14ac:dyDescent="0.35">
      <c r="A12" s="113"/>
      <c r="B12" s="158"/>
      <c r="C12" s="106">
        <v>120</v>
      </c>
      <c r="D12" s="158" t="s">
        <v>14</v>
      </c>
      <c r="E12" s="626" t="s">
        <v>45</v>
      </c>
      <c r="F12" s="563">
        <v>20</v>
      </c>
      <c r="G12" s="140"/>
      <c r="H12" s="19">
        <v>1.32</v>
      </c>
      <c r="I12" s="20">
        <v>0.24</v>
      </c>
      <c r="J12" s="46">
        <v>8.0399999999999991</v>
      </c>
      <c r="K12" s="421">
        <v>39.6</v>
      </c>
      <c r="L12" s="283">
        <v>0.03</v>
      </c>
      <c r="M12" s="20">
        <v>0.02</v>
      </c>
      <c r="N12" s="20">
        <v>0</v>
      </c>
      <c r="O12" s="20">
        <v>0</v>
      </c>
      <c r="P12" s="21">
        <v>0</v>
      </c>
      <c r="Q12" s="28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9" customHeight="1" x14ac:dyDescent="0.35">
      <c r="A13" s="113"/>
      <c r="B13" s="191"/>
      <c r="C13" s="406"/>
      <c r="D13" s="675"/>
      <c r="E13" s="627" t="s">
        <v>19</v>
      </c>
      <c r="F13" s="564" t="e">
        <f>F6+F7+#REF!+#REF!+F10+F11+F12</f>
        <v>#REF!</v>
      </c>
      <c r="G13" s="303"/>
      <c r="H13" s="53" t="e">
        <f>H6+H7+#REF!+#REF!+H10+H11+H12</f>
        <v>#REF!</v>
      </c>
      <c r="I13" s="22" t="e">
        <f>I6+I7+#REF!+#REF!+I10+I11+I12</f>
        <v>#REF!</v>
      </c>
      <c r="J13" s="64" t="e">
        <f>J6+J7+#REF!+#REF!+J10+J11+J12</f>
        <v>#REF!</v>
      </c>
      <c r="K13" s="470" t="e">
        <f>K6+K7+#REF!+#REF!+K10+K11+K12</f>
        <v>#REF!</v>
      </c>
      <c r="L13" s="208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17" t="e">
        <f>P6+P7+#REF!+#REF!+P10+P11+P12</f>
        <v>#REF!</v>
      </c>
      <c r="Q13" s="208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4" t="e">
        <f>X6+X7+#REF!+#REF!+X10+X11+X12</f>
        <v>#REF!</v>
      </c>
    </row>
    <row r="14" spans="1:24" s="16" customFormat="1" ht="39" customHeight="1" x14ac:dyDescent="0.35">
      <c r="A14" s="113"/>
      <c r="B14" s="246"/>
      <c r="C14" s="407"/>
      <c r="D14" s="677"/>
      <c r="E14" s="628" t="s">
        <v>19</v>
      </c>
      <c r="F14" s="565" t="e">
        <f>F6+F7+F8+#REF!+F10+F11+F12</f>
        <v>#REF!</v>
      </c>
      <c r="G14" s="302"/>
      <c r="H14" s="572">
        <f>H6+H7+H8+H9+H10+H11+H12</f>
        <v>29.3</v>
      </c>
      <c r="I14" s="57">
        <f>I6+I7+I8+I9+I10+I11+I12</f>
        <v>45.56</v>
      </c>
      <c r="J14" s="76">
        <f>J6+J7+J8+J9+J10+J11+J12</f>
        <v>58.5</v>
      </c>
      <c r="K14" s="480">
        <f>K6+K7+K8+K9+K10+K11+K12</f>
        <v>765.06000000000006</v>
      </c>
      <c r="L14" s="316">
        <f>L6+L7+L8+L9+L10+L11+L12</f>
        <v>0.66</v>
      </c>
      <c r="M14" s="57">
        <f>M6+M7+M8+M9+M10+M11+M12</f>
        <v>0.35000000000000003</v>
      </c>
      <c r="N14" s="57">
        <f>N6+N7+N8+N9+N10+N11+N12</f>
        <v>30.450000000000003</v>
      </c>
      <c r="O14" s="57">
        <f>O6+O7+O8+O9+O10+O11+O12</f>
        <v>602.79999999999995</v>
      </c>
      <c r="P14" s="773">
        <f>P6+P7+P8+P9+P10+P11+P12</f>
        <v>0.56000000000000005</v>
      </c>
      <c r="Q14" s="316">
        <f>Q6+Q7+Q8+Q9+Q10+Q11+Q12</f>
        <v>123.71000000000001</v>
      </c>
      <c r="R14" s="57">
        <f>R6+R7+R8+R9+R10+R11+R12</f>
        <v>394.15999999999997</v>
      </c>
      <c r="S14" s="57">
        <f>S6+S7+S8+S9+S10+S11+S12</f>
        <v>100.86</v>
      </c>
      <c r="T14" s="57">
        <f>T6+T7+T8+T9+T10+T11+T12</f>
        <v>5.77</v>
      </c>
      <c r="U14" s="57">
        <f>U6+U7+U8+U9+U10+U11+U12</f>
        <v>1304.7</v>
      </c>
      <c r="V14" s="57">
        <f>V6+V7+V8+V9+V10+V11+V12</f>
        <v>1.6000000000000004E-2</v>
      </c>
      <c r="W14" s="57">
        <f>W6+W7+W8+W9+W10+W11+W12</f>
        <v>2.0999999999999998E-2</v>
      </c>
      <c r="X14" s="76">
        <f>X6+X7+X8+X9+X10+X11+X12</f>
        <v>4.4359999999999999</v>
      </c>
    </row>
    <row r="15" spans="1:24" s="16" customFormat="1" ht="39" customHeight="1" x14ac:dyDescent="0.35">
      <c r="A15" s="113"/>
      <c r="B15" s="245"/>
      <c r="C15" s="408"/>
      <c r="D15" s="678"/>
      <c r="E15" s="629" t="s">
        <v>20</v>
      </c>
      <c r="F15" s="503"/>
      <c r="G15" s="434"/>
      <c r="H15" s="493"/>
      <c r="I15" s="429"/>
      <c r="J15" s="430"/>
      <c r="K15" s="544" t="e">
        <f>K13/23.5</f>
        <v>#REF!</v>
      </c>
      <c r="L15" s="428"/>
      <c r="M15" s="429"/>
      <c r="N15" s="429"/>
      <c r="O15" s="429"/>
      <c r="P15" s="482"/>
      <c r="Q15" s="428"/>
      <c r="R15" s="429"/>
      <c r="S15" s="429"/>
      <c r="T15" s="429"/>
      <c r="U15" s="429"/>
      <c r="V15" s="429"/>
      <c r="W15" s="429"/>
      <c r="X15" s="430"/>
    </row>
    <row r="16" spans="1:24" s="16" customFormat="1" ht="39" customHeight="1" thickBot="1" x14ac:dyDescent="0.4">
      <c r="A16" s="270"/>
      <c r="B16" s="194"/>
      <c r="C16" s="515"/>
      <c r="D16" s="679"/>
      <c r="E16" s="630" t="s">
        <v>20</v>
      </c>
      <c r="F16" s="566"/>
      <c r="G16" s="194"/>
      <c r="H16" s="494"/>
      <c r="I16" s="440"/>
      <c r="J16" s="441"/>
      <c r="K16" s="442">
        <f>K14/23.5</f>
        <v>32.555744680851063</v>
      </c>
      <c r="L16" s="439"/>
      <c r="M16" s="440"/>
      <c r="N16" s="440"/>
      <c r="O16" s="440"/>
      <c r="P16" s="483"/>
      <c r="Q16" s="439"/>
      <c r="R16" s="440"/>
      <c r="S16" s="440"/>
      <c r="T16" s="440"/>
      <c r="U16" s="440"/>
      <c r="V16" s="440"/>
      <c r="W16" s="440"/>
      <c r="X16" s="441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636" t="s">
        <v>64</v>
      </c>
      <c r="B19" s="844"/>
      <c r="C19" s="637"/>
      <c r="D19" s="638"/>
      <c r="E19" s="25"/>
      <c r="F19" s="26"/>
      <c r="G19" s="11"/>
      <c r="H19" s="11"/>
      <c r="I19" s="11"/>
      <c r="J19" s="11"/>
    </row>
    <row r="20" spans="1:14" ht="18" x14ac:dyDescent="0.35">
      <c r="A20" s="639" t="s">
        <v>65</v>
      </c>
      <c r="B20" s="840"/>
      <c r="C20" s="640"/>
      <c r="D20" s="640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B6" sqref="B6:W1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7"/>
      <c r="B4" s="386" t="s">
        <v>38</v>
      </c>
      <c r="C4" s="136"/>
      <c r="D4" s="167"/>
      <c r="E4" s="386"/>
      <c r="F4" s="444"/>
      <c r="G4" s="829" t="s">
        <v>21</v>
      </c>
      <c r="H4" s="830"/>
      <c r="I4" s="831"/>
      <c r="J4" s="323" t="s">
        <v>22</v>
      </c>
      <c r="K4" s="964" t="s">
        <v>23</v>
      </c>
      <c r="L4" s="965"/>
      <c r="M4" s="966"/>
      <c r="N4" s="966"/>
      <c r="O4" s="970"/>
      <c r="P4" s="978" t="s">
        <v>24</v>
      </c>
      <c r="Q4" s="979"/>
      <c r="R4" s="979"/>
      <c r="S4" s="979"/>
      <c r="T4" s="979"/>
      <c r="U4" s="979"/>
      <c r="V4" s="979"/>
      <c r="W4" s="980"/>
    </row>
    <row r="5" spans="1:23" s="16" customFormat="1" ht="47" thickBot="1" x14ac:dyDescent="0.4">
      <c r="A5" s="148" t="s">
        <v>0</v>
      </c>
      <c r="B5" s="133" t="s">
        <v>39</v>
      </c>
      <c r="C5" s="84" t="s">
        <v>40</v>
      </c>
      <c r="D5" s="110" t="s">
        <v>37</v>
      </c>
      <c r="E5" s="133" t="s">
        <v>25</v>
      </c>
      <c r="F5" s="133" t="s">
        <v>36</v>
      </c>
      <c r="G5" s="133" t="s">
        <v>26</v>
      </c>
      <c r="H5" s="490" t="s">
        <v>27</v>
      </c>
      <c r="I5" s="771" t="s">
        <v>28</v>
      </c>
      <c r="J5" s="324" t="s">
        <v>29</v>
      </c>
      <c r="K5" s="359" t="s">
        <v>30</v>
      </c>
      <c r="L5" s="359" t="s">
        <v>113</v>
      </c>
      <c r="M5" s="359" t="s">
        <v>31</v>
      </c>
      <c r="N5" s="489" t="s">
        <v>114</v>
      </c>
      <c r="O5" s="359" t="s">
        <v>115</v>
      </c>
      <c r="P5" s="359" t="s">
        <v>32</v>
      </c>
      <c r="Q5" s="359" t="s">
        <v>33</v>
      </c>
      <c r="R5" s="359" t="s">
        <v>34</v>
      </c>
      <c r="S5" s="359" t="s">
        <v>35</v>
      </c>
      <c r="T5" s="359" t="s">
        <v>116</v>
      </c>
      <c r="U5" s="359" t="s">
        <v>117</v>
      </c>
      <c r="V5" s="359" t="s">
        <v>118</v>
      </c>
      <c r="W5" s="490" t="s">
        <v>119</v>
      </c>
    </row>
    <row r="6" spans="1:23" s="16" customFormat="1" ht="39" customHeight="1" x14ac:dyDescent="0.35">
      <c r="A6" s="151" t="s">
        <v>6</v>
      </c>
      <c r="B6" s="144">
        <v>13</v>
      </c>
      <c r="C6" s="394" t="s">
        <v>7</v>
      </c>
      <c r="D6" s="650" t="s">
        <v>56</v>
      </c>
      <c r="E6" s="531">
        <v>60</v>
      </c>
      <c r="F6" s="394"/>
      <c r="G6" s="266">
        <v>1.1200000000000001</v>
      </c>
      <c r="H6" s="37">
        <v>4.2699999999999996</v>
      </c>
      <c r="I6" s="229">
        <v>6.02</v>
      </c>
      <c r="J6" s="326">
        <v>68.62</v>
      </c>
      <c r="K6" s="295">
        <v>0.03</v>
      </c>
      <c r="L6" s="291">
        <v>0.04</v>
      </c>
      <c r="M6" s="90">
        <v>3.29</v>
      </c>
      <c r="N6" s="90">
        <v>450</v>
      </c>
      <c r="O6" s="91">
        <v>0</v>
      </c>
      <c r="P6" s="295">
        <v>14.45</v>
      </c>
      <c r="Q6" s="90">
        <v>29.75</v>
      </c>
      <c r="R6" s="90">
        <v>18.420000000000002</v>
      </c>
      <c r="S6" s="90">
        <v>0.54</v>
      </c>
      <c r="T6" s="90">
        <v>161.77000000000001</v>
      </c>
      <c r="U6" s="90">
        <v>3.0000000000000001E-3</v>
      </c>
      <c r="V6" s="90">
        <v>1E-3</v>
      </c>
      <c r="W6" s="92">
        <v>0.02</v>
      </c>
    </row>
    <row r="7" spans="1:23" s="16" customFormat="1" ht="39" customHeight="1" x14ac:dyDescent="0.35">
      <c r="A7" s="111"/>
      <c r="B7" s="142">
        <v>138</v>
      </c>
      <c r="C7" s="331" t="s">
        <v>8</v>
      </c>
      <c r="D7" s="634" t="s">
        <v>160</v>
      </c>
      <c r="E7" s="699">
        <v>200</v>
      </c>
      <c r="F7" s="141"/>
      <c r="G7" s="249">
        <v>6.03</v>
      </c>
      <c r="H7" s="13">
        <v>6.38</v>
      </c>
      <c r="I7" s="43">
        <v>11.17</v>
      </c>
      <c r="J7" s="142">
        <v>126.47</v>
      </c>
      <c r="K7" s="249">
        <v>0.08</v>
      </c>
      <c r="L7" s="77">
        <v>0.08</v>
      </c>
      <c r="M7" s="13">
        <v>5.73</v>
      </c>
      <c r="N7" s="13">
        <v>120</v>
      </c>
      <c r="O7" s="43">
        <v>0.02</v>
      </c>
      <c r="P7" s="249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3">
        <v>0.04</v>
      </c>
    </row>
    <row r="8" spans="1:23" s="16" customFormat="1" ht="39" customHeight="1" x14ac:dyDescent="0.35">
      <c r="A8" s="113"/>
      <c r="B8" s="200">
        <v>148</v>
      </c>
      <c r="C8" s="212" t="s">
        <v>9</v>
      </c>
      <c r="D8" s="365" t="s">
        <v>106</v>
      </c>
      <c r="E8" s="663">
        <v>90</v>
      </c>
      <c r="F8" s="140"/>
      <c r="G8" s="248">
        <v>19.52</v>
      </c>
      <c r="H8" s="15">
        <v>10.17</v>
      </c>
      <c r="I8" s="41">
        <v>5.89</v>
      </c>
      <c r="J8" s="264">
        <v>193.12</v>
      </c>
      <c r="K8" s="248">
        <v>0.11</v>
      </c>
      <c r="L8" s="17">
        <v>0.16</v>
      </c>
      <c r="M8" s="15">
        <v>1.57</v>
      </c>
      <c r="N8" s="15">
        <v>300</v>
      </c>
      <c r="O8" s="41">
        <v>0.44</v>
      </c>
      <c r="P8" s="248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1">
        <v>0.66</v>
      </c>
    </row>
    <row r="9" spans="1:23" s="16" customFormat="1" ht="39" customHeight="1" x14ac:dyDescent="0.35">
      <c r="A9" s="113"/>
      <c r="B9" s="140">
        <v>253</v>
      </c>
      <c r="C9" s="212" t="s">
        <v>62</v>
      </c>
      <c r="D9" s="365" t="s">
        <v>112</v>
      </c>
      <c r="E9" s="663">
        <v>150</v>
      </c>
      <c r="F9" s="140"/>
      <c r="G9" s="257">
        <v>4.3</v>
      </c>
      <c r="H9" s="81">
        <v>4.24</v>
      </c>
      <c r="I9" s="217">
        <v>18.77</v>
      </c>
      <c r="J9" s="382">
        <v>129.54</v>
      </c>
      <c r="K9" s="257">
        <v>0.11</v>
      </c>
      <c r="L9" s="218">
        <v>0.06</v>
      </c>
      <c r="M9" s="81">
        <v>0</v>
      </c>
      <c r="N9" s="81">
        <v>10</v>
      </c>
      <c r="O9" s="217">
        <v>0.06</v>
      </c>
      <c r="P9" s="257">
        <v>8.69</v>
      </c>
      <c r="Q9" s="81">
        <v>94.9</v>
      </c>
      <c r="R9" s="81">
        <v>62.72</v>
      </c>
      <c r="S9" s="81">
        <v>2.12</v>
      </c>
      <c r="T9" s="81">
        <v>114.82</v>
      </c>
      <c r="U9" s="81">
        <v>1E-3</v>
      </c>
      <c r="V9" s="81">
        <v>1E-3</v>
      </c>
      <c r="W9" s="217">
        <v>0.01</v>
      </c>
    </row>
    <row r="10" spans="1:23" s="16" customFormat="1" ht="42.75" customHeight="1" x14ac:dyDescent="0.35">
      <c r="A10" s="113"/>
      <c r="B10" s="220">
        <v>100</v>
      </c>
      <c r="C10" s="214" t="s">
        <v>85</v>
      </c>
      <c r="D10" s="158" t="s">
        <v>83</v>
      </c>
      <c r="E10" s="140">
        <v>200</v>
      </c>
      <c r="F10" s="384"/>
      <c r="G10" s="283">
        <v>0.15</v>
      </c>
      <c r="H10" s="20">
        <v>0.04</v>
      </c>
      <c r="I10" s="46">
        <v>12.83</v>
      </c>
      <c r="J10" s="203">
        <v>52.45</v>
      </c>
      <c r="K10" s="248">
        <v>0</v>
      </c>
      <c r="L10" s="17">
        <v>0</v>
      </c>
      <c r="M10" s="15">
        <v>1.2</v>
      </c>
      <c r="N10" s="15">
        <v>0</v>
      </c>
      <c r="O10" s="41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1">
        <v>0</v>
      </c>
    </row>
    <row r="11" spans="1:23" s="16" customFormat="1" ht="34.5" customHeight="1" x14ac:dyDescent="0.35">
      <c r="A11" s="113"/>
      <c r="B11" s="142">
        <v>119</v>
      </c>
      <c r="C11" s="156" t="s">
        <v>13</v>
      </c>
      <c r="D11" s="188" t="s">
        <v>53</v>
      </c>
      <c r="E11" s="178">
        <v>45</v>
      </c>
      <c r="F11" s="139"/>
      <c r="G11" s="248">
        <v>3.42</v>
      </c>
      <c r="H11" s="15">
        <v>0.36</v>
      </c>
      <c r="I11" s="41">
        <v>22.14</v>
      </c>
      <c r="J11" s="200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48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3">
        <v>6.53</v>
      </c>
    </row>
    <row r="12" spans="1:23" s="16" customFormat="1" ht="39" customHeight="1" x14ac:dyDescent="0.35">
      <c r="A12" s="113"/>
      <c r="B12" s="139">
        <v>120</v>
      </c>
      <c r="C12" s="156" t="s">
        <v>14</v>
      </c>
      <c r="D12" s="188" t="s">
        <v>45</v>
      </c>
      <c r="E12" s="178">
        <v>25</v>
      </c>
      <c r="F12" s="139"/>
      <c r="G12" s="248">
        <v>1.65</v>
      </c>
      <c r="H12" s="15">
        <v>0.3</v>
      </c>
      <c r="I12" s="41">
        <v>10.050000000000001</v>
      </c>
      <c r="J12" s="200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48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1">
        <v>0</v>
      </c>
    </row>
    <row r="13" spans="1:23" s="36" customFormat="1" ht="39" customHeight="1" x14ac:dyDescent="0.35">
      <c r="A13" s="112"/>
      <c r="B13" s="366"/>
      <c r="C13" s="233"/>
      <c r="D13" s="314" t="s">
        <v>19</v>
      </c>
      <c r="E13" s="375">
        <f>SUM(E6:E12)</f>
        <v>770</v>
      </c>
      <c r="F13" s="277"/>
      <c r="G13" s="209">
        <f t="shared" ref="G13:W13" si="0">SUM(G6:G12)</f>
        <v>36.19</v>
      </c>
      <c r="H13" s="34">
        <f t="shared" si="0"/>
        <v>25.76</v>
      </c>
      <c r="I13" s="68">
        <f t="shared" si="0"/>
        <v>86.86999999999999</v>
      </c>
      <c r="J13" s="277">
        <f t="shared" si="0"/>
        <v>725.45</v>
      </c>
      <c r="K13" s="35">
        <f t="shared" si="0"/>
        <v>0.42</v>
      </c>
      <c r="L13" s="34">
        <f t="shared" si="0"/>
        <v>0.37000000000000005</v>
      </c>
      <c r="M13" s="34">
        <f t="shared" si="0"/>
        <v>11.79</v>
      </c>
      <c r="N13" s="34">
        <f t="shared" si="0"/>
        <v>880</v>
      </c>
      <c r="O13" s="68">
        <f t="shared" si="0"/>
        <v>0.52</v>
      </c>
      <c r="P13" s="209">
        <f t="shared" si="0"/>
        <v>199.42000000000002</v>
      </c>
      <c r="Q13" s="34">
        <f t="shared" si="0"/>
        <v>555.23</v>
      </c>
      <c r="R13" s="34">
        <f t="shared" si="0"/>
        <v>191.86</v>
      </c>
      <c r="S13" s="34">
        <f t="shared" si="0"/>
        <v>6.8100000000000005</v>
      </c>
      <c r="T13" s="34">
        <f t="shared" si="0"/>
        <v>1292.3799999999999</v>
      </c>
      <c r="U13" s="34">
        <f t="shared" si="0"/>
        <v>0.15200000000000002</v>
      </c>
      <c r="V13" s="34">
        <f t="shared" si="0"/>
        <v>4.300000000000001E-2</v>
      </c>
      <c r="W13" s="68">
        <f t="shared" si="0"/>
        <v>7.26</v>
      </c>
    </row>
    <row r="14" spans="1:23" s="36" customFormat="1" ht="39" customHeight="1" thickBot="1" x14ac:dyDescent="0.4">
      <c r="A14" s="152"/>
      <c r="B14" s="146"/>
      <c r="C14" s="138"/>
      <c r="D14" s="350" t="s">
        <v>20</v>
      </c>
      <c r="E14" s="488"/>
      <c r="F14" s="473"/>
      <c r="G14" s="760"/>
      <c r="H14" s="761"/>
      <c r="I14" s="762"/>
      <c r="J14" s="403">
        <f>J13/23.5</f>
        <v>30.870212765957447</v>
      </c>
      <c r="K14" s="760"/>
      <c r="L14" s="763"/>
      <c r="M14" s="761"/>
      <c r="N14" s="761"/>
      <c r="O14" s="762"/>
      <c r="P14" s="760"/>
      <c r="Q14" s="761"/>
      <c r="R14" s="761"/>
      <c r="S14" s="761"/>
      <c r="T14" s="761"/>
      <c r="U14" s="761"/>
      <c r="V14" s="761"/>
      <c r="W14" s="762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843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842"/>
      <c r="C2" s="7"/>
      <c r="D2" s="6" t="s">
        <v>3</v>
      </c>
      <c r="E2" s="6"/>
      <c r="F2" s="8" t="s">
        <v>2</v>
      </c>
      <c r="G2" s="12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3"/>
      <c r="C4" s="109" t="s">
        <v>38</v>
      </c>
      <c r="D4" s="108"/>
      <c r="E4" s="167"/>
      <c r="F4" s="103"/>
      <c r="G4" s="109"/>
      <c r="H4" s="807" t="s">
        <v>21</v>
      </c>
      <c r="I4" s="808"/>
      <c r="J4" s="809"/>
      <c r="K4" s="198" t="s">
        <v>22</v>
      </c>
      <c r="L4" s="964" t="s">
        <v>23</v>
      </c>
      <c r="M4" s="965"/>
      <c r="N4" s="966"/>
      <c r="O4" s="966"/>
      <c r="P4" s="970"/>
      <c r="Q4" s="978" t="s">
        <v>24</v>
      </c>
      <c r="R4" s="979"/>
      <c r="S4" s="979"/>
      <c r="T4" s="979"/>
      <c r="U4" s="979"/>
      <c r="V4" s="979"/>
      <c r="W4" s="979"/>
      <c r="X4" s="980"/>
    </row>
    <row r="5" spans="1:24" s="16" customFormat="1" ht="47" thickBot="1" x14ac:dyDescent="0.4">
      <c r="A5" s="148" t="s">
        <v>0</v>
      </c>
      <c r="B5" s="84"/>
      <c r="C5" s="110" t="s">
        <v>39</v>
      </c>
      <c r="D5" s="334" t="s">
        <v>40</v>
      </c>
      <c r="E5" s="110" t="s">
        <v>37</v>
      </c>
      <c r="F5" s="104" t="s">
        <v>25</v>
      </c>
      <c r="G5" s="110" t="s">
        <v>36</v>
      </c>
      <c r="H5" s="104" t="s">
        <v>26</v>
      </c>
      <c r="I5" s="490" t="s">
        <v>27</v>
      </c>
      <c r="J5" s="104" t="s">
        <v>28</v>
      </c>
      <c r="K5" s="199" t="s">
        <v>29</v>
      </c>
      <c r="L5" s="359" t="s">
        <v>30</v>
      </c>
      <c r="M5" s="359" t="s">
        <v>113</v>
      </c>
      <c r="N5" s="359" t="s">
        <v>31</v>
      </c>
      <c r="O5" s="489" t="s">
        <v>114</v>
      </c>
      <c r="P5" s="359" t="s">
        <v>115</v>
      </c>
      <c r="Q5" s="359" t="s">
        <v>32</v>
      </c>
      <c r="R5" s="359" t="s">
        <v>33</v>
      </c>
      <c r="S5" s="359" t="s">
        <v>34</v>
      </c>
      <c r="T5" s="359" t="s">
        <v>35</v>
      </c>
      <c r="U5" s="359" t="s">
        <v>116</v>
      </c>
      <c r="V5" s="359" t="s">
        <v>117</v>
      </c>
      <c r="W5" s="359" t="s">
        <v>118</v>
      </c>
      <c r="X5" s="490" t="s">
        <v>119</v>
      </c>
    </row>
    <row r="6" spans="1:24" s="16" customFormat="1" ht="37.5" customHeight="1" x14ac:dyDescent="0.35">
      <c r="A6" s="151" t="s">
        <v>6</v>
      </c>
      <c r="B6" s="394"/>
      <c r="C6" s="788">
        <v>28</v>
      </c>
      <c r="D6" s="685" t="s">
        <v>18</v>
      </c>
      <c r="E6" s="686" t="s">
        <v>133</v>
      </c>
      <c r="F6" s="687">
        <v>60</v>
      </c>
      <c r="G6" s="570"/>
      <c r="H6" s="47">
        <v>0.48</v>
      </c>
      <c r="I6" s="37">
        <v>0.6</v>
      </c>
      <c r="J6" s="48">
        <v>1.56</v>
      </c>
      <c r="K6" s="231">
        <v>8.4</v>
      </c>
      <c r="L6" s="283">
        <v>0.02</v>
      </c>
      <c r="M6" s="20">
        <v>0.02</v>
      </c>
      <c r="N6" s="20">
        <v>6</v>
      </c>
      <c r="O6" s="20">
        <v>10</v>
      </c>
      <c r="P6" s="21">
        <v>0</v>
      </c>
      <c r="Q6" s="346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11"/>
      <c r="B7" s="157"/>
      <c r="C7" s="153">
        <v>33</v>
      </c>
      <c r="D7" s="188" t="s">
        <v>8</v>
      </c>
      <c r="E7" s="226" t="s">
        <v>57</v>
      </c>
      <c r="F7" s="290">
        <v>200</v>
      </c>
      <c r="G7" s="157"/>
      <c r="H7" s="249">
        <v>6.2</v>
      </c>
      <c r="I7" s="13">
        <v>6.38</v>
      </c>
      <c r="J7" s="43">
        <v>12.3</v>
      </c>
      <c r="K7" s="107">
        <v>131.76</v>
      </c>
      <c r="L7" s="249">
        <v>7.0000000000000007E-2</v>
      </c>
      <c r="M7" s="77">
        <v>0.08</v>
      </c>
      <c r="N7" s="13">
        <v>5.17</v>
      </c>
      <c r="O7" s="13">
        <v>120</v>
      </c>
      <c r="P7" s="43">
        <v>0.02</v>
      </c>
      <c r="Q7" s="249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13"/>
      <c r="B8" s="157"/>
      <c r="C8" s="153">
        <v>321</v>
      </c>
      <c r="D8" s="188" t="s">
        <v>9</v>
      </c>
      <c r="E8" s="226" t="s">
        <v>164</v>
      </c>
      <c r="F8" s="290">
        <v>90</v>
      </c>
      <c r="G8" s="157"/>
      <c r="H8" s="248">
        <v>19.78</v>
      </c>
      <c r="I8" s="15">
        <v>24.51</v>
      </c>
      <c r="J8" s="41">
        <v>2.52</v>
      </c>
      <c r="K8" s="265">
        <v>312.27999999999997</v>
      </c>
      <c r="L8" s="248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48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13"/>
      <c r="B9" s="157"/>
      <c r="C9" s="153">
        <v>65</v>
      </c>
      <c r="D9" s="188" t="s">
        <v>47</v>
      </c>
      <c r="E9" s="226" t="s">
        <v>52</v>
      </c>
      <c r="F9" s="290">
        <v>150</v>
      </c>
      <c r="G9" s="157"/>
      <c r="H9" s="249">
        <v>6.76</v>
      </c>
      <c r="I9" s="13">
        <v>3.93</v>
      </c>
      <c r="J9" s="43">
        <v>41.29</v>
      </c>
      <c r="K9" s="107">
        <v>227.48</v>
      </c>
      <c r="L9" s="249">
        <v>0.08</v>
      </c>
      <c r="M9" s="77">
        <v>0.03</v>
      </c>
      <c r="N9" s="13">
        <v>0</v>
      </c>
      <c r="O9" s="13">
        <v>10</v>
      </c>
      <c r="P9" s="43">
        <v>0.06</v>
      </c>
      <c r="Q9" s="249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13"/>
      <c r="B10" s="157"/>
      <c r="C10" s="153">
        <v>114</v>
      </c>
      <c r="D10" s="188" t="s">
        <v>44</v>
      </c>
      <c r="E10" s="226" t="s">
        <v>50</v>
      </c>
      <c r="F10" s="290">
        <v>200</v>
      </c>
      <c r="G10" s="157"/>
      <c r="H10" s="248">
        <v>0</v>
      </c>
      <c r="I10" s="15">
        <v>0</v>
      </c>
      <c r="J10" s="41">
        <v>7.27</v>
      </c>
      <c r="K10" s="264">
        <v>28.73</v>
      </c>
      <c r="L10" s="248">
        <v>0</v>
      </c>
      <c r="M10" s="17">
        <v>0</v>
      </c>
      <c r="N10" s="15">
        <v>0</v>
      </c>
      <c r="O10" s="15">
        <v>0</v>
      </c>
      <c r="P10" s="18">
        <v>0</v>
      </c>
      <c r="Q10" s="248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3"/>
      <c r="B11" s="157"/>
      <c r="C11" s="155">
        <v>119</v>
      </c>
      <c r="D11" s="188" t="s">
        <v>13</v>
      </c>
      <c r="E11" s="157" t="s">
        <v>53</v>
      </c>
      <c r="F11" s="193">
        <v>20</v>
      </c>
      <c r="G11" s="135"/>
      <c r="H11" s="248">
        <v>1.52</v>
      </c>
      <c r="I11" s="15">
        <v>0.16</v>
      </c>
      <c r="J11" s="41">
        <v>9.84</v>
      </c>
      <c r="K11" s="264">
        <v>47</v>
      </c>
      <c r="L11" s="248">
        <v>0.02</v>
      </c>
      <c r="M11" s="15">
        <v>0.01</v>
      </c>
      <c r="N11" s="15">
        <v>0</v>
      </c>
      <c r="O11" s="15">
        <v>0</v>
      </c>
      <c r="P11" s="18">
        <v>0</v>
      </c>
      <c r="Q11" s="248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13"/>
      <c r="B12" s="157"/>
      <c r="C12" s="153">
        <v>120</v>
      </c>
      <c r="D12" s="188" t="s">
        <v>14</v>
      </c>
      <c r="E12" s="157" t="s">
        <v>45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449">
        <v>39.6</v>
      </c>
      <c r="L12" s="283">
        <v>0.03</v>
      </c>
      <c r="M12" s="19">
        <v>0.02</v>
      </c>
      <c r="N12" s="20">
        <v>0</v>
      </c>
      <c r="O12" s="20">
        <v>0</v>
      </c>
      <c r="P12" s="46">
        <v>0</v>
      </c>
      <c r="Q12" s="28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3"/>
      <c r="B13" s="157"/>
      <c r="C13" s="789"/>
      <c r="D13" s="652"/>
      <c r="E13" s="314" t="s">
        <v>19</v>
      </c>
      <c r="F13" s="135">
        <f>SUM(F6:F12)</f>
        <v>740</v>
      </c>
      <c r="G13" s="157"/>
      <c r="H13" s="207">
        <f>SUM(H6:H12)</f>
        <v>36.06</v>
      </c>
      <c r="I13" s="14">
        <f>SUM(I6:I12)</f>
        <v>35.82</v>
      </c>
      <c r="J13" s="44">
        <f>SUM(J6:J12)</f>
        <v>82.82</v>
      </c>
      <c r="K13" s="328">
        <f>SUM(K6:K12)</f>
        <v>795.25</v>
      </c>
      <c r="L13" s="688">
        <f t="shared" ref="L13:X13" si="0">SUM(L6:L12)</f>
        <v>0.29000000000000004</v>
      </c>
      <c r="M13" s="775">
        <f t="shared" si="0"/>
        <v>0.37</v>
      </c>
      <c r="N13" s="689">
        <f t="shared" si="0"/>
        <v>12.33</v>
      </c>
      <c r="O13" s="689">
        <f t="shared" si="0"/>
        <v>220</v>
      </c>
      <c r="P13" s="690">
        <f t="shared" si="0"/>
        <v>0.37</v>
      </c>
      <c r="Q13" s="688">
        <f t="shared" si="0"/>
        <v>263.95</v>
      </c>
      <c r="R13" s="689">
        <f t="shared" si="0"/>
        <v>488.85999999999996</v>
      </c>
      <c r="S13" s="689">
        <f t="shared" si="0"/>
        <v>77.86</v>
      </c>
      <c r="T13" s="689">
        <f t="shared" si="0"/>
        <v>4.75</v>
      </c>
      <c r="U13" s="689">
        <f t="shared" si="0"/>
        <v>863.17</v>
      </c>
      <c r="V13" s="689">
        <f t="shared" si="0"/>
        <v>1.3600000000000001E-2</v>
      </c>
      <c r="W13" s="689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70"/>
      <c r="B14" s="694"/>
      <c r="C14" s="790"/>
      <c r="D14" s="655"/>
      <c r="E14" s="350" t="s">
        <v>20</v>
      </c>
      <c r="F14" s="655"/>
      <c r="G14" s="653"/>
      <c r="H14" s="659"/>
      <c r="I14" s="661"/>
      <c r="J14" s="662"/>
      <c r="K14" s="329">
        <f>K13/23.5</f>
        <v>33.840425531914896</v>
      </c>
      <c r="L14" s="659"/>
      <c r="M14" s="660"/>
      <c r="N14" s="661"/>
      <c r="O14" s="661"/>
      <c r="P14" s="662"/>
      <c r="Q14" s="659"/>
      <c r="R14" s="661"/>
      <c r="S14" s="661"/>
      <c r="T14" s="661"/>
      <c r="U14" s="661"/>
      <c r="V14" s="661"/>
      <c r="W14" s="661"/>
      <c r="X14" s="161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36" t="s">
        <v>64</v>
      </c>
      <c r="B17" s="844"/>
      <c r="C17" s="637"/>
      <c r="D17" s="638"/>
      <c r="E17" s="25"/>
      <c r="F17" s="26"/>
      <c r="G17" s="11"/>
      <c r="H17" s="11"/>
      <c r="I17" s="11"/>
      <c r="J17" s="11"/>
    </row>
    <row r="18" spans="1:10" ht="18" x14ac:dyDescent="0.35">
      <c r="A18" s="639" t="s">
        <v>65</v>
      </c>
      <c r="B18" s="840"/>
      <c r="C18" s="640"/>
      <c r="D18" s="640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839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45"/>
      <c r="C4" s="642" t="s">
        <v>38</v>
      </c>
      <c r="D4" s="258"/>
      <c r="E4" s="691"/>
      <c r="F4" s="643"/>
      <c r="G4" s="642"/>
      <c r="H4" s="810" t="s">
        <v>21</v>
      </c>
      <c r="I4" s="811"/>
      <c r="J4" s="812"/>
      <c r="K4" s="648" t="s">
        <v>22</v>
      </c>
      <c r="L4" s="964" t="s">
        <v>23</v>
      </c>
      <c r="M4" s="965"/>
      <c r="N4" s="966"/>
      <c r="O4" s="966"/>
      <c r="P4" s="970"/>
      <c r="Q4" s="978" t="s">
        <v>24</v>
      </c>
      <c r="R4" s="979"/>
      <c r="S4" s="979"/>
      <c r="T4" s="979"/>
      <c r="U4" s="979"/>
      <c r="V4" s="979"/>
      <c r="W4" s="979"/>
      <c r="X4" s="980"/>
    </row>
    <row r="5" spans="1:24" s="16" customFormat="1" ht="28.5" customHeight="1" thickBot="1" x14ac:dyDescent="0.4">
      <c r="A5" s="148" t="s">
        <v>0</v>
      </c>
      <c r="B5" s="846"/>
      <c r="C5" s="104" t="s">
        <v>39</v>
      </c>
      <c r="D5" s="692" t="s">
        <v>40</v>
      </c>
      <c r="E5" s="104" t="s">
        <v>37</v>
      </c>
      <c r="F5" s="110" t="s">
        <v>25</v>
      </c>
      <c r="G5" s="104" t="s">
        <v>36</v>
      </c>
      <c r="H5" s="133" t="s">
        <v>26</v>
      </c>
      <c r="I5" s="490" t="s">
        <v>27</v>
      </c>
      <c r="J5" s="771" t="s">
        <v>28</v>
      </c>
      <c r="K5" s="649" t="s">
        <v>29</v>
      </c>
      <c r="L5" s="509" t="s">
        <v>30</v>
      </c>
      <c r="M5" s="509" t="s">
        <v>113</v>
      </c>
      <c r="N5" s="509" t="s">
        <v>31</v>
      </c>
      <c r="O5" s="571" t="s">
        <v>114</v>
      </c>
      <c r="P5" s="509" t="s">
        <v>115</v>
      </c>
      <c r="Q5" s="359" t="s">
        <v>32</v>
      </c>
      <c r="R5" s="359" t="s">
        <v>33</v>
      </c>
      <c r="S5" s="359" t="s">
        <v>34</v>
      </c>
      <c r="T5" s="359" t="s">
        <v>35</v>
      </c>
      <c r="U5" s="359" t="s">
        <v>116</v>
      </c>
      <c r="V5" s="359" t="s">
        <v>117</v>
      </c>
      <c r="W5" s="359" t="s">
        <v>118</v>
      </c>
      <c r="X5" s="490" t="s">
        <v>119</v>
      </c>
    </row>
    <row r="6" spans="1:24" s="16" customFormat="1" ht="38.25" customHeight="1" x14ac:dyDescent="0.35">
      <c r="A6" s="151" t="s">
        <v>6</v>
      </c>
      <c r="B6" s="162"/>
      <c r="C6" s="292">
        <v>133</v>
      </c>
      <c r="D6" s="695" t="s">
        <v>18</v>
      </c>
      <c r="E6" s="696" t="s">
        <v>135</v>
      </c>
      <c r="F6" s="697">
        <v>60</v>
      </c>
      <c r="G6" s="292"/>
      <c r="H6" s="47">
        <v>1.24</v>
      </c>
      <c r="I6" s="37">
        <v>0.21</v>
      </c>
      <c r="J6" s="48">
        <v>6.12</v>
      </c>
      <c r="K6" s="231">
        <v>31.32</v>
      </c>
      <c r="L6" s="266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74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11"/>
      <c r="B7" s="227"/>
      <c r="C7" s="141">
        <v>32</v>
      </c>
      <c r="D7" s="698" t="s">
        <v>8</v>
      </c>
      <c r="E7" s="634" t="s">
        <v>51</v>
      </c>
      <c r="F7" s="699">
        <v>200</v>
      </c>
      <c r="G7" s="141"/>
      <c r="H7" s="218">
        <v>5.88</v>
      </c>
      <c r="I7" s="81">
        <v>8.82</v>
      </c>
      <c r="J7" s="82">
        <v>9.6</v>
      </c>
      <c r="K7" s="220">
        <v>142.19999999999999</v>
      </c>
      <c r="L7" s="249">
        <v>0.04</v>
      </c>
      <c r="M7" s="77">
        <v>0.08</v>
      </c>
      <c r="N7" s="13">
        <v>2.2400000000000002</v>
      </c>
      <c r="O7" s="13">
        <v>132.44</v>
      </c>
      <c r="P7" s="43">
        <v>0.06</v>
      </c>
      <c r="Q7" s="249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13"/>
      <c r="B8" s="192" t="s">
        <v>73</v>
      </c>
      <c r="C8" s="174">
        <v>88</v>
      </c>
      <c r="D8" s="450" t="s">
        <v>9</v>
      </c>
      <c r="E8" s="684" t="s">
        <v>163</v>
      </c>
      <c r="F8" s="546">
        <v>90</v>
      </c>
      <c r="G8" s="174"/>
      <c r="H8" s="344">
        <v>18</v>
      </c>
      <c r="I8" s="58">
        <v>16.5</v>
      </c>
      <c r="J8" s="75">
        <v>2.89</v>
      </c>
      <c r="K8" s="342">
        <v>232.8</v>
      </c>
      <c r="L8" s="416">
        <v>0.05</v>
      </c>
      <c r="M8" s="80">
        <v>0.13</v>
      </c>
      <c r="N8" s="80">
        <v>0.55000000000000004</v>
      </c>
      <c r="O8" s="80">
        <v>0</v>
      </c>
      <c r="P8" s="472">
        <v>0</v>
      </c>
      <c r="Q8" s="416">
        <v>11.7</v>
      </c>
      <c r="R8" s="80">
        <v>170.76</v>
      </c>
      <c r="S8" s="80">
        <v>22.04</v>
      </c>
      <c r="T8" s="80">
        <v>2.4700000000000002</v>
      </c>
      <c r="U8" s="80">
        <v>302.3</v>
      </c>
      <c r="V8" s="80">
        <v>7.0000000000000001E-3</v>
      </c>
      <c r="W8" s="80">
        <v>0</v>
      </c>
      <c r="X8" s="417">
        <v>5.8999999999999997E-2</v>
      </c>
    </row>
    <row r="9" spans="1:24" s="16" customFormat="1" ht="38.25" customHeight="1" x14ac:dyDescent="0.35">
      <c r="A9" s="113"/>
      <c r="B9" s="139"/>
      <c r="C9" s="135">
        <v>54</v>
      </c>
      <c r="D9" s="157" t="s">
        <v>47</v>
      </c>
      <c r="E9" s="188" t="s">
        <v>42</v>
      </c>
      <c r="F9" s="139">
        <v>150</v>
      </c>
      <c r="G9" s="135"/>
      <c r="H9" s="283">
        <v>7.26</v>
      </c>
      <c r="I9" s="20">
        <v>4.96</v>
      </c>
      <c r="J9" s="46">
        <v>31.76</v>
      </c>
      <c r="K9" s="282">
        <v>198.84</v>
      </c>
      <c r="L9" s="283">
        <v>0.19</v>
      </c>
      <c r="M9" s="19">
        <v>0.1</v>
      </c>
      <c r="N9" s="20">
        <v>0</v>
      </c>
      <c r="O9" s="20">
        <v>10</v>
      </c>
      <c r="P9" s="21">
        <v>0.06</v>
      </c>
      <c r="Q9" s="28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13"/>
      <c r="B10" s="140"/>
      <c r="C10" s="135">
        <v>107</v>
      </c>
      <c r="D10" s="157" t="s">
        <v>17</v>
      </c>
      <c r="E10" s="365" t="s">
        <v>126</v>
      </c>
      <c r="F10" s="193">
        <v>200</v>
      </c>
      <c r="G10" s="135"/>
      <c r="H10" s="248">
        <v>1</v>
      </c>
      <c r="I10" s="15">
        <v>0.2</v>
      </c>
      <c r="J10" s="41">
        <v>20.2</v>
      </c>
      <c r="K10" s="264">
        <v>92</v>
      </c>
      <c r="L10" s="248">
        <v>0.02</v>
      </c>
      <c r="M10" s="17">
        <v>0.02</v>
      </c>
      <c r="N10" s="15">
        <v>4</v>
      </c>
      <c r="O10" s="15">
        <v>0</v>
      </c>
      <c r="P10" s="41">
        <v>0</v>
      </c>
      <c r="Q10" s="248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13"/>
      <c r="B11" s="139"/>
      <c r="C11" s="107">
        <v>119</v>
      </c>
      <c r="D11" s="157" t="s">
        <v>13</v>
      </c>
      <c r="E11" s="188" t="s">
        <v>53</v>
      </c>
      <c r="F11" s="193">
        <v>20</v>
      </c>
      <c r="G11" s="135"/>
      <c r="H11" s="248">
        <v>1.52</v>
      </c>
      <c r="I11" s="15">
        <v>0.16</v>
      </c>
      <c r="J11" s="41">
        <v>9.84</v>
      </c>
      <c r="K11" s="264">
        <v>47</v>
      </c>
      <c r="L11" s="248">
        <v>0.02</v>
      </c>
      <c r="M11" s="15">
        <v>0.01</v>
      </c>
      <c r="N11" s="15">
        <v>0</v>
      </c>
      <c r="O11" s="15">
        <v>0</v>
      </c>
      <c r="P11" s="18">
        <v>0</v>
      </c>
      <c r="Q11" s="248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13"/>
      <c r="B12" s="139"/>
      <c r="C12" s="135">
        <v>120</v>
      </c>
      <c r="D12" s="157" t="s">
        <v>14</v>
      </c>
      <c r="E12" s="188" t="s">
        <v>45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281">
        <v>39.6</v>
      </c>
      <c r="L12" s="283">
        <v>0.03</v>
      </c>
      <c r="M12" s="19">
        <v>0.02</v>
      </c>
      <c r="N12" s="20">
        <v>0</v>
      </c>
      <c r="O12" s="20">
        <v>0</v>
      </c>
      <c r="P12" s="46">
        <v>0</v>
      </c>
      <c r="Q12" s="28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13"/>
      <c r="B13" s="835"/>
      <c r="C13" s="191"/>
      <c r="D13" s="672"/>
      <c r="E13" s="312" t="s">
        <v>19</v>
      </c>
      <c r="F13" s="501" t="e">
        <f>F6+F7+#REF!+F9+F10+F11+F12</f>
        <v>#REF!</v>
      </c>
      <c r="G13" s="532"/>
      <c r="H13" s="208" t="e">
        <f>H6+H7+#REF!+H9+H10+H11+H12</f>
        <v>#REF!</v>
      </c>
      <c r="I13" s="22" t="e">
        <f>I6+I7+#REF!+I9+I10+I11+I12</f>
        <v>#REF!</v>
      </c>
      <c r="J13" s="64" t="e">
        <f>J6+J7+#REF!+J9+J10+J11+J12</f>
        <v>#REF!</v>
      </c>
      <c r="K13" s="173" t="e">
        <f>K6+K7+#REF!+K9+K10+K11+K12</f>
        <v>#REF!</v>
      </c>
      <c r="L13" s="208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7" t="e">
        <f>P6+P7+#REF!+P9+P10+P11+P12</f>
        <v>#REF!</v>
      </c>
      <c r="Q13" s="208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4" t="e">
        <f>X6+X7+#REF!+X9+X10+X11+X12</f>
        <v>#REF!</v>
      </c>
    </row>
    <row r="14" spans="1:24" s="16" customFormat="1" ht="38.25" customHeight="1" x14ac:dyDescent="0.35">
      <c r="A14" s="113"/>
      <c r="B14" s="836"/>
      <c r="C14" s="405"/>
      <c r="D14" s="700"/>
      <c r="E14" s="313" t="s">
        <v>19</v>
      </c>
      <c r="F14" s="499">
        <f>F6+F7+F8+F9+F10+F11+F12</f>
        <v>740</v>
      </c>
      <c r="G14" s="304"/>
      <c r="H14" s="316">
        <f>H6+H7+H8+H9+H10+H11+H12</f>
        <v>36.220000000000006</v>
      </c>
      <c r="I14" s="57">
        <f>I6+I7+I8+I9+I10+I11+I12</f>
        <v>31.09</v>
      </c>
      <c r="J14" s="76">
        <f>J6+J7+J8+J9+J10+J11+J12</f>
        <v>88.450000000000017</v>
      </c>
      <c r="K14" s="458">
        <f>K6+K7+K8+K9+K10+K11+K12</f>
        <v>783.76</v>
      </c>
      <c r="L14" s="316">
        <f>L6+L7+L8+L9+L10+L11+L12</f>
        <v>0.3600000000000001</v>
      </c>
      <c r="M14" s="57">
        <f>M6+M7+M8+M9+M10+M11+M12</f>
        <v>0.38000000000000006</v>
      </c>
      <c r="N14" s="57">
        <f>N6+N7+N8+N9+N10+N11+N12</f>
        <v>7.94</v>
      </c>
      <c r="O14" s="57">
        <f>O6+O7+O8+O9+O10+O11+O12</f>
        <v>142.44</v>
      </c>
      <c r="P14" s="773">
        <f>P6+P7+P8+P9+P10+P11+P12</f>
        <v>0.12</v>
      </c>
      <c r="Q14" s="316">
        <f>Q6+Q7+Q8+Q9+Q10+Q11+Q12</f>
        <v>103.65</v>
      </c>
      <c r="R14" s="57">
        <f>R6+R7+R8+R9+R10+R11+R12</f>
        <v>492.51</v>
      </c>
      <c r="S14" s="57">
        <f>S6+S7+S8+S9+S10+S11+S12</f>
        <v>177.99</v>
      </c>
      <c r="T14" s="57">
        <f>T6+T7+T8+T9+T10+T11+T12</f>
        <v>11.469999999999999</v>
      </c>
      <c r="U14" s="57">
        <f>U6+U7+U8+U9+U10+U11+U12</f>
        <v>1190.0999999999999</v>
      </c>
      <c r="V14" s="57">
        <f>V6+V7+V8+V9+V10+V11+V12</f>
        <v>1.9000000000000003E-2</v>
      </c>
      <c r="W14" s="57">
        <f>W6+W7+W8+W9+W10+W11+W12</f>
        <v>5.0000000000000001E-3</v>
      </c>
      <c r="X14" s="76">
        <f>X6+X7+X8+X9+X10+X11+X12</f>
        <v>3.0149999999999997</v>
      </c>
    </row>
    <row r="15" spans="1:24" s="16" customFormat="1" ht="38.25" customHeight="1" x14ac:dyDescent="0.35">
      <c r="A15" s="113"/>
      <c r="B15" s="835"/>
      <c r="C15" s="363"/>
      <c r="D15" s="701"/>
      <c r="E15" s="312" t="s">
        <v>20</v>
      </c>
      <c r="F15" s="503"/>
      <c r="G15" s="507"/>
      <c r="H15" s="208"/>
      <c r="I15" s="22"/>
      <c r="J15" s="64"/>
      <c r="K15" s="505" t="e">
        <f>K13/23.5</f>
        <v>#REF!</v>
      </c>
      <c r="L15" s="208"/>
      <c r="M15" s="22"/>
      <c r="N15" s="22"/>
      <c r="O15" s="22"/>
      <c r="P15" s="117"/>
      <c r="Q15" s="208"/>
      <c r="R15" s="22"/>
      <c r="S15" s="22"/>
      <c r="T15" s="22"/>
      <c r="U15" s="22"/>
      <c r="V15" s="22"/>
      <c r="W15" s="22"/>
      <c r="X15" s="64"/>
    </row>
    <row r="16" spans="1:24" s="16" customFormat="1" ht="38.25" customHeight="1" thickBot="1" x14ac:dyDescent="0.4">
      <c r="A16" s="270"/>
      <c r="B16" s="837"/>
      <c r="C16" s="540"/>
      <c r="D16" s="702"/>
      <c r="E16" s="561" t="s">
        <v>20</v>
      </c>
      <c r="F16" s="703"/>
      <c r="G16" s="704"/>
      <c r="H16" s="705"/>
      <c r="I16" s="706"/>
      <c r="J16" s="707"/>
      <c r="K16" s="442">
        <f>K14/23.5</f>
        <v>33.351489361702129</v>
      </c>
      <c r="L16" s="705"/>
      <c r="M16" s="706"/>
      <c r="N16" s="706"/>
      <c r="O16" s="706"/>
      <c r="P16" s="708"/>
      <c r="Q16" s="705"/>
      <c r="R16" s="706"/>
      <c r="S16" s="706"/>
      <c r="T16" s="706"/>
      <c r="U16" s="706"/>
      <c r="V16" s="706"/>
      <c r="W16" s="706"/>
      <c r="X16" s="707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636" t="s">
        <v>131</v>
      </c>
      <c r="B18" s="844"/>
      <c r="C18" s="637"/>
      <c r="D18" s="638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639" t="s">
        <v>65</v>
      </c>
      <c r="B19" s="840"/>
      <c r="C19" s="640"/>
      <c r="D19" s="640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5"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643" t="s">
        <v>38</v>
      </c>
      <c r="D4" s="709"/>
      <c r="E4" s="710"/>
      <c r="F4" s="642"/>
      <c r="G4" s="643"/>
      <c r="H4" s="981" t="s">
        <v>21</v>
      </c>
      <c r="I4" s="982"/>
      <c r="J4" s="983"/>
      <c r="K4" s="711" t="s">
        <v>22</v>
      </c>
      <c r="L4" s="964" t="s">
        <v>23</v>
      </c>
      <c r="M4" s="965"/>
      <c r="N4" s="966"/>
      <c r="O4" s="966"/>
      <c r="P4" s="970"/>
      <c r="Q4" s="978" t="s">
        <v>24</v>
      </c>
      <c r="R4" s="979"/>
      <c r="S4" s="979"/>
      <c r="T4" s="979"/>
      <c r="U4" s="979"/>
      <c r="V4" s="979"/>
      <c r="W4" s="979"/>
      <c r="X4" s="980"/>
    </row>
    <row r="5" spans="1:24" s="16" customFormat="1" ht="28.5" customHeight="1" thickBot="1" x14ac:dyDescent="0.4">
      <c r="A5" s="148" t="s">
        <v>0</v>
      </c>
      <c r="B5" s="567"/>
      <c r="C5" s="260" t="s">
        <v>39</v>
      </c>
      <c r="D5" s="712" t="s">
        <v>40</v>
      </c>
      <c r="E5" s="260" t="s">
        <v>37</v>
      </c>
      <c r="F5" s="500" t="s">
        <v>25</v>
      </c>
      <c r="G5" s="260" t="s">
        <v>36</v>
      </c>
      <c r="H5" s="500" t="s">
        <v>26</v>
      </c>
      <c r="I5" s="490" t="s">
        <v>27</v>
      </c>
      <c r="J5" s="500" t="s">
        <v>28</v>
      </c>
      <c r="K5" s="713" t="s">
        <v>29</v>
      </c>
      <c r="L5" s="509" t="s">
        <v>30</v>
      </c>
      <c r="M5" s="509" t="s">
        <v>113</v>
      </c>
      <c r="N5" s="509" t="s">
        <v>31</v>
      </c>
      <c r="O5" s="571" t="s">
        <v>114</v>
      </c>
      <c r="P5" s="509" t="s">
        <v>115</v>
      </c>
      <c r="Q5" s="509" t="s">
        <v>32</v>
      </c>
      <c r="R5" s="509" t="s">
        <v>33</v>
      </c>
      <c r="S5" s="509" t="s">
        <v>34</v>
      </c>
      <c r="T5" s="509" t="s">
        <v>35</v>
      </c>
      <c r="U5" s="509" t="s">
        <v>116</v>
      </c>
      <c r="V5" s="509" t="s">
        <v>117</v>
      </c>
      <c r="W5" s="509" t="s">
        <v>118</v>
      </c>
      <c r="X5" s="643" t="s">
        <v>119</v>
      </c>
    </row>
    <row r="6" spans="1:24" s="16" customFormat="1" ht="39" customHeight="1" x14ac:dyDescent="0.35">
      <c r="A6" s="127" t="s">
        <v>6</v>
      </c>
      <c r="B6" s="127"/>
      <c r="C6" s="398">
        <v>25</v>
      </c>
      <c r="D6" s="280" t="s">
        <v>18</v>
      </c>
      <c r="E6" s="349" t="s">
        <v>48</v>
      </c>
      <c r="F6" s="362">
        <v>150</v>
      </c>
      <c r="G6" s="144"/>
      <c r="H6" s="47">
        <v>0.6</v>
      </c>
      <c r="I6" s="37">
        <v>0.45</v>
      </c>
      <c r="J6" s="48">
        <v>15.45</v>
      </c>
      <c r="K6" s="202">
        <v>70.5</v>
      </c>
      <c r="L6" s="266">
        <v>0.03</v>
      </c>
      <c r="M6" s="47">
        <v>0.05</v>
      </c>
      <c r="N6" s="37">
        <v>7.5</v>
      </c>
      <c r="O6" s="37">
        <v>0</v>
      </c>
      <c r="P6" s="229">
        <v>0</v>
      </c>
      <c r="Q6" s="266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54">
        <v>0.01</v>
      </c>
    </row>
    <row r="7" spans="1:24" s="16" customFormat="1" ht="39" customHeight="1" x14ac:dyDescent="0.35">
      <c r="A7" s="865"/>
      <c r="B7" s="156"/>
      <c r="C7" s="154">
        <v>37</v>
      </c>
      <c r="D7" s="157" t="s">
        <v>8</v>
      </c>
      <c r="E7" s="183" t="s">
        <v>54</v>
      </c>
      <c r="F7" s="193">
        <v>200</v>
      </c>
      <c r="G7" s="135"/>
      <c r="H7" s="249">
        <v>5.78</v>
      </c>
      <c r="I7" s="13">
        <v>5.5</v>
      </c>
      <c r="J7" s="43">
        <v>10.8</v>
      </c>
      <c r="K7" s="107">
        <v>115.7</v>
      </c>
      <c r="L7" s="249">
        <v>7.0000000000000007E-2</v>
      </c>
      <c r="M7" s="77">
        <v>7.0000000000000007E-2</v>
      </c>
      <c r="N7" s="13">
        <v>5.69</v>
      </c>
      <c r="O7" s="13">
        <v>110</v>
      </c>
      <c r="P7" s="43">
        <v>0</v>
      </c>
      <c r="Q7" s="249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13"/>
      <c r="B8" s="864"/>
      <c r="C8" s="154">
        <v>75</v>
      </c>
      <c r="D8" s="698" t="s">
        <v>9</v>
      </c>
      <c r="E8" s="634" t="s">
        <v>63</v>
      </c>
      <c r="F8" s="699">
        <v>90</v>
      </c>
      <c r="G8" s="141"/>
      <c r="H8" s="336">
        <v>12.86</v>
      </c>
      <c r="I8" s="29">
        <v>1.65</v>
      </c>
      <c r="J8" s="30">
        <v>4.9400000000000004</v>
      </c>
      <c r="K8" s="335">
        <v>84.8</v>
      </c>
      <c r="L8" s="336">
        <v>0.08</v>
      </c>
      <c r="M8" s="336">
        <v>0.09</v>
      </c>
      <c r="N8" s="29">
        <v>1.36</v>
      </c>
      <c r="O8" s="29">
        <v>170</v>
      </c>
      <c r="P8" s="30">
        <v>0.16</v>
      </c>
      <c r="Q8" s="338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9">
        <v>0.51</v>
      </c>
    </row>
    <row r="9" spans="1:24" s="16" customFormat="1" ht="39" customHeight="1" x14ac:dyDescent="0.35">
      <c r="A9" s="113"/>
      <c r="B9" s="864"/>
      <c r="C9" s="154">
        <v>53</v>
      </c>
      <c r="D9" s="698" t="s">
        <v>62</v>
      </c>
      <c r="E9" s="331" t="s">
        <v>58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49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13"/>
      <c r="B10" s="864"/>
      <c r="C10" s="563">
        <v>104</v>
      </c>
      <c r="D10" s="331" t="s">
        <v>17</v>
      </c>
      <c r="E10" s="715" t="s">
        <v>142</v>
      </c>
      <c r="F10" s="635">
        <v>200</v>
      </c>
      <c r="G10" s="105"/>
      <c r="H10" s="248">
        <v>0</v>
      </c>
      <c r="I10" s="15">
        <v>0</v>
      </c>
      <c r="J10" s="41">
        <v>14.16</v>
      </c>
      <c r="K10" s="264">
        <v>55.48</v>
      </c>
      <c r="L10" s="248">
        <v>0.09</v>
      </c>
      <c r="M10" s="15">
        <v>0.1</v>
      </c>
      <c r="N10" s="15">
        <v>2.94</v>
      </c>
      <c r="O10" s="15">
        <v>80</v>
      </c>
      <c r="P10" s="18">
        <v>0.96</v>
      </c>
      <c r="Q10" s="248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13"/>
      <c r="B11" s="864"/>
      <c r="C11" s="155">
        <v>119</v>
      </c>
      <c r="D11" s="188" t="s">
        <v>13</v>
      </c>
      <c r="E11" s="157" t="s">
        <v>53</v>
      </c>
      <c r="F11" s="135">
        <v>45</v>
      </c>
      <c r="G11" s="139"/>
      <c r="H11" s="17">
        <v>3.42</v>
      </c>
      <c r="I11" s="15">
        <v>0.36</v>
      </c>
      <c r="J11" s="18">
        <v>22.14</v>
      </c>
      <c r="K11" s="200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48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13"/>
      <c r="B12" s="864"/>
      <c r="C12" s="153">
        <v>120</v>
      </c>
      <c r="D12" s="188" t="s">
        <v>14</v>
      </c>
      <c r="E12" s="157" t="s">
        <v>45</v>
      </c>
      <c r="F12" s="139">
        <v>40</v>
      </c>
      <c r="G12" s="271"/>
      <c r="H12" s="248">
        <v>2.64</v>
      </c>
      <c r="I12" s="15">
        <v>0.48</v>
      </c>
      <c r="J12" s="41">
        <v>16.079999999999998</v>
      </c>
      <c r="K12" s="206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48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13"/>
      <c r="B13" s="864"/>
      <c r="C13" s="789"/>
      <c r="D13" s="652"/>
      <c r="E13" s="314" t="s">
        <v>19</v>
      </c>
      <c r="F13" s="319">
        <f>SUM(F6:F12)</f>
        <v>875</v>
      </c>
      <c r="G13" s="139"/>
      <c r="H13" s="24">
        <f t="shared" ref="H13:J13" si="0">SUM(H6:H12)</f>
        <v>28.64</v>
      </c>
      <c r="I13" s="14">
        <f t="shared" si="0"/>
        <v>13.35</v>
      </c>
      <c r="J13" s="131">
        <f t="shared" si="0"/>
        <v>117.5</v>
      </c>
      <c r="K13" s="318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31">
        <f t="shared" si="1"/>
        <v>1.21</v>
      </c>
      <c r="Q13" s="207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70"/>
      <c r="B14" s="361"/>
      <c r="C14" s="790"/>
      <c r="D14" s="655"/>
      <c r="E14" s="350" t="s">
        <v>20</v>
      </c>
      <c r="F14" s="655"/>
      <c r="G14" s="653"/>
      <c r="H14" s="660"/>
      <c r="I14" s="661"/>
      <c r="J14" s="716"/>
      <c r="K14" s="587">
        <f>K13/23.5</f>
        <v>29.911489361702131</v>
      </c>
      <c r="L14" s="660"/>
      <c r="M14" s="660"/>
      <c r="N14" s="661"/>
      <c r="O14" s="661"/>
      <c r="P14" s="716"/>
      <c r="Q14" s="659"/>
      <c r="R14" s="661"/>
      <c r="S14" s="661"/>
      <c r="T14" s="661"/>
      <c r="U14" s="661"/>
      <c r="V14" s="661"/>
      <c r="W14" s="661"/>
      <c r="X14" s="662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6"/>
  <sheetViews>
    <sheetView zoomScale="80" zoomScaleNormal="80" workbookViewId="0">
      <selection activeCell="E20" sqref="E20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7"/>
      <c r="B4" s="124"/>
      <c r="C4" s="785" t="s">
        <v>38</v>
      </c>
      <c r="D4" s="717"/>
      <c r="E4" s="710"/>
      <c r="F4" s="643"/>
      <c r="G4" s="642"/>
      <c r="H4" s="747" t="s">
        <v>21</v>
      </c>
      <c r="I4" s="648"/>
      <c r="J4" s="793"/>
      <c r="K4" s="648" t="s">
        <v>22</v>
      </c>
      <c r="L4" s="964" t="s">
        <v>23</v>
      </c>
      <c r="M4" s="965"/>
      <c r="N4" s="966"/>
      <c r="O4" s="966"/>
      <c r="P4" s="970"/>
      <c r="Q4" s="971" t="s">
        <v>24</v>
      </c>
      <c r="R4" s="972"/>
      <c r="S4" s="972"/>
      <c r="T4" s="972"/>
      <c r="U4" s="972"/>
      <c r="V4" s="972"/>
      <c r="W4" s="972"/>
      <c r="X4" s="973"/>
    </row>
    <row r="5" spans="1:47" s="16" customFormat="1" ht="28.5" customHeight="1" thickBot="1" x14ac:dyDescent="0.4">
      <c r="A5" s="148" t="s">
        <v>0</v>
      </c>
      <c r="B5" s="125"/>
      <c r="C5" s="771" t="s">
        <v>39</v>
      </c>
      <c r="D5" s="692" t="s">
        <v>40</v>
      </c>
      <c r="E5" s="110" t="s">
        <v>37</v>
      </c>
      <c r="F5" s="110" t="s">
        <v>25</v>
      </c>
      <c r="G5" s="104" t="s">
        <v>36</v>
      </c>
      <c r="H5" s="490" t="s">
        <v>26</v>
      </c>
      <c r="I5" s="490" t="s">
        <v>27</v>
      </c>
      <c r="J5" s="490" t="s">
        <v>28</v>
      </c>
      <c r="K5" s="649" t="s">
        <v>29</v>
      </c>
      <c r="L5" s="359" t="s">
        <v>30</v>
      </c>
      <c r="M5" s="359" t="s">
        <v>113</v>
      </c>
      <c r="N5" s="359" t="s">
        <v>31</v>
      </c>
      <c r="O5" s="489" t="s">
        <v>114</v>
      </c>
      <c r="P5" s="359" t="s">
        <v>115</v>
      </c>
      <c r="Q5" s="359" t="s">
        <v>32</v>
      </c>
      <c r="R5" s="359" t="s">
        <v>33</v>
      </c>
      <c r="S5" s="359" t="s">
        <v>34</v>
      </c>
      <c r="T5" s="359" t="s">
        <v>35</v>
      </c>
      <c r="U5" s="359" t="s">
        <v>116</v>
      </c>
      <c r="V5" s="359" t="s">
        <v>117</v>
      </c>
      <c r="W5" s="359" t="s">
        <v>118</v>
      </c>
      <c r="X5" s="490" t="s">
        <v>119</v>
      </c>
    </row>
    <row r="6" spans="1:47" s="16" customFormat="1" ht="19.5" customHeight="1" x14ac:dyDescent="0.35">
      <c r="A6" s="151" t="s">
        <v>5</v>
      </c>
      <c r="B6" s="947"/>
      <c r="C6" s="135">
        <v>24</v>
      </c>
      <c r="D6" s="714" t="s">
        <v>18</v>
      </c>
      <c r="E6" s="394" t="s">
        <v>111</v>
      </c>
      <c r="F6" s="308">
        <v>150</v>
      </c>
      <c r="G6" s="394"/>
      <c r="H6" s="38">
        <v>0.6</v>
      </c>
      <c r="I6" s="39">
        <v>0.6</v>
      </c>
      <c r="J6" s="40">
        <v>14.7</v>
      </c>
      <c r="K6" s="337">
        <v>70.5</v>
      </c>
      <c r="L6" s="274">
        <v>0.05</v>
      </c>
      <c r="M6" s="38">
        <v>0.03</v>
      </c>
      <c r="N6" s="39">
        <v>15</v>
      </c>
      <c r="O6" s="39">
        <v>0</v>
      </c>
      <c r="P6" s="40">
        <v>0</v>
      </c>
      <c r="Q6" s="274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47" s="36" customFormat="1" ht="26.25" customHeight="1" x14ac:dyDescent="0.35">
      <c r="A7" s="149"/>
      <c r="B7" s="156"/>
      <c r="C7" s="154">
        <v>66</v>
      </c>
      <c r="D7" s="698" t="s">
        <v>60</v>
      </c>
      <c r="E7" s="634" t="s">
        <v>55</v>
      </c>
      <c r="F7" s="699">
        <v>150</v>
      </c>
      <c r="G7" s="141"/>
      <c r="H7" s="17">
        <v>15.59</v>
      </c>
      <c r="I7" s="15">
        <v>16.45</v>
      </c>
      <c r="J7" s="41">
        <v>2.79</v>
      </c>
      <c r="K7" s="200">
        <v>222.36</v>
      </c>
      <c r="L7" s="248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248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47" s="16" customFormat="1" ht="26.25" customHeight="1" x14ac:dyDescent="0.35">
      <c r="A8" s="111"/>
      <c r="B8" s="948" t="s">
        <v>72</v>
      </c>
      <c r="C8" s="501">
        <v>161</v>
      </c>
      <c r="D8" s="184" t="s">
        <v>61</v>
      </c>
      <c r="E8" s="168" t="s">
        <v>177</v>
      </c>
      <c r="F8" s="173">
        <v>200</v>
      </c>
      <c r="G8" s="511"/>
      <c r="H8" s="61">
        <v>6.28</v>
      </c>
      <c r="I8" s="62">
        <v>4.75</v>
      </c>
      <c r="J8" s="63">
        <v>19.59</v>
      </c>
      <c r="K8" s="497">
        <v>130.79</v>
      </c>
      <c r="L8" s="315">
        <v>0.06</v>
      </c>
      <c r="M8" s="61">
        <v>0.25</v>
      </c>
      <c r="N8" s="62">
        <v>1.0900000000000001</v>
      </c>
      <c r="O8" s="62">
        <v>30</v>
      </c>
      <c r="P8" s="63">
        <v>0.1</v>
      </c>
      <c r="Q8" s="315">
        <v>221.97</v>
      </c>
      <c r="R8" s="62">
        <v>164.43</v>
      </c>
      <c r="S8" s="62">
        <v>25.58</v>
      </c>
      <c r="T8" s="62">
        <v>0.2</v>
      </c>
      <c r="U8" s="62">
        <v>254.68</v>
      </c>
      <c r="V8" s="62">
        <v>1.6629999999999999E-2</v>
      </c>
      <c r="W8" s="62">
        <v>3.7000000000000002E-3</v>
      </c>
      <c r="X8" s="63">
        <v>0.04</v>
      </c>
    </row>
    <row r="9" spans="1:47" s="16" customFormat="1" ht="26.25" customHeight="1" x14ac:dyDescent="0.35">
      <c r="A9" s="111"/>
      <c r="B9" s="949" t="s">
        <v>74</v>
      </c>
      <c r="C9" s="589">
        <v>116</v>
      </c>
      <c r="D9" s="185" t="s">
        <v>61</v>
      </c>
      <c r="E9" s="170" t="s">
        <v>90</v>
      </c>
      <c r="F9" s="174">
        <v>200</v>
      </c>
      <c r="G9" s="450"/>
      <c r="H9" s="877">
        <v>3.28</v>
      </c>
      <c r="I9" s="67">
        <v>2.56</v>
      </c>
      <c r="J9" s="116">
        <v>11.81</v>
      </c>
      <c r="K9" s="878">
        <v>83.43</v>
      </c>
      <c r="L9" s="250">
        <v>0.04</v>
      </c>
      <c r="M9" s="67">
        <v>0.14000000000000001</v>
      </c>
      <c r="N9" s="67">
        <v>0.52</v>
      </c>
      <c r="O9" s="67">
        <v>10</v>
      </c>
      <c r="P9" s="116">
        <v>0.05</v>
      </c>
      <c r="Q9" s="250">
        <v>122.5</v>
      </c>
      <c r="R9" s="67">
        <v>163.78</v>
      </c>
      <c r="S9" s="67">
        <v>67.64</v>
      </c>
      <c r="T9" s="67">
        <v>2.96</v>
      </c>
      <c r="U9" s="67">
        <v>121.18</v>
      </c>
      <c r="V9" s="67">
        <v>8.0000000000000002E-3</v>
      </c>
      <c r="W9" s="67">
        <v>2E-3</v>
      </c>
      <c r="X9" s="116">
        <v>0.02</v>
      </c>
    </row>
    <row r="10" spans="1:47" s="16" customFormat="1" ht="26.25" customHeight="1" x14ac:dyDescent="0.35">
      <c r="A10" s="111"/>
      <c r="B10" s="950"/>
      <c r="C10" s="155">
        <v>121</v>
      </c>
      <c r="D10" s="188" t="s">
        <v>13</v>
      </c>
      <c r="E10" s="226" t="s">
        <v>49</v>
      </c>
      <c r="F10" s="699">
        <v>40</v>
      </c>
      <c r="G10" s="141"/>
      <c r="H10" s="17">
        <v>3</v>
      </c>
      <c r="I10" s="15">
        <v>1.1599999999999999</v>
      </c>
      <c r="J10" s="41">
        <v>19.920000000000002</v>
      </c>
      <c r="K10" s="200">
        <v>104.8</v>
      </c>
      <c r="L10" s="248">
        <v>0.04</v>
      </c>
      <c r="M10" s="15">
        <v>0.01</v>
      </c>
      <c r="N10" s="15">
        <v>0</v>
      </c>
      <c r="O10" s="15">
        <v>0</v>
      </c>
      <c r="P10" s="41">
        <v>0</v>
      </c>
      <c r="Q10" s="248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41">
        <v>0</v>
      </c>
    </row>
    <row r="11" spans="1:47" s="16" customFormat="1" ht="26.25" customHeight="1" x14ac:dyDescent="0.35">
      <c r="A11" s="111"/>
      <c r="B11" s="948" t="s">
        <v>72</v>
      </c>
      <c r="C11" s="880"/>
      <c r="D11" s="672"/>
      <c r="E11" s="312" t="s">
        <v>19</v>
      </c>
      <c r="F11" s="951">
        <f>F6+F7+F8+F10</f>
        <v>540</v>
      </c>
      <c r="G11" s="952"/>
      <c r="H11" s="953">
        <f t="shared" ref="H11:X11" si="0">H6+H7+H8+H10</f>
        <v>25.470000000000002</v>
      </c>
      <c r="I11" s="954">
        <f t="shared" si="0"/>
        <v>22.96</v>
      </c>
      <c r="J11" s="955">
        <f t="shared" si="0"/>
        <v>57</v>
      </c>
      <c r="K11" s="952">
        <f t="shared" si="0"/>
        <v>528.44999999999993</v>
      </c>
      <c r="L11" s="956">
        <f t="shared" si="0"/>
        <v>0.22</v>
      </c>
      <c r="M11" s="954">
        <f t="shared" si="0"/>
        <v>0.77</v>
      </c>
      <c r="N11" s="954">
        <f t="shared" si="0"/>
        <v>16.32</v>
      </c>
      <c r="O11" s="954">
        <f t="shared" si="0"/>
        <v>240</v>
      </c>
      <c r="P11" s="955">
        <f t="shared" si="0"/>
        <v>2.83</v>
      </c>
      <c r="Q11" s="956">
        <f t="shared" si="0"/>
        <v>361.89</v>
      </c>
      <c r="R11" s="954">
        <f t="shared" si="0"/>
        <v>444.3</v>
      </c>
      <c r="S11" s="954">
        <f t="shared" si="0"/>
        <v>62.38</v>
      </c>
      <c r="T11" s="954">
        <f t="shared" si="0"/>
        <v>6.65</v>
      </c>
      <c r="U11" s="954">
        <f t="shared" si="0"/>
        <v>903.78</v>
      </c>
      <c r="V11" s="954">
        <f t="shared" si="0"/>
        <v>2.3629999999999998E-2</v>
      </c>
      <c r="W11" s="954">
        <f t="shared" si="0"/>
        <v>3.6700000000000003E-2</v>
      </c>
      <c r="X11" s="955">
        <f t="shared" si="0"/>
        <v>0.06</v>
      </c>
    </row>
    <row r="12" spans="1:47" s="16" customFormat="1" ht="26.25" customHeight="1" x14ac:dyDescent="0.35">
      <c r="A12" s="111"/>
      <c r="B12" s="949" t="s">
        <v>74</v>
      </c>
      <c r="C12" s="879"/>
      <c r="D12" s="516"/>
      <c r="E12" s="313" t="s">
        <v>19</v>
      </c>
      <c r="F12" s="957">
        <f>F6+F7+F9+F10</f>
        <v>540</v>
      </c>
      <c r="G12" s="958"/>
      <c r="H12" s="959">
        <f t="shared" ref="H12:X12" si="1">H6+H7+H9+H10</f>
        <v>22.470000000000002</v>
      </c>
      <c r="I12" s="960">
        <f t="shared" si="1"/>
        <v>20.77</v>
      </c>
      <c r="J12" s="961">
        <f t="shared" si="1"/>
        <v>49.22</v>
      </c>
      <c r="K12" s="958">
        <f t="shared" si="1"/>
        <v>481.09000000000003</v>
      </c>
      <c r="L12" s="962">
        <f t="shared" si="1"/>
        <v>0.2</v>
      </c>
      <c r="M12" s="960">
        <f t="shared" si="1"/>
        <v>0.66</v>
      </c>
      <c r="N12" s="960">
        <f t="shared" si="1"/>
        <v>15.75</v>
      </c>
      <c r="O12" s="960">
        <f t="shared" si="1"/>
        <v>220</v>
      </c>
      <c r="P12" s="961">
        <f t="shared" si="1"/>
        <v>2.78</v>
      </c>
      <c r="Q12" s="962">
        <f t="shared" si="1"/>
        <v>262.42</v>
      </c>
      <c r="R12" s="960">
        <f t="shared" si="1"/>
        <v>443.65</v>
      </c>
      <c r="S12" s="960">
        <f t="shared" si="1"/>
        <v>104.44000000000001</v>
      </c>
      <c r="T12" s="960">
        <f t="shared" si="1"/>
        <v>9.41</v>
      </c>
      <c r="U12" s="960">
        <f t="shared" si="1"/>
        <v>770.28</v>
      </c>
      <c r="V12" s="960">
        <f t="shared" si="1"/>
        <v>1.4999999999999999E-2</v>
      </c>
      <c r="W12" s="960">
        <f t="shared" si="1"/>
        <v>3.5000000000000003E-2</v>
      </c>
      <c r="X12" s="961">
        <f t="shared" si="1"/>
        <v>0.04</v>
      </c>
    </row>
    <row r="13" spans="1:47" s="16" customFormat="1" ht="23.25" customHeight="1" x14ac:dyDescent="0.35">
      <c r="A13" s="111"/>
      <c r="B13" s="948" t="s">
        <v>72</v>
      </c>
      <c r="C13" s="880"/>
      <c r="D13" s="672"/>
      <c r="E13" s="312" t="s">
        <v>20</v>
      </c>
      <c r="F13" s="673"/>
      <c r="G13" s="191"/>
      <c r="H13" s="61"/>
      <c r="I13" s="62"/>
      <c r="J13" s="63"/>
      <c r="K13" s="963"/>
      <c r="L13" s="315"/>
      <c r="M13" s="62"/>
      <c r="N13" s="62"/>
      <c r="O13" s="62"/>
      <c r="P13" s="63"/>
      <c r="Q13" s="315"/>
      <c r="R13" s="62"/>
      <c r="S13" s="62"/>
      <c r="T13" s="62"/>
      <c r="U13" s="62"/>
      <c r="V13" s="62"/>
      <c r="W13" s="62"/>
      <c r="X13" s="63"/>
    </row>
    <row r="14" spans="1:47" s="16" customFormat="1" ht="24" customHeight="1" thickBot="1" x14ac:dyDescent="0.4">
      <c r="A14" s="111"/>
      <c r="B14" s="949" t="s">
        <v>74</v>
      </c>
      <c r="C14" s="504"/>
      <c r="D14" s="670"/>
      <c r="E14" s="561" t="s">
        <v>20</v>
      </c>
      <c r="F14" s="175"/>
      <c r="G14" s="194"/>
      <c r="H14" s="602"/>
      <c r="I14" s="171"/>
      <c r="J14" s="172"/>
      <c r="K14" s="601"/>
      <c r="L14" s="317"/>
      <c r="M14" s="171"/>
      <c r="N14" s="171"/>
      <c r="O14" s="171"/>
      <c r="P14" s="172"/>
      <c r="Q14" s="317"/>
      <c r="R14" s="171"/>
      <c r="S14" s="171"/>
      <c r="T14" s="171"/>
      <c r="U14" s="171"/>
      <c r="V14" s="171"/>
      <c r="W14" s="171"/>
      <c r="X14" s="172"/>
    </row>
    <row r="15" spans="1:47" s="36" customFormat="1" ht="24" customHeight="1" thickBot="1" x14ac:dyDescent="0.4">
      <c r="A15" s="149"/>
      <c r="B15" s="128"/>
      <c r="C15" s="881"/>
      <c r="D15" s="882"/>
      <c r="E15" s="883" t="s">
        <v>20</v>
      </c>
      <c r="F15" s="884"/>
      <c r="G15" s="885"/>
      <c r="H15" s="886"/>
      <c r="I15" s="887"/>
      <c r="J15" s="888"/>
      <c r="K15" s="889">
        <f>K14/23.5</f>
        <v>0</v>
      </c>
      <c r="L15" s="886"/>
      <c r="M15" s="887"/>
      <c r="N15" s="887"/>
      <c r="O15" s="887"/>
      <c r="P15" s="888"/>
      <c r="Q15" s="890"/>
      <c r="R15" s="887"/>
      <c r="S15" s="887"/>
      <c r="T15" s="887"/>
      <c r="U15" s="887"/>
      <c r="V15" s="887"/>
      <c r="W15" s="887"/>
      <c r="X15" s="891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</row>
    <row r="16" spans="1:47" s="16" customFormat="1" ht="26.5" customHeight="1" x14ac:dyDescent="0.35">
      <c r="A16" s="151" t="s">
        <v>6</v>
      </c>
      <c r="B16" s="792"/>
      <c r="C16" s="162">
        <v>132</v>
      </c>
      <c r="D16" s="720" t="s">
        <v>18</v>
      </c>
      <c r="E16" s="696" t="s">
        <v>127</v>
      </c>
      <c r="F16" s="721">
        <v>60</v>
      </c>
      <c r="G16" s="293"/>
      <c r="H16" s="274">
        <v>0.75</v>
      </c>
      <c r="I16" s="39">
        <v>5.08</v>
      </c>
      <c r="J16" s="40">
        <v>4.9800000000000004</v>
      </c>
      <c r="K16" s="326">
        <v>68.55</v>
      </c>
      <c r="L16" s="346">
        <v>0.01</v>
      </c>
      <c r="M16" s="348">
        <v>0.02</v>
      </c>
      <c r="N16" s="49">
        <v>3</v>
      </c>
      <c r="O16" s="49">
        <v>0</v>
      </c>
      <c r="P16" s="50">
        <v>0</v>
      </c>
      <c r="Q16" s="348">
        <v>18.62</v>
      </c>
      <c r="R16" s="49">
        <v>20.059999999999999</v>
      </c>
      <c r="S16" s="49">
        <v>10.51</v>
      </c>
      <c r="T16" s="49">
        <v>0.83</v>
      </c>
      <c r="U16" s="49">
        <v>147.34</v>
      </c>
      <c r="V16" s="49">
        <v>3.0000000000000001E-3</v>
      </c>
      <c r="W16" s="49">
        <v>0</v>
      </c>
      <c r="X16" s="50">
        <v>0.01</v>
      </c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</row>
    <row r="17" spans="1:47" s="16" customFormat="1" ht="26.5" customHeight="1" x14ac:dyDescent="0.35">
      <c r="A17" s="111"/>
      <c r="B17" s="130"/>
      <c r="C17" s="141">
        <v>138</v>
      </c>
      <c r="D17" s="331" t="s">
        <v>8</v>
      </c>
      <c r="E17" s="634" t="s">
        <v>66</v>
      </c>
      <c r="F17" s="635">
        <v>200</v>
      </c>
      <c r="G17" s="105"/>
      <c r="H17" s="249">
        <v>6.03</v>
      </c>
      <c r="I17" s="13">
        <v>6.38</v>
      </c>
      <c r="J17" s="43">
        <v>11.17</v>
      </c>
      <c r="K17" s="107">
        <v>126.47</v>
      </c>
      <c r="L17" s="249">
        <v>0.08</v>
      </c>
      <c r="M17" s="77">
        <v>0.08</v>
      </c>
      <c r="N17" s="13">
        <v>5.73</v>
      </c>
      <c r="O17" s="13">
        <v>120</v>
      </c>
      <c r="P17" s="43">
        <v>0.02</v>
      </c>
      <c r="Q17" s="77">
        <v>23.55</v>
      </c>
      <c r="R17" s="13">
        <v>88.42</v>
      </c>
      <c r="S17" s="13">
        <v>23.21</v>
      </c>
      <c r="T17" s="13">
        <v>1.27</v>
      </c>
      <c r="U17" s="13">
        <v>411.47</v>
      </c>
      <c r="V17" s="13">
        <v>6.0000000000000001E-3</v>
      </c>
      <c r="W17" s="13">
        <v>0</v>
      </c>
      <c r="X17" s="43">
        <v>0.04</v>
      </c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</row>
    <row r="18" spans="1:47" s="16" customFormat="1" ht="26.5" customHeight="1" x14ac:dyDescent="0.35">
      <c r="A18" s="113"/>
      <c r="B18" s="130"/>
      <c r="C18" s="141">
        <v>126</v>
      </c>
      <c r="D18" s="331" t="s">
        <v>9</v>
      </c>
      <c r="E18" s="634" t="s">
        <v>149</v>
      </c>
      <c r="F18" s="635">
        <v>90</v>
      </c>
      <c r="G18" s="105"/>
      <c r="H18" s="249">
        <v>18.489999999999998</v>
      </c>
      <c r="I18" s="13">
        <v>18.54</v>
      </c>
      <c r="J18" s="43">
        <v>3.59</v>
      </c>
      <c r="K18" s="107">
        <v>256</v>
      </c>
      <c r="L18" s="249">
        <v>0.06</v>
      </c>
      <c r="M18" s="77">
        <v>0.14000000000000001</v>
      </c>
      <c r="N18" s="13">
        <v>1.08</v>
      </c>
      <c r="O18" s="13">
        <v>10</v>
      </c>
      <c r="P18" s="43">
        <v>0.04</v>
      </c>
      <c r="Q18" s="77">
        <v>32.39</v>
      </c>
      <c r="R18" s="13">
        <v>188.9</v>
      </c>
      <c r="S18" s="13">
        <v>24.33</v>
      </c>
      <c r="T18" s="13">
        <v>2.57</v>
      </c>
      <c r="U18" s="13">
        <v>330.48</v>
      </c>
      <c r="V18" s="13">
        <v>8.9999999999999993E-3</v>
      </c>
      <c r="W18" s="13">
        <v>0</v>
      </c>
      <c r="X18" s="43">
        <v>0.06</v>
      </c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</row>
    <row r="19" spans="1:47" s="16" customFormat="1" ht="26.5" customHeight="1" x14ac:dyDescent="0.35">
      <c r="A19" s="113"/>
      <c r="B19" s="140"/>
      <c r="C19" s="563">
        <v>51</v>
      </c>
      <c r="D19" s="213" t="s">
        <v>62</v>
      </c>
      <c r="E19" s="158" t="s">
        <v>132</v>
      </c>
      <c r="F19" s="563">
        <v>150</v>
      </c>
      <c r="G19" s="177"/>
      <c r="H19" s="911">
        <v>3.33</v>
      </c>
      <c r="I19" s="912">
        <v>3.81</v>
      </c>
      <c r="J19" s="913">
        <v>26.04</v>
      </c>
      <c r="K19" s="914">
        <v>151.12</v>
      </c>
      <c r="L19" s="248">
        <v>0.15</v>
      </c>
      <c r="M19" s="15">
        <v>0.1</v>
      </c>
      <c r="N19" s="15">
        <v>14.03</v>
      </c>
      <c r="O19" s="15">
        <v>20</v>
      </c>
      <c r="P19" s="18">
        <v>0.06</v>
      </c>
      <c r="Q19" s="248">
        <v>20.11</v>
      </c>
      <c r="R19" s="15">
        <v>90.58</v>
      </c>
      <c r="S19" s="15">
        <v>35.68</v>
      </c>
      <c r="T19" s="15">
        <v>1.45</v>
      </c>
      <c r="U19" s="15">
        <v>830.41</v>
      </c>
      <c r="V19" s="15">
        <v>7.7200000000000003E-3</v>
      </c>
      <c r="W19" s="15">
        <v>5.1999999999999995E-4</v>
      </c>
      <c r="X19" s="41">
        <v>0.05</v>
      </c>
    </row>
    <row r="20" spans="1:47" s="16" customFormat="1" ht="26.5" customHeight="1" x14ac:dyDescent="0.35">
      <c r="A20" s="113"/>
      <c r="B20" s="130"/>
      <c r="C20" s="141">
        <v>101</v>
      </c>
      <c r="D20" s="331" t="s">
        <v>17</v>
      </c>
      <c r="E20" s="634" t="s">
        <v>67</v>
      </c>
      <c r="F20" s="635">
        <v>200</v>
      </c>
      <c r="G20" s="105"/>
      <c r="H20" s="248">
        <v>0.64</v>
      </c>
      <c r="I20" s="15">
        <v>0.25</v>
      </c>
      <c r="J20" s="41">
        <v>16.059999999999999</v>
      </c>
      <c r="K20" s="264">
        <v>79.849999999999994</v>
      </c>
      <c r="L20" s="248">
        <v>0.01</v>
      </c>
      <c r="M20" s="17">
        <v>0.05</v>
      </c>
      <c r="N20" s="15">
        <v>0.05</v>
      </c>
      <c r="O20" s="15">
        <v>100</v>
      </c>
      <c r="P20" s="41">
        <v>0</v>
      </c>
      <c r="Q20" s="17">
        <v>10.77</v>
      </c>
      <c r="R20" s="15">
        <v>2.96</v>
      </c>
      <c r="S20" s="15">
        <v>2.96</v>
      </c>
      <c r="T20" s="15">
        <v>0.54</v>
      </c>
      <c r="U20" s="15">
        <v>8.5</v>
      </c>
      <c r="V20" s="15">
        <v>0</v>
      </c>
      <c r="W20" s="15">
        <v>0</v>
      </c>
      <c r="X20" s="41">
        <v>0</v>
      </c>
    </row>
    <row r="21" spans="1:47" s="16" customFormat="1" ht="26.5" customHeight="1" x14ac:dyDescent="0.35">
      <c r="A21" s="113"/>
      <c r="B21" s="130"/>
      <c r="C21" s="142">
        <v>119</v>
      </c>
      <c r="D21" s="157" t="s">
        <v>13</v>
      </c>
      <c r="E21" s="157" t="s">
        <v>53</v>
      </c>
      <c r="F21" s="193">
        <v>20</v>
      </c>
      <c r="G21" s="135"/>
      <c r="H21" s="248">
        <v>1.52</v>
      </c>
      <c r="I21" s="15">
        <v>0.16</v>
      </c>
      <c r="J21" s="41">
        <v>9.84</v>
      </c>
      <c r="K21" s="264">
        <v>47</v>
      </c>
      <c r="L21" s="248">
        <v>0.02</v>
      </c>
      <c r="M21" s="15">
        <v>0.01</v>
      </c>
      <c r="N21" s="15">
        <v>0</v>
      </c>
      <c r="O21" s="15">
        <v>0</v>
      </c>
      <c r="P21" s="18">
        <v>0</v>
      </c>
      <c r="Q21" s="248">
        <v>4</v>
      </c>
      <c r="R21" s="15">
        <v>13</v>
      </c>
      <c r="S21" s="15">
        <v>2.8</v>
      </c>
      <c r="T21" s="15">
        <v>0.22</v>
      </c>
      <c r="U21" s="15">
        <v>18.600000000000001</v>
      </c>
      <c r="V21" s="15">
        <v>1E-3</v>
      </c>
      <c r="W21" s="15">
        <v>1E-3</v>
      </c>
      <c r="X21" s="41">
        <v>2.9</v>
      </c>
    </row>
    <row r="22" spans="1:47" s="16" customFormat="1" ht="26.5" customHeight="1" x14ac:dyDescent="0.35">
      <c r="A22" s="113"/>
      <c r="B22" s="130"/>
      <c r="C22" s="139">
        <v>120</v>
      </c>
      <c r="D22" s="157" t="s">
        <v>14</v>
      </c>
      <c r="E22" s="157" t="s">
        <v>45</v>
      </c>
      <c r="F22" s="139">
        <v>20</v>
      </c>
      <c r="G22" s="188"/>
      <c r="H22" s="248">
        <v>1.32</v>
      </c>
      <c r="I22" s="15">
        <v>0.24</v>
      </c>
      <c r="J22" s="41">
        <v>8.0399999999999991</v>
      </c>
      <c r="K22" s="265">
        <v>39.6</v>
      </c>
      <c r="L22" s="283">
        <v>0.03</v>
      </c>
      <c r="M22" s="19">
        <v>0.02</v>
      </c>
      <c r="N22" s="20">
        <v>0</v>
      </c>
      <c r="O22" s="20">
        <v>0</v>
      </c>
      <c r="P22" s="46">
        <v>0</v>
      </c>
      <c r="Q22" s="283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47" s="16" customFormat="1" ht="26.5" customHeight="1" x14ac:dyDescent="0.35">
      <c r="A23" s="113"/>
      <c r="B23" s="130"/>
      <c r="C23" s="234"/>
      <c r="D23" s="157"/>
      <c r="E23" s="314" t="s">
        <v>19</v>
      </c>
      <c r="F23" s="321">
        <f>SUM(F16:F22)</f>
        <v>740</v>
      </c>
      <c r="G23" s="135"/>
      <c r="H23" s="207">
        <f>SUM(H16:H22)</f>
        <v>32.08</v>
      </c>
      <c r="I23" s="14">
        <f t="shared" ref="I23:J23" si="2">SUM(I16:I22)</f>
        <v>34.46</v>
      </c>
      <c r="J23" s="44">
        <f t="shared" si="2"/>
        <v>79.72</v>
      </c>
      <c r="K23" s="328">
        <f>SUM(K16:K22)</f>
        <v>768.59</v>
      </c>
      <c r="L23" s="207">
        <f t="shared" ref="L23:R23" si="3">SUM(L16:L22)</f>
        <v>0.36</v>
      </c>
      <c r="M23" s="24">
        <f t="shared" si="3"/>
        <v>0.42000000000000004</v>
      </c>
      <c r="N23" s="14">
        <f t="shared" si="3"/>
        <v>23.89</v>
      </c>
      <c r="O23" s="14">
        <f t="shared" si="3"/>
        <v>250</v>
      </c>
      <c r="P23" s="44">
        <f t="shared" si="3"/>
        <v>0.12</v>
      </c>
      <c r="Q23" s="24">
        <f t="shared" si="3"/>
        <v>115.24</v>
      </c>
      <c r="R23" s="14">
        <f t="shared" si="3"/>
        <v>433.91999999999996</v>
      </c>
      <c r="S23" s="689">
        <f>SUM(S22)</f>
        <v>9.4</v>
      </c>
      <c r="T23" s="14">
        <f>SUM(T22)</f>
        <v>0.78</v>
      </c>
      <c r="U23" s="14">
        <f t="shared" ref="U23:X23" si="4">SUM(U22)</f>
        <v>47</v>
      </c>
      <c r="V23" s="14">
        <f t="shared" si="4"/>
        <v>1E-3</v>
      </c>
      <c r="W23" s="14">
        <f t="shared" si="4"/>
        <v>1E-3</v>
      </c>
      <c r="X23" s="44">
        <f t="shared" si="4"/>
        <v>0</v>
      </c>
    </row>
    <row r="24" spans="1:47" ht="30" customHeight="1" thickBot="1" x14ac:dyDescent="0.4">
      <c r="A24" s="270"/>
      <c r="B24" s="307"/>
      <c r="C24" s="330"/>
      <c r="D24" s="694"/>
      <c r="E24" s="350" t="s">
        <v>20</v>
      </c>
      <c r="F24" s="653"/>
      <c r="G24" s="655"/>
      <c r="H24" s="659"/>
      <c r="I24" s="661"/>
      <c r="J24" s="662"/>
      <c r="K24" s="329">
        <f>K23/23.5</f>
        <v>32.705957446808512</v>
      </c>
      <c r="L24" s="659"/>
      <c r="M24" s="660"/>
      <c r="N24" s="661"/>
      <c r="O24" s="661"/>
      <c r="P24" s="662"/>
      <c r="Q24" s="660"/>
      <c r="R24" s="661"/>
      <c r="S24" s="722"/>
      <c r="T24" s="661"/>
      <c r="U24" s="661"/>
      <c r="V24" s="661"/>
      <c r="W24" s="722"/>
      <c r="X24" s="723"/>
    </row>
    <row r="25" spans="1:47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47" ht="18" x14ac:dyDescent="0.35">
      <c r="D26" s="11"/>
      <c r="E26" s="25"/>
      <c r="F26" s="26"/>
      <c r="G26" s="11"/>
      <c r="H26" s="11"/>
      <c r="I26" s="11"/>
      <c r="J26" s="11"/>
    </row>
    <row r="27" spans="1:47" ht="18" x14ac:dyDescent="0.35">
      <c r="D27" s="11"/>
      <c r="E27" s="25"/>
      <c r="F27" s="26"/>
      <c r="G27" s="11"/>
      <c r="H27" s="11"/>
      <c r="I27" s="11"/>
      <c r="J27" s="11"/>
    </row>
    <row r="28" spans="1:47" ht="18" x14ac:dyDescent="0.35">
      <c r="D28" s="11"/>
      <c r="E28" s="25"/>
      <c r="F28" s="26"/>
      <c r="G28" s="11"/>
      <c r="H28" s="11"/>
      <c r="I28" s="11"/>
      <c r="J28" s="11"/>
    </row>
    <row r="29" spans="1:47" ht="18" x14ac:dyDescent="0.35">
      <c r="D29" s="11"/>
      <c r="E29" s="25"/>
      <c r="F29" s="26"/>
      <c r="G29" s="11"/>
      <c r="H29" s="11"/>
      <c r="I29" s="11"/>
      <c r="J29" s="11"/>
    </row>
    <row r="30" spans="1:47" x14ac:dyDescent="0.35">
      <c r="D30" s="11"/>
      <c r="E30" s="11"/>
      <c r="F30" s="11"/>
      <c r="G30" s="11"/>
      <c r="H30" s="11"/>
      <c r="I30" s="11"/>
      <c r="J30" s="11"/>
    </row>
    <row r="31" spans="1:47" x14ac:dyDescent="0.35">
      <c r="D31" s="11"/>
      <c r="E31" s="11"/>
      <c r="F31" s="11"/>
      <c r="G31" s="11"/>
      <c r="H31" s="11"/>
      <c r="I31" s="11"/>
      <c r="J31" s="11"/>
    </row>
    <row r="32" spans="1:47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70" zoomScaleNormal="70" workbookViewId="0">
      <selection activeCell="C8" sqref="C8:X8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24"/>
      <c r="C4" s="642" t="s">
        <v>38</v>
      </c>
      <c r="D4" s="320"/>
      <c r="E4" s="691"/>
      <c r="F4" s="643"/>
      <c r="G4" s="642"/>
      <c r="H4" s="747" t="s">
        <v>21</v>
      </c>
      <c r="I4" s="648"/>
      <c r="J4" s="793"/>
      <c r="K4" s="648" t="s">
        <v>22</v>
      </c>
      <c r="L4" s="964" t="s">
        <v>23</v>
      </c>
      <c r="M4" s="965"/>
      <c r="N4" s="966"/>
      <c r="O4" s="966"/>
      <c r="P4" s="970"/>
      <c r="Q4" s="971" t="s">
        <v>24</v>
      </c>
      <c r="R4" s="972"/>
      <c r="S4" s="972"/>
      <c r="T4" s="972"/>
      <c r="U4" s="972"/>
      <c r="V4" s="972"/>
      <c r="W4" s="972"/>
      <c r="X4" s="973"/>
    </row>
    <row r="5" spans="1:24" s="16" customFormat="1" ht="47" thickBot="1" x14ac:dyDescent="0.4">
      <c r="A5" s="148" t="s">
        <v>0</v>
      </c>
      <c r="B5" s="125"/>
      <c r="C5" s="104" t="s">
        <v>39</v>
      </c>
      <c r="D5" s="794" t="s">
        <v>40</v>
      </c>
      <c r="E5" s="104" t="s">
        <v>37</v>
      </c>
      <c r="F5" s="110" t="s">
        <v>25</v>
      </c>
      <c r="G5" s="104" t="s">
        <v>36</v>
      </c>
      <c r="H5" s="490" t="s">
        <v>26</v>
      </c>
      <c r="I5" s="490" t="s">
        <v>27</v>
      </c>
      <c r="J5" s="490" t="s">
        <v>28</v>
      </c>
      <c r="K5" s="649" t="s">
        <v>29</v>
      </c>
      <c r="L5" s="509" t="s">
        <v>30</v>
      </c>
      <c r="M5" s="509" t="s">
        <v>113</v>
      </c>
      <c r="N5" s="509" t="s">
        <v>31</v>
      </c>
      <c r="O5" s="571" t="s">
        <v>114</v>
      </c>
      <c r="P5" s="509" t="s">
        <v>115</v>
      </c>
      <c r="Q5" s="509" t="s">
        <v>32</v>
      </c>
      <c r="R5" s="509" t="s">
        <v>33</v>
      </c>
      <c r="S5" s="509" t="s">
        <v>34</v>
      </c>
      <c r="T5" s="509" t="s">
        <v>35</v>
      </c>
      <c r="U5" s="509" t="s">
        <v>116</v>
      </c>
      <c r="V5" s="509" t="s">
        <v>117</v>
      </c>
      <c r="W5" s="509" t="s">
        <v>118</v>
      </c>
      <c r="X5" s="490" t="s">
        <v>119</v>
      </c>
    </row>
    <row r="6" spans="1:24" s="16" customFormat="1" ht="19.5" customHeight="1" x14ac:dyDescent="0.35">
      <c r="A6" s="151" t="s">
        <v>5</v>
      </c>
      <c r="B6" s="459"/>
      <c r="C6" s="460">
        <v>1</v>
      </c>
      <c r="D6" s="724" t="s">
        <v>18</v>
      </c>
      <c r="E6" s="671" t="s">
        <v>11</v>
      </c>
      <c r="F6" s="162">
        <v>15</v>
      </c>
      <c r="G6" s="461"/>
      <c r="H6" s="346">
        <v>3.48</v>
      </c>
      <c r="I6" s="49">
        <v>4.43</v>
      </c>
      <c r="J6" s="50">
        <v>0</v>
      </c>
      <c r="K6" s="462">
        <v>54.6</v>
      </c>
      <c r="L6" s="274">
        <v>0.01</v>
      </c>
      <c r="M6" s="39">
        <v>0.05</v>
      </c>
      <c r="N6" s="39">
        <v>0.1</v>
      </c>
      <c r="O6" s="39">
        <v>40</v>
      </c>
      <c r="P6" s="42">
        <v>0.14000000000000001</v>
      </c>
      <c r="Q6" s="274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16" customFormat="1" ht="36" customHeight="1" x14ac:dyDescent="0.35">
      <c r="A7" s="111"/>
      <c r="B7" s="128"/>
      <c r="C7" s="106">
        <v>2</v>
      </c>
      <c r="D7" s="158" t="s">
        <v>18</v>
      </c>
      <c r="E7" s="294" t="s">
        <v>165</v>
      </c>
      <c r="F7" s="140">
        <v>10</v>
      </c>
      <c r="G7" s="219"/>
      <c r="H7" s="283">
        <v>0.08</v>
      </c>
      <c r="I7" s="20">
        <v>7.25</v>
      </c>
      <c r="J7" s="46">
        <v>0.13</v>
      </c>
      <c r="K7" s="421">
        <v>66.099999999999994</v>
      </c>
      <c r="L7" s="248">
        <v>0</v>
      </c>
      <c r="M7" s="15">
        <v>0.01</v>
      </c>
      <c r="N7" s="15">
        <v>0</v>
      </c>
      <c r="O7" s="15">
        <v>50</v>
      </c>
      <c r="P7" s="18">
        <v>0.13</v>
      </c>
      <c r="Q7" s="248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41">
        <v>0</v>
      </c>
    </row>
    <row r="8" spans="1:24" s="16" customFormat="1" ht="39" customHeight="1" x14ac:dyDescent="0.35">
      <c r="A8" s="111"/>
      <c r="B8" s="128"/>
      <c r="C8" s="106">
        <v>320</v>
      </c>
      <c r="D8" s="158" t="s">
        <v>60</v>
      </c>
      <c r="E8" s="294" t="s">
        <v>174</v>
      </c>
      <c r="F8" s="235">
        <v>205</v>
      </c>
      <c r="G8" s="106"/>
      <c r="H8" s="283">
        <v>6.23</v>
      </c>
      <c r="I8" s="20">
        <v>7.14</v>
      </c>
      <c r="J8" s="46">
        <v>31.66</v>
      </c>
      <c r="K8" s="633">
        <v>215.55</v>
      </c>
      <c r="L8" s="248">
        <v>0.08</v>
      </c>
      <c r="M8" s="17">
        <v>0.22</v>
      </c>
      <c r="N8" s="15">
        <v>1.64</v>
      </c>
      <c r="O8" s="15">
        <v>30</v>
      </c>
      <c r="P8" s="18">
        <v>0.15</v>
      </c>
      <c r="Q8" s="248">
        <v>186.44</v>
      </c>
      <c r="R8" s="15">
        <v>164.87</v>
      </c>
      <c r="S8" s="15">
        <v>33.049999999999997</v>
      </c>
      <c r="T8" s="15">
        <v>0.43</v>
      </c>
      <c r="U8" s="15">
        <v>246.47</v>
      </c>
      <c r="V8" s="15">
        <v>1.4E-2</v>
      </c>
      <c r="W8" s="15">
        <v>6.0000000000000001E-3</v>
      </c>
      <c r="X8" s="41">
        <v>0.04</v>
      </c>
    </row>
    <row r="9" spans="1:24" s="36" customFormat="1" ht="26.25" customHeight="1" x14ac:dyDescent="0.35">
      <c r="A9" s="149"/>
      <c r="B9" s="128"/>
      <c r="C9" s="178">
        <v>114</v>
      </c>
      <c r="D9" s="157" t="s">
        <v>44</v>
      </c>
      <c r="E9" s="625" t="s">
        <v>50</v>
      </c>
      <c r="F9" s="290">
        <v>200</v>
      </c>
      <c r="G9" s="178"/>
      <c r="H9" s="248">
        <v>0</v>
      </c>
      <c r="I9" s="15">
        <v>0</v>
      </c>
      <c r="J9" s="41">
        <v>7.27</v>
      </c>
      <c r="K9" s="264">
        <v>28.73</v>
      </c>
      <c r="L9" s="248">
        <v>0</v>
      </c>
      <c r="M9" s="15">
        <v>0</v>
      </c>
      <c r="N9" s="15">
        <v>0</v>
      </c>
      <c r="O9" s="15">
        <v>0</v>
      </c>
      <c r="P9" s="18">
        <v>0</v>
      </c>
      <c r="Q9" s="248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41">
        <v>0</v>
      </c>
    </row>
    <row r="10" spans="1:24" s="36" customFormat="1" ht="26.25" customHeight="1" x14ac:dyDescent="0.35">
      <c r="A10" s="149"/>
      <c r="B10" s="128"/>
      <c r="C10" s="178" t="s">
        <v>153</v>
      </c>
      <c r="D10" s="157" t="s">
        <v>17</v>
      </c>
      <c r="E10" s="625" t="s">
        <v>155</v>
      </c>
      <c r="F10" s="290">
        <v>200</v>
      </c>
      <c r="G10" s="178"/>
      <c r="H10" s="248">
        <v>8.25</v>
      </c>
      <c r="I10" s="15">
        <v>6.25</v>
      </c>
      <c r="J10" s="41">
        <v>22</v>
      </c>
      <c r="K10" s="264">
        <v>175</v>
      </c>
      <c r="L10" s="248"/>
      <c r="M10" s="15"/>
      <c r="N10" s="15"/>
      <c r="O10" s="15"/>
      <c r="P10" s="18"/>
      <c r="Q10" s="248"/>
      <c r="R10" s="15"/>
      <c r="S10" s="15"/>
      <c r="T10" s="15"/>
      <c r="U10" s="15"/>
      <c r="V10" s="15"/>
      <c r="W10" s="15"/>
      <c r="X10" s="41"/>
    </row>
    <row r="11" spans="1:24" s="36" customFormat="1" ht="26.25" customHeight="1" x14ac:dyDescent="0.35">
      <c r="A11" s="149"/>
      <c r="B11" s="128"/>
      <c r="C11" s="382">
        <v>121</v>
      </c>
      <c r="D11" s="158" t="s">
        <v>13</v>
      </c>
      <c r="E11" s="625" t="s">
        <v>49</v>
      </c>
      <c r="F11" s="290">
        <v>30</v>
      </c>
      <c r="G11" s="139"/>
      <c r="H11" s="17">
        <v>2.25</v>
      </c>
      <c r="I11" s="15">
        <v>0.87</v>
      </c>
      <c r="J11" s="18">
        <v>14.94</v>
      </c>
      <c r="K11" s="200">
        <v>78.599999999999994</v>
      </c>
      <c r="L11" s="248">
        <v>0.03</v>
      </c>
      <c r="M11" s="17">
        <v>0.01</v>
      </c>
      <c r="N11" s="15">
        <v>0</v>
      </c>
      <c r="O11" s="15">
        <v>0</v>
      </c>
      <c r="P11" s="18">
        <v>0</v>
      </c>
      <c r="Q11" s="248">
        <v>5.7</v>
      </c>
      <c r="R11" s="15">
        <v>19.5</v>
      </c>
      <c r="S11" s="15">
        <v>3.9</v>
      </c>
      <c r="T11" s="15">
        <v>0.36</v>
      </c>
      <c r="U11" s="15">
        <v>27.6</v>
      </c>
      <c r="V11" s="15">
        <v>0</v>
      </c>
      <c r="W11" s="15">
        <v>0</v>
      </c>
      <c r="X11" s="41">
        <v>0</v>
      </c>
    </row>
    <row r="12" spans="1:24" s="36" customFormat="1" ht="28.5" customHeight="1" x14ac:dyDescent="0.35">
      <c r="A12" s="149"/>
      <c r="B12" s="128"/>
      <c r="C12" s="106"/>
      <c r="D12" s="158"/>
      <c r="E12" s="305" t="s">
        <v>19</v>
      </c>
      <c r="F12" s="277">
        <f>SUM(F6:F11)</f>
        <v>660</v>
      </c>
      <c r="G12" s="279"/>
      <c r="H12" s="209">
        <f t="shared" ref="H12:X12" si="0">SUM(H6:H11)</f>
        <v>20.29</v>
      </c>
      <c r="I12" s="34">
        <f t="shared" si="0"/>
        <v>25.94</v>
      </c>
      <c r="J12" s="68">
        <f t="shared" si="0"/>
        <v>76</v>
      </c>
      <c r="K12" s="447">
        <f t="shared" si="0"/>
        <v>618.58000000000004</v>
      </c>
      <c r="L12" s="209">
        <f t="shared" si="0"/>
        <v>0.12</v>
      </c>
      <c r="M12" s="34">
        <f t="shared" si="0"/>
        <v>0.29000000000000004</v>
      </c>
      <c r="N12" s="34">
        <f t="shared" si="0"/>
        <v>1.74</v>
      </c>
      <c r="O12" s="34">
        <f t="shared" si="0"/>
        <v>120</v>
      </c>
      <c r="P12" s="275">
        <f t="shared" si="0"/>
        <v>0.42000000000000004</v>
      </c>
      <c r="Q12" s="209">
        <f t="shared" si="0"/>
        <v>326.8</v>
      </c>
      <c r="R12" s="34">
        <f t="shared" si="0"/>
        <v>262.39999999999998</v>
      </c>
      <c r="S12" s="34">
        <f t="shared" si="0"/>
        <v>42.23</v>
      </c>
      <c r="T12" s="34">
        <f t="shared" si="0"/>
        <v>0.98</v>
      </c>
      <c r="U12" s="34">
        <f t="shared" si="0"/>
        <v>290.56000000000006</v>
      </c>
      <c r="V12" s="34">
        <f t="shared" si="0"/>
        <v>1.4E-2</v>
      </c>
      <c r="W12" s="34">
        <f t="shared" si="0"/>
        <v>6.1000000000000004E-3</v>
      </c>
      <c r="X12" s="68">
        <f t="shared" si="0"/>
        <v>0.04</v>
      </c>
    </row>
    <row r="13" spans="1:24" s="36" customFormat="1" ht="28.5" customHeight="1" thickBot="1" x14ac:dyDescent="0.4">
      <c r="A13" s="149"/>
      <c r="B13" s="128"/>
      <c r="C13" s="106"/>
      <c r="D13" s="259"/>
      <c r="E13" s="305" t="s">
        <v>20</v>
      </c>
      <c r="F13" s="140"/>
      <c r="G13" s="106"/>
      <c r="H13" s="253"/>
      <c r="I13" s="160"/>
      <c r="J13" s="161"/>
      <c r="K13" s="464">
        <f>K12/23.5</f>
        <v>26.322553191489362</v>
      </c>
      <c r="L13" s="253"/>
      <c r="M13" s="591"/>
      <c r="N13" s="591"/>
      <c r="O13" s="591"/>
      <c r="P13" s="619"/>
      <c r="Q13" s="593"/>
      <c r="R13" s="591"/>
      <c r="S13" s="594"/>
      <c r="T13" s="591"/>
      <c r="U13" s="591"/>
      <c r="V13" s="591"/>
      <c r="W13" s="591"/>
      <c r="X13" s="592"/>
    </row>
    <row r="14" spans="1:24" s="16" customFormat="1" ht="33.75" customHeight="1" x14ac:dyDescent="0.35">
      <c r="A14" s="151" t="s">
        <v>6</v>
      </c>
      <c r="B14" s="127"/>
      <c r="C14" s="162">
        <v>25</v>
      </c>
      <c r="D14" s="280" t="s">
        <v>18</v>
      </c>
      <c r="E14" s="349" t="s">
        <v>48</v>
      </c>
      <c r="F14" s="362">
        <v>150</v>
      </c>
      <c r="G14" s="144"/>
      <c r="H14" s="47">
        <v>0.6</v>
      </c>
      <c r="I14" s="37">
        <v>0.45</v>
      </c>
      <c r="J14" s="48">
        <v>15.45</v>
      </c>
      <c r="K14" s="202">
        <v>70.5</v>
      </c>
      <c r="L14" s="266">
        <v>0.03</v>
      </c>
      <c r="M14" s="47">
        <v>0.05</v>
      </c>
      <c r="N14" s="37">
        <v>7.5</v>
      </c>
      <c r="O14" s="37">
        <v>0</v>
      </c>
      <c r="P14" s="229">
        <v>0</v>
      </c>
      <c r="Q14" s="266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54">
        <v>0.01</v>
      </c>
    </row>
    <row r="15" spans="1:24" s="16" customFormat="1" ht="33.75" customHeight="1" x14ac:dyDescent="0.35">
      <c r="A15" s="111"/>
      <c r="B15" s="130"/>
      <c r="C15" s="105">
        <v>35</v>
      </c>
      <c r="D15" s="331" t="s">
        <v>8</v>
      </c>
      <c r="E15" s="715" t="s">
        <v>69</v>
      </c>
      <c r="F15" s="635">
        <v>200</v>
      </c>
      <c r="G15" s="105"/>
      <c r="H15" s="249">
        <v>4.91</v>
      </c>
      <c r="I15" s="13">
        <v>9.9600000000000009</v>
      </c>
      <c r="J15" s="43">
        <v>9.02</v>
      </c>
      <c r="K15" s="107">
        <v>146.41</v>
      </c>
      <c r="L15" s="249">
        <v>0.04</v>
      </c>
      <c r="M15" s="77">
        <v>0.03</v>
      </c>
      <c r="N15" s="13">
        <v>0.75</v>
      </c>
      <c r="O15" s="13">
        <v>120</v>
      </c>
      <c r="P15" s="23">
        <v>0</v>
      </c>
      <c r="Q15" s="249">
        <v>12.45</v>
      </c>
      <c r="R15" s="13">
        <v>46.5</v>
      </c>
      <c r="S15" s="13">
        <v>9.68</v>
      </c>
      <c r="T15" s="13">
        <v>0.56999999999999995</v>
      </c>
      <c r="U15" s="13">
        <v>83.7</v>
      </c>
      <c r="V15" s="13">
        <v>2E-3</v>
      </c>
      <c r="W15" s="13">
        <v>0</v>
      </c>
      <c r="X15" s="43">
        <v>0.03</v>
      </c>
    </row>
    <row r="16" spans="1:24" s="16" customFormat="1" ht="33.75" customHeight="1" x14ac:dyDescent="0.35">
      <c r="A16" s="113"/>
      <c r="B16" s="130"/>
      <c r="C16" s="105">
        <v>89</v>
      </c>
      <c r="D16" s="331" t="s">
        <v>9</v>
      </c>
      <c r="E16" s="715" t="s">
        <v>88</v>
      </c>
      <c r="F16" s="635">
        <v>90</v>
      </c>
      <c r="G16" s="105"/>
      <c r="H16" s="249">
        <v>18.13</v>
      </c>
      <c r="I16" s="13">
        <v>17.05</v>
      </c>
      <c r="J16" s="43">
        <v>3.69</v>
      </c>
      <c r="K16" s="107">
        <v>240.96</v>
      </c>
      <c r="L16" s="383">
        <v>0.06</v>
      </c>
      <c r="M16" s="96">
        <v>0.13</v>
      </c>
      <c r="N16" s="97">
        <v>1.06</v>
      </c>
      <c r="O16" s="97">
        <v>0</v>
      </c>
      <c r="P16" s="98">
        <v>0</v>
      </c>
      <c r="Q16" s="383">
        <v>17.03</v>
      </c>
      <c r="R16" s="97">
        <v>176.72</v>
      </c>
      <c r="S16" s="97">
        <v>23.18</v>
      </c>
      <c r="T16" s="97">
        <v>2.61</v>
      </c>
      <c r="U16" s="97">
        <v>317</v>
      </c>
      <c r="V16" s="97">
        <v>7.0000000000000001E-3</v>
      </c>
      <c r="W16" s="97">
        <v>0</v>
      </c>
      <c r="X16" s="102">
        <v>0.06</v>
      </c>
    </row>
    <row r="17" spans="1:24" s="16" customFormat="1" ht="33.75" customHeight="1" x14ac:dyDescent="0.35">
      <c r="A17" s="113"/>
      <c r="B17" s="130"/>
      <c r="C17" s="141">
        <v>53</v>
      </c>
      <c r="D17" s="698" t="s">
        <v>62</v>
      </c>
      <c r="E17" s="331" t="s">
        <v>58</v>
      </c>
      <c r="F17" s="105">
        <v>150</v>
      </c>
      <c r="G17" s="141"/>
      <c r="H17" s="77">
        <v>3.34</v>
      </c>
      <c r="I17" s="13">
        <v>4.91</v>
      </c>
      <c r="J17" s="23">
        <v>33.93</v>
      </c>
      <c r="K17" s="142">
        <v>191.49</v>
      </c>
      <c r="L17" s="77">
        <v>0.03</v>
      </c>
      <c r="M17" s="77">
        <v>0.02</v>
      </c>
      <c r="N17" s="13">
        <v>0</v>
      </c>
      <c r="O17" s="13">
        <v>20</v>
      </c>
      <c r="P17" s="23">
        <v>0.09</v>
      </c>
      <c r="Q17" s="249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43.5" customHeight="1" x14ac:dyDescent="0.35">
      <c r="A18" s="113"/>
      <c r="B18" s="130"/>
      <c r="C18" s="220">
        <v>216</v>
      </c>
      <c r="D18" s="188" t="s">
        <v>17</v>
      </c>
      <c r="E18" s="226" t="s">
        <v>124</v>
      </c>
      <c r="F18" s="139">
        <v>200</v>
      </c>
      <c r="G18" s="652"/>
      <c r="H18" s="248">
        <v>0.25</v>
      </c>
      <c r="I18" s="15">
        <v>0</v>
      </c>
      <c r="J18" s="41">
        <v>12.73</v>
      </c>
      <c r="K18" s="200">
        <v>51.3</v>
      </c>
      <c r="L18" s="283">
        <v>0</v>
      </c>
      <c r="M18" s="19">
        <v>0</v>
      </c>
      <c r="N18" s="20">
        <v>4.3899999999999997</v>
      </c>
      <c r="O18" s="20">
        <v>0</v>
      </c>
      <c r="P18" s="46">
        <v>0</v>
      </c>
      <c r="Q18" s="283">
        <v>0.32</v>
      </c>
      <c r="R18" s="20">
        <v>0</v>
      </c>
      <c r="S18" s="20">
        <v>0</v>
      </c>
      <c r="T18" s="20">
        <v>0.03</v>
      </c>
      <c r="U18" s="20">
        <v>0.3</v>
      </c>
      <c r="V18" s="20">
        <v>0</v>
      </c>
      <c r="W18" s="20">
        <v>0</v>
      </c>
      <c r="X18" s="46">
        <v>0</v>
      </c>
    </row>
    <row r="19" spans="1:24" s="16" customFormat="1" ht="33.75" customHeight="1" x14ac:dyDescent="0.35">
      <c r="A19" s="113"/>
      <c r="B19" s="130"/>
      <c r="C19" s="107">
        <v>119</v>
      </c>
      <c r="D19" s="157" t="s">
        <v>13</v>
      </c>
      <c r="E19" s="188" t="s">
        <v>53</v>
      </c>
      <c r="F19" s="193">
        <v>20</v>
      </c>
      <c r="G19" s="135"/>
      <c r="H19" s="248">
        <v>1.52</v>
      </c>
      <c r="I19" s="15">
        <v>0.16</v>
      </c>
      <c r="J19" s="41">
        <v>9.84</v>
      </c>
      <c r="K19" s="264">
        <v>47</v>
      </c>
      <c r="L19" s="248">
        <v>0.02</v>
      </c>
      <c r="M19" s="15">
        <v>0.01</v>
      </c>
      <c r="N19" s="15">
        <v>0</v>
      </c>
      <c r="O19" s="15">
        <v>0</v>
      </c>
      <c r="P19" s="18">
        <v>0</v>
      </c>
      <c r="Q19" s="248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41">
        <v>2.9</v>
      </c>
    </row>
    <row r="20" spans="1:24" s="16" customFormat="1" ht="33.75" customHeight="1" x14ac:dyDescent="0.35">
      <c r="A20" s="113"/>
      <c r="B20" s="130"/>
      <c r="C20" s="135">
        <v>120</v>
      </c>
      <c r="D20" s="157" t="s">
        <v>14</v>
      </c>
      <c r="E20" s="188" t="s">
        <v>45</v>
      </c>
      <c r="F20" s="140">
        <v>20</v>
      </c>
      <c r="G20" s="140"/>
      <c r="H20" s="19">
        <v>1.32</v>
      </c>
      <c r="I20" s="20">
        <v>0.24</v>
      </c>
      <c r="J20" s="21">
        <v>8.0399999999999991</v>
      </c>
      <c r="K20" s="281">
        <v>39.6</v>
      </c>
      <c r="L20" s="283">
        <v>0.03</v>
      </c>
      <c r="M20" s="19">
        <v>0.02</v>
      </c>
      <c r="N20" s="20">
        <v>0</v>
      </c>
      <c r="O20" s="20">
        <v>0</v>
      </c>
      <c r="P20" s="46">
        <v>0</v>
      </c>
      <c r="Q20" s="283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113"/>
      <c r="B21" s="130"/>
      <c r="C21" s="271"/>
      <c r="D21" s="651"/>
      <c r="E21" s="305" t="s">
        <v>19</v>
      </c>
      <c r="F21" s="321">
        <f>F14+F15+F16+F17+F18+F19+F20+60</f>
        <v>890</v>
      </c>
      <c r="G21" s="135"/>
      <c r="H21" s="207">
        <f>SUM(H14:H20)</f>
        <v>30.07</v>
      </c>
      <c r="I21" s="14">
        <f>SUM(I14:I20)</f>
        <v>32.770000000000003</v>
      </c>
      <c r="J21" s="44">
        <f t="shared" ref="J21" si="1">SUM(J14:J20)</f>
        <v>92.700000000000017</v>
      </c>
      <c r="K21" s="328">
        <f>SUM(K14:K20)</f>
        <v>787.26</v>
      </c>
      <c r="L21" s="207">
        <f t="shared" ref="L21:X21" si="2">SUM(L13:L20)</f>
        <v>0.21</v>
      </c>
      <c r="M21" s="24">
        <f t="shared" si="2"/>
        <v>0.26</v>
      </c>
      <c r="N21" s="14">
        <f t="shared" si="2"/>
        <v>13.7</v>
      </c>
      <c r="O21" s="14">
        <f t="shared" si="2"/>
        <v>140</v>
      </c>
      <c r="P21" s="131">
        <f t="shared" si="2"/>
        <v>0.09</v>
      </c>
      <c r="Q21" s="207">
        <f t="shared" si="2"/>
        <v>74.39</v>
      </c>
      <c r="R21" s="14">
        <f t="shared" si="2"/>
        <v>357.56</v>
      </c>
      <c r="S21" s="14">
        <f t="shared" si="2"/>
        <v>84.89</v>
      </c>
      <c r="T21" s="14">
        <f t="shared" si="2"/>
        <v>4.67</v>
      </c>
      <c r="U21" s="14">
        <f t="shared" si="2"/>
        <v>742.37</v>
      </c>
      <c r="V21" s="14">
        <f t="shared" si="2"/>
        <v>1.3000000000000001E-2</v>
      </c>
      <c r="W21" s="14">
        <f t="shared" si="2"/>
        <v>9.0000000000000011E-3</v>
      </c>
      <c r="X21" s="44">
        <f t="shared" si="2"/>
        <v>3.02</v>
      </c>
    </row>
    <row r="22" spans="1:24" s="16" customFormat="1" ht="33.75" customHeight="1" thickBot="1" x14ac:dyDescent="0.4">
      <c r="A22" s="270"/>
      <c r="B22" s="307"/>
      <c r="C22" s="309"/>
      <c r="D22" s="653"/>
      <c r="E22" s="654" t="s">
        <v>20</v>
      </c>
      <c r="F22" s="653"/>
      <c r="G22" s="655"/>
      <c r="H22" s="659"/>
      <c r="I22" s="661"/>
      <c r="J22" s="662"/>
      <c r="K22" s="329">
        <f>K21/23.5</f>
        <v>33.500425531914892</v>
      </c>
      <c r="L22" s="659"/>
      <c r="M22" s="660"/>
      <c r="N22" s="661"/>
      <c r="O22" s="661"/>
      <c r="P22" s="716"/>
      <c r="Q22" s="659"/>
      <c r="R22" s="661"/>
      <c r="S22" s="661"/>
      <c r="T22" s="661"/>
      <c r="U22" s="661"/>
      <c r="V22" s="661"/>
      <c r="W22" s="661"/>
      <c r="X22" s="662"/>
    </row>
    <row r="23" spans="1:24" x14ac:dyDescent="0.35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5" customFormat="1" ht="18" x14ac:dyDescent="0.35">
      <c r="B24" s="285"/>
      <c r="C24" s="285"/>
      <c r="D24" s="286"/>
      <c r="E24" s="287"/>
      <c r="F24" s="288"/>
      <c r="G24" s="286"/>
      <c r="H24" s="286"/>
      <c r="I24" s="286"/>
      <c r="J24" s="286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839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50"/>
      <c r="C4" s="643" t="s">
        <v>38</v>
      </c>
      <c r="D4" s="709"/>
      <c r="E4" s="710"/>
      <c r="F4" s="642"/>
      <c r="G4" s="643"/>
      <c r="H4" s="648" t="s">
        <v>21</v>
      </c>
      <c r="I4" s="648"/>
      <c r="J4" s="648"/>
      <c r="K4" s="711" t="s">
        <v>22</v>
      </c>
      <c r="L4" s="964" t="s">
        <v>23</v>
      </c>
      <c r="M4" s="965"/>
      <c r="N4" s="966"/>
      <c r="O4" s="966"/>
      <c r="P4" s="966"/>
      <c r="Q4" s="978" t="s">
        <v>24</v>
      </c>
      <c r="R4" s="979"/>
      <c r="S4" s="979"/>
      <c r="T4" s="979"/>
      <c r="U4" s="979"/>
      <c r="V4" s="979"/>
      <c r="W4" s="979"/>
      <c r="X4" s="980"/>
    </row>
    <row r="5" spans="1:24" s="16" customFormat="1" ht="28.5" customHeight="1" thickBot="1" x14ac:dyDescent="0.4">
      <c r="A5" s="148" t="s">
        <v>0</v>
      </c>
      <c r="B5" s="851"/>
      <c r="C5" s="110" t="s">
        <v>39</v>
      </c>
      <c r="D5" s="399" t="s">
        <v>40</v>
      </c>
      <c r="E5" s="110" t="s">
        <v>37</v>
      </c>
      <c r="F5" s="104" t="s">
        <v>25</v>
      </c>
      <c r="G5" s="110" t="s">
        <v>36</v>
      </c>
      <c r="H5" s="490" t="s">
        <v>26</v>
      </c>
      <c r="I5" s="490" t="s">
        <v>27</v>
      </c>
      <c r="J5" s="490" t="s">
        <v>28</v>
      </c>
      <c r="K5" s="725" t="s">
        <v>29</v>
      </c>
      <c r="L5" s="509" t="s">
        <v>30</v>
      </c>
      <c r="M5" s="509" t="s">
        <v>113</v>
      </c>
      <c r="N5" s="509" t="s">
        <v>31</v>
      </c>
      <c r="O5" s="571" t="s">
        <v>114</v>
      </c>
      <c r="P5" s="641" t="s">
        <v>115</v>
      </c>
      <c r="Q5" s="359" t="s">
        <v>32</v>
      </c>
      <c r="R5" s="359" t="s">
        <v>33</v>
      </c>
      <c r="S5" s="359" t="s">
        <v>34</v>
      </c>
      <c r="T5" s="359" t="s">
        <v>35</v>
      </c>
      <c r="U5" s="359" t="s">
        <v>116</v>
      </c>
      <c r="V5" s="359" t="s">
        <v>117</v>
      </c>
      <c r="W5" s="359" t="s">
        <v>118</v>
      </c>
      <c r="X5" s="490" t="s">
        <v>119</v>
      </c>
    </row>
    <row r="6" spans="1:24" s="16" customFormat="1" ht="26.5" customHeight="1" x14ac:dyDescent="0.35">
      <c r="A6" s="151" t="s">
        <v>5</v>
      </c>
      <c r="B6" s="144"/>
      <c r="C6" s="568">
        <v>24</v>
      </c>
      <c r="D6" s="650" t="s">
        <v>18</v>
      </c>
      <c r="E6" s="394" t="s">
        <v>108</v>
      </c>
      <c r="F6" s="144">
        <v>150</v>
      </c>
      <c r="G6" s="322"/>
      <c r="H6" s="274">
        <v>0.6</v>
      </c>
      <c r="I6" s="39">
        <v>0.6</v>
      </c>
      <c r="J6" s="40">
        <v>14.7</v>
      </c>
      <c r="K6" s="326">
        <v>70.5</v>
      </c>
      <c r="L6" s="274">
        <v>0.05</v>
      </c>
      <c r="M6" s="39">
        <v>0.03</v>
      </c>
      <c r="N6" s="39">
        <v>15</v>
      </c>
      <c r="O6" s="39">
        <v>0</v>
      </c>
      <c r="P6" s="40">
        <v>0</v>
      </c>
      <c r="Q6" s="47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29">
        <v>0.01</v>
      </c>
    </row>
    <row r="7" spans="1:24" s="16" customFormat="1" ht="26.5" customHeight="1" x14ac:dyDescent="0.35">
      <c r="A7" s="726"/>
      <c r="B7" s="157"/>
      <c r="C7" s="153">
        <v>321</v>
      </c>
      <c r="D7" s="188" t="s">
        <v>9</v>
      </c>
      <c r="E7" s="226" t="s">
        <v>164</v>
      </c>
      <c r="F7" s="290">
        <v>90</v>
      </c>
      <c r="G7" s="157"/>
      <c r="H7" s="248">
        <v>19.78</v>
      </c>
      <c r="I7" s="15">
        <v>24.51</v>
      </c>
      <c r="J7" s="41">
        <v>2.52</v>
      </c>
      <c r="K7" s="265">
        <v>312.27999999999997</v>
      </c>
      <c r="L7" s="248">
        <v>7.0000000000000007E-2</v>
      </c>
      <c r="M7" s="17">
        <v>0.21</v>
      </c>
      <c r="N7" s="15">
        <v>1.1599999999999999</v>
      </c>
      <c r="O7" s="15">
        <v>80</v>
      </c>
      <c r="P7" s="41">
        <v>0.28999999999999998</v>
      </c>
      <c r="Q7" s="248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6">
        <v>0.1</v>
      </c>
    </row>
    <row r="8" spans="1:24" s="16" customFormat="1" ht="26.25" customHeight="1" x14ac:dyDescent="0.35">
      <c r="A8" s="726"/>
      <c r="B8" s="139"/>
      <c r="C8" s="106">
        <v>253</v>
      </c>
      <c r="D8" s="158" t="s">
        <v>62</v>
      </c>
      <c r="E8" s="365" t="s">
        <v>112</v>
      </c>
      <c r="F8" s="663">
        <v>150</v>
      </c>
      <c r="G8" s="177"/>
      <c r="H8" s="257">
        <v>4.3</v>
      </c>
      <c r="I8" s="81">
        <v>4.24</v>
      </c>
      <c r="J8" s="217">
        <v>18.77</v>
      </c>
      <c r="K8" s="382">
        <v>129.54</v>
      </c>
      <c r="L8" s="257">
        <v>0.11</v>
      </c>
      <c r="M8" s="81">
        <v>0.06</v>
      </c>
      <c r="N8" s="81">
        <v>0</v>
      </c>
      <c r="O8" s="81">
        <v>10</v>
      </c>
      <c r="P8" s="217">
        <v>0.06</v>
      </c>
      <c r="Q8" s="218">
        <v>8.69</v>
      </c>
      <c r="R8" s="81">
        <v>94.9</v>
      </c>
      <c r="S8" s="81">
        <v>62.72</v>
      </c>
      <c r="T8" s="81">
        <v>2.12</v>
      </c>
      <c r="U8" s="81">
        <v>114.82</v>
      </c>
      <c r="V8" s="81">
        <v>1E-3</v>
      </c>
      <c r="W8" s="81">
        <v>1E-3</v>
      </c>
      <c r="X8" s="217">
        <v>0.01</v>
      </c>
    </row>
    <row r="9" spans="1:24" s="36" customFormat="1" ht="38.25" customHeight="1" x14ac:dyDescent="0.35">
      <c r="A9" s="726"/>
      <c r="B9" s="140"/>
      <c r="C9" s="563">
        <v>95</v>
      </c>
      <c r="D9" s="698" t="s">
        <v>17</v>
      </c>
      <c r="E9" s="634" t="s">
        <v>143</v>
      </c>
      <c r="F9" s="699">
        <v>200</v>
      </c>
      <c r="G9" s="176"/>
      <c r="H9" s="248">
        <v>0</v>
      </c>
      <c r="I9" s="15">
        <v>0</v>
      </c>
      <c r="J9" s="41">
        <v>20.170000000000002</v>
      </c>
      <c r="K9" s="264">
        <v>81.3</v>
      </c>
      <c r="L9" s="248">
        <v>0.09</v>
      </c>
      <c r="M9" s="15">
        <v>0.1</v>
      </c>
      <c r="N9" s="15">
        <v>2.94</v>
      </c>
      <c r="O9" s="15">
        <v>80</v>
      </c>
      <c r="P9" s="41">
        <v>0.96</v>
      </c>
      <c r="Q9" s="17">
        <v>0.16</v>
      </c>
      <c r="R9" s="15">
        <v>0</v>
      </c>
      <c r="S9" s="32">
        <v>0</v>
      </c>
      <c r="T9" s="15">
        <v>0.02</v>
      </c>
      <c r="U9" s="15">
        <v>0.15</v>
      </c>
      <c r="V9" s="15">
        <v>0</v>
      </c>
      <c r="W9" s="15">
        <v>0</v>
      </c>
      <c r="X9" s="43">
        <v>0</v>
      </c>
    </row>
    <row r="10" spans="1:24" s="36" customFormat="1" ht="26.25" customHeight="1" x14ac:dyDescent="0.35">
      <c r="A10" s="726"/>
      <c r="B10" s="140"/>
      <c r="C10" s="155">
        <v>119</v>
      </c>
      <c r="D10" s="157" t="s">
        <v>13</v>
      </c>
      <c r="E10" s="157" t="s">
        <v>53</v>
      </c>
      <c r="F10" s="193">
        <v>20</v>
      </c>
      <c r="G10" s="135"/>
      <c r="H10" s="248">
        <v>1.52</v>
      </c>
      <c r="I10" s="15">
        <v>0.16</v>
      </c>
      <c r="J10" s="41">
        <v>9.84</v>
      </c>
      <c r="K10" s="264">
        <v>47</v>
      </c>
      <c r="L10" s="248">
        <v>0.02</v>
      </c>
      <c r="M10" s="15">
        <v>0.01</v>
      </c>
      <c r="N10" s="15">
        <v>0</v>
      </c>
      <c r="O10" s="15">
        <v>0</v>
      </c>
      <c r="P10" s="41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3.25" customHeight="1" x14ac:dyDescent="0.35">
      <c r="A11" s="726"/>
      <c r="B11" s="140"/>
      <c r="C11" s="153">
        <v>120</v>
      </c>
      <c r="D11" s="188" t="s">
        <v>14</v>
      </c>
      <c r="E11" s="157" t="s">
        <v>12</v>
      </c>
      <c r="F11" s="139">
        <v>20</v>
      </c>
      <c r="G11" s="262"/>
      <c r="H11" s="248">
        <v>1.32</v>
      </c>
      <c r="I11" s="15">
        <v>0.24</v>
      </c>
      <c r="J11" s="41">
        <v>8.0399999999999991</v>
      </c>
      <c r="K11" s="265">
        <v>39.6</v>
      </c>
      <c r="L11" s="283">
        <v>0.03</v>
      </c>
      <c r="M11" s="20">
        <v>0.02</v>
      </c>
      <c r="N11" s="20">
        <v>0</v>
      </c>
      <c r="O11" s="20">
        <v>0</v>
      </c>
      <c r="P11" s="46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36" customFormat="1" ht="23.25" customHeight="1" x14ac:dyDescent="0.35">
      <c r="A12" s="726"/>
      <c r="B12" s="141"/>
      <c r="C12" s="154"/>
      <c r="D12" s="698"/>
      <c r="E12" s="866" t="s">
        <v>19</v>
      </c>
      <c r="F12" s="867">
        <f>F6+F7+F8+F9+F10+F11</f>
        <v>630</v>
      </c>
      <c r="G12" s="868"/>
      <c r="H12" s="869">
        <f t="shared" ref="H12:X12" si="0">H6+H7+H8+H9+H10+H11</f>
        <v>27.520000000000003</v>
      </c>
      <c r="I12" s="870">
        <f t="shared" si="0"/>
        <v>29.75</v>
      </c>
      <c r="J12" s="871">
        <f t="shared" si="0"/>
        <v>74.039999999999992</v>
      </c>
      <c r="K12" s="872">
        <f t="shared" si="0"/>
        <v>680.21999999999991</v>
      </c>
      <c r="L12" s="869">
        <f t="shared" si="0"/>
        <v>0.37</v>
      </c>
      <c r="M12" s="870">
        <f t="shared" si="0"/>
        <v>0.43000000000000005</v>
      </c>
      <c r="N12" s="870">
        <f t="shared" si="0"/>
        <v>19.100000000000001</v>
      </c>
      <c r="O12" s="870">
        <f t="shared" si="0"/>
        <v>170</v>
      </c>
      <c r="P12" s="871">
        <f t="shared" si="0"/>
        <v>1.31</v>
      </c>
      <c r="Q12" s="873">
        <f t="shared" si="0"/>
        <v>244.22</v>
      </c>
      <c r="R12" s="870">
        <f t="shared" si="0"/>
        <v>434.35</v>
      </c>
      <c r="S12" s="870">
        <f t="shared" si="0"/>
        <v>112.27</v>
      </c>
      <c r="T12" s="870">
        <f t="shared" si="0"/>
        <v>7.589999999999999</v>
      </c>
      <c r="U12" s="870">
        <f t="shared" si="0"/>
        <v>829.73</v>
      </c>
      <c r="V12" s="870">
        <f t="shared" si="0"/>
        <v>1.1600000000000003E-2</v>
      </c>
      <c r="W12" s="870">
        <f t="shared" si="0"/>
        <v>5.47E-3</v>
      </c>
      <c r="X12" s="871">
        <f t="shared" si="0"/>
        <v>3.02</v>
      </c>
    </row>
    <row r="13" spans="1:24" s="36" customFormat="1" ht="23.25" customHeight="1" thickBot="1" x14ac:dyDescent="0.4">
      <c r="A13" s="726"/>
      <c r="B13" s="141"/>
      <c r="C13" s="154"/>
      <c r="D13" s="698"/>
      <c r="E13" s="866" t="s">
        <v>20</v>
      </c>
      <c r="F13" s="141"/>
      <c r="G13" s="105"/>
      <c r="H13" s="869"/>
      <c r="I13" s="870"/>
      <c r="J13" s="871"/>
      <c r="K13" s="874">
        <f>K12/23.5</f>
        <v>28.945531914893614</v>
      </c>
      <c r="L13" s="869"/>
      <c r="M13" s="870"/>
      <c r="N13" s="870"/>
      <c r="O13" s="870"/>
      <c r="P13" s="871"/>
      <c r="Q13" s="873"/>
      <c r="R13" s="870"/>
      <c r="S13" s="870"/>
      <c r="T13" s="870"/>
      <c r="U13" s="870"/>
      <c r="V13" s="870"/>
      <c r="W13" s="870"/>
      <c r="X13" s="871"/>
    </row>
    <row r="14" spans="1:24" s="16" customFormat="1" ht="33.75" customHeight="1" x14ac:dyDescent="0.35">
      <c r="A14" s="87" t="s">
        <v>6</v>
      </c>
      <c r="B14" s="144"/>
      <c r="C14" s="588">
        <v>172</v>
      </c>
      <c r="D14" s="695" t="s">
        <v>18</v>
      </c>
      <c r="E14" s="696" t="s">
        <v>134</v>
      </c>
      <c r="F14" s="718">
        <v>60</v>
      </c>
      <c r="G14" s="293"/>
      <c r="H14" s="295">
        <v>1.75</v>
      </c>
      <c r="I14" s="90">
        <v>0.11</v>
      </c>
      <c r="J14" s="92">
        <v>3.55</v>
      </c>
      <c r="K14" s="517">
        <v>21.6</v>
      </c>
      <c r="L14" s="295">
        <v>0.05</v>
      </c>
      <c r="M14" s="90">
        <v>0.02</v>
      </c>
      <c r="N14" s="90">
        <v>2.4</v>
      </c>
      <c r="O14" s="90">
        <v>20</v>
      </c>
      <c r="P14" s="91">
        <v>0</v>
      </c>
      <c r="Q14" s="295">
        <v>10.56</v>
      </c>
      <c r="R14" s="90">
        <v>32.36</v>
      </c>
      <c r="S14" s="90">
        <v>10.96</v>
      </c>
      <c r="T14" s="90">
        <v>0.37</v>
      </c>
      <c r="U14" s="90">
        <v>49.3</v>
      </c>
      <c r="V14" s="90">
        <v>4.0000000000000001E-3</v>
      </c>
      <c r="W14" s="90">
        <v>1E-3</v>
      </c>
      <c r="X14" s="92">
        <v>0.03</v>
      </c>
    </row>
    <row r="15" spans="1:24" s="16" customFormat="1" ht="33.75" customHeight="1" x14ac:dyDescent="0.35">
      <c r="A15" s="85"/>
      <c r="B15" s="191" t="s">
        <v>72</v>
      </c>
      <c r="C15" s="501">
        <v>49</v>
      </c>
      <c r="D15" s="672" t="s">
        <v>8</v>
      </c>
      <c r="E15" s="364" t="s">
        <v>107</v>
      </c>
      <c r="F15" s="548">
        <v>200</v>
      </c>
      <c r="G15" s="173"/>
      <c r="H15" s="423">
        <v>8.49</v>
      </c>
      <c r="I15" s="424">
        <v>7.64</v>
      </c>
      <c r="J15" s="425">
        <v>10.58</v>
      </c>
      <c r="K15" s="426">
        <v>145.11000000000001</v>
      </c>
      <c r="L15" s="423">
        <v>0.08</v>
      </c>
      <c r="M15" s="424">
        <v>0.09</v>
      </c>
      <c r="N15" s="424">
        <v>5.93</v>
      </c>
      <c r="O15" s="424">
        <v>110</v>
      </c>
      <c r="P15" s="481">
        <v>0.01</v>
      </c>
      <c r="Q15" s="423">
        <v>18.16</v>
      </c>
      <c r="R15" s="424">
        <v>101.51</v>
      </c>
      <c r="S15" s="424">
        <v>24.48</v>
      </c>
      <c r="T15" s="424">
        <v>1.38</v>
      </c>
      <c r="U15" s="424">
        <v>423.08</v>
      </c>
      <c r="V15" s="424">
        <v>5.0000000000000001E-3</v>
      </c>
      <c r="W15" s="424">
        <v>0</v>
      </c>
      <c r="X15" s="425">
        <v>0.05</v>
      </c>
    </row>
    <row r="16" spans="1:24" s="16" customFormat="1" ht="33.75" customHeight="1" x14ac:dyDescent="0.35">
      <c r="A16" s="85"/>
      <c r="B16" s="192" t="s">
        <v>74</v>
      </c>
      <c r="C16" s="589">
        <v>37</v>
      </c>
      <c r="D16" s="516" t="s">
        <v>8</v>
      </c>
      <c r="E16" s="311" t="s">
        <v>54</v>
      </c>
      <c r="F16" s="608">
        <v>200</v>
      </c>
      <c r="G16" s="174"/>
      <c r="H16" s="344">
        <v>5.78</v>
      </c>
      <c r="I16" s="58">
        <v>5.5</v>
      </c>
      <c r="J16" s="75">
        <v>10.8</v>
      </c>
      <c r="K16" s="342">
        <v>115.7</v>
      </c>
      <c r="L16" s="344">
        <v>7.0000000000000007E-2</v>
      </c>
      <c r="M16" s="58">
        <v>7.0000000000000007E-2</v>
      </c>
      <c r="N16" s="58">
        <v>5.69</v>
      </c>
      <c r="O16" s="58">
        <v>110</v>
      </c>
      <c r="P16" s="59">
        <v>0</v>
      </c>
      <c r="Q16" s="344">
        <v>14.22</v>
      </c>
      <c r="R16" s="58">
        <v>82.61</v>
      </c>
      <c r="S16" s="58">
        <v>21.99</v>
      </c>
      <c r="T16" s="58">
        <v>1.22</v>
      </c>
      <c r="U16" s="58">
        <v>398.71</v>
      </c>
      <c r="V16" s="58">
        <v>5.0000000000000001E-3</v>
      </c>
      <c r="W16" s="58">
        <v>0</v>
      </c>
      <c r="X16" s="75">
        <v>0.04</v>
      </c>
    </row>
    <row r="17" spans="1:24" s="16" customFormat="1" ht="33.75" customHeight="1" x14ac:dyDescent="0.35">
      <c r="A17" s="88"/>
      <c r="B17" s="191" t="s">
        <v>72</v>
      </c>
      <c r="C17" s="501">
        <v>179</v>
      </c>
      <c r="D17" s="672" t="s">
        <v>9</v>
      </c>
      <c r="E17" s="364" t="s">
        <v>104</v>
      </c>
      <c r="F17" s="548">
        <v>90</v>
      </c>
      <c r="G17" s="173"/>
      <c r="H17" s="423">
        <v>12.3</v>
      </c>
      <c r="I17" s="424">
        <v>7.1</v>
      </c>
      <c r="J17" s="425">
        <v>5.67</v>
      </c>
      <c r="K17" s="426">
        <v>135.56</v>
      </c>
      <c r="L17" s="423">
        <v>0.16</v>
      </c>
      <c r="M17" s="424">
        <v>1.24</v>
      </c>
      <c r="N17" s="424">
        <v>9.83</v>
      </c>
      <c r="O17" s="424">
        <v>3530</v>
      </c>
      <c r="P17" s="481">
        <v>0.9</v>
      </c>
      <c r="Q17" s="423">
        <v>18.690000000000001</v>
      </c>
      <c r="R17" s="424">
        <v>205.66</v>
      </c>
      <c r="S17" s="424">
        <v>13.91</v>
      </c>
      <c r="T17" s="424">
        <v>4.38</v>
      </c>
      <c r="U17" s="424">
        <v>192.73</v>
      </c>
      <c r="V17" s="424">
        <v>5.0000000000000001E-3</v>
      </c>
      <c r="W17" s="424">
        <v>2.5000000000000001E-2</v>
      </c>
      <c r="X17" s="425">
        <v>0.01</v>
      </c>
    </row>
    <row r="18" spans="1:24" s="16" customFormat="1" ht="33.75" customHeight="1" x14ac:dyDescent="0.35">
      <c r="A18" s="88"/>
      <c r="B18" s="192" t="s">
        <v>74</v>
      </c>
      <c r="C18" s="589">
        <v>85</v>
      </c>
      <c r="D18" s="516" t="s">
        <v>9</v>
      </c>
      <c r="E18" s="311" t="s">
        <v>170</v>
      </c>
      <c r="F18" s="546">
        <v>90</v>
      </c>
      <c r="G18" s="174"/>
      <c r="H18" s="344">
        <v>13.81</v>
      </c>
      <c r="I18" s="58">
        <v>7.8</v>
      </c>
      <c r="J18" s="75">
        <v>7.21</v>
      </c>
      <c r="K18" s="342">
        <v>154.13</v>
      </c>
      <c r="L18" s="344">
        <v>0.18</v>
      </c>
      <c r="M18" s="58">
        <v>1.37</v>
      </c>
      <c r="N18" s="58">
        <v>10.33</v>
      </c>
      <c r="O18" s="58">
        <v>3920</v>
      </c>
      <c r="P18" s="59">
        <v>0.96</v>
      </c>
      <c r="Q18" s="344">
        <v>16.170000000000002</v>
      </c>
      <c r="R18" s="58">
        <v>221.57</v>
      </c>
      <c r="S18" s="58">
        <v>14.02</v>
      </c>
      <c r="T18" s="58">
        <v>4.8</v>
      </c>
      <c r="U18" s="58">
        <v>194.11</v>
      </c>
      <c r="V18" s="58">
        <v>5.0000000000000001E-3</v>
      </c>
      <c r="W18" s="58">
        <v>2.8000000000000001E-2</v>
      </c>
      <c r="X18" s="75">
        <v>0</v>
      </c>
    </row>
    <row r="19" spans="1:24" s="16" customFormat="1" ht="33.75" customHeight="1" x14ac:dyDescent="0.35">
      <c r="A19" s="88"/>
      <c r="B19" s="140"/>
      <c r="C19" s="563">
        <v>64</v>
      </c>
      <c r="D19" s="219" t="s">
        <v>47</v>
      </c>
      <c r="E19" s="365" t="s">
        <v>70</v>
      </c>
      <c r="F19" s="235">
        <v>150</v>
      </c>
      <c r="G19" s="106"/>
      <c r="H19" s="257">
        <v>6.76</v>
      </c>
      <c r="I19" s="81">
        <v>3.93</v>
      </c>
      <c r="J19" s="217">
        <v>41.29</v>
      </c>
      <c r="K19" s="382">
        <v>227.48</v>
      </c>
      <c r="L19" s="257">
        <v>0.08</v>
      </c>
      <c r="M19" s="81">
        <v>0.03</v>
      </c>
      <c r="N19" s="81">
        <v>0</v>
      </c>
      <c r="O19" s="81">
        <v>10</v>
      </c>
      <c r="P19" s="82">
        <v>0.06</v>
      </c>
      <c r="Q19" s="257">
        <v>13.22</v>
      </c>
      <c r="R19" s="81">
        <v>50.76</v>
      </c>
      <c r="S19" s="81">
        <v>9.1199999999999992</v>
      </c>
      <c r="T19" s="81">
        <v>0.92</v>
      </c>
      <c r="U19" s="81">
        <v>72.489999999999995</v>
      </c>
      <c r="V19" s="81">
        <v>1E-3</v>
      </c>
      <c r="W19" s="81">
        <v>0</v>
      </c>
      <c r="X19" s="217">
        <v>0.01</v>
      </c>
    </row>
    <row r="20" spans="1:24" s="16" customFormat="1" ht="43.5" customHeight="1" x14ac:dyDescent="0.35">
      <c r="A20" s="88"/>
      <c r="B20" s="140"/>
      <c r="C20" s="140">
        <v>95</v>
      </c>
      <c r="D20" s="698" t="s">
        <v>17</v>
      </c>
      <c r="E20" s="634" t="s">
        <v>144</v>
      </c>
      <c r="F20" s="699">
        <v>200</v>
      </c>
      <c r="G20" s="140"/>
      <c r="H20" s="283">
        <v>0</v>
      </c>
      <c r="I20" s="20">
        <v>0</v>
      </c>
      <c r="J20" s="21">
        <v>20</v>
      </c>
      <c r="K20" s="203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48">
        <v>0.16</v>
      </c>
      <c r="R20" s="15">
        <v>0</v>
      </c>
      <c r="S20" s="32">
        <v>0</v>
      </c>
      <c r="T20" s="15">
        <v>0.02</v>
      </c>
      <c r="U20" s="15">
        <v>0.15</v>
      </c>
      <c r="V20" s="15">
        <v>0</v>
      </c>
      <c r="W20" s="15">
        <v>0</v>
      </c>
      <c r="X20" s="43">
        <v>0</v>
      </c>
    </row>
    <row r="21" spans="1:24" s="16" customFormat="1" ht="33.75" customHeight="1" x14ac:dyDescent="0.35">
      <c r="A21" s="88"/>
      <c r="B21" s="140"/>
      <c r="C21" s="586">
        <v>119</v>
      </c>
      <c r="D21" s="219" t="s">
        <v>13</v>
      </c>
      <c r="E21" s="158" t="s">
        <v>53</v>
      </c>
      <c r="F21" s="140">
        <v>30</v>
      </c>
      <c r="G21" s="177"/>
      <c r="H21" s="283">
        <v>2.2799999999999998</v>
      </c>
      <c r="I21" s="20">
        <v>0.24</v>
      </c>
      <c r="J21" s="46">
        <v>14.76</v>
      </c>
      <c r="K21" s="421">
        <v>70.5</v>
      </c>
      <c r="L21" s="283">
        <v>0.03</v>
      </c>
      <c r="M21" s="20">
        <v>0.01</v>
      </c>
      <c r="N21" s="20">
        <v>0</v>
      </c>
      <c r="O21" s="20">
        <v>0</v>
      </c>
      <c r="P21" s="21">
        <v>0</v>
      </c>
      <c r="Q21" s="283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3.75" customHeight="1" x14ac:dyDescent="0.35">
      <c r="A22" s="88"/>
      <c r="B22" s="140"/>
      <c r="C22" s="563">
        <v>120</v>
      </c>
      <c r="D22" s="219" t="s">
        <v>14</v>
      </c>
      <c r="E22" s="158" t="s">
        <v>45</v>
      </c>
      <c r="F22" s="140">
        <v>20</v>
      </c>
      <c r="G22" s="177"/>
      <c r="H22" s="283">
        <v>1.32</v>
      </c>
      <c r="I22" s="20">
        <v>0.24</v>
      </c>
      <c r="J22" s="46">
        <v>8.0399999999999991</v>
      </c>
      <c r="K22" s="421">
        <v>39.6</v>
      </c>
      <c r="L22" s="283">
        <v>0.03</v>
      </c>
      <c r="M22" s="20">
        <v>0.02</v>
      </c>
      <c r="N22" s="20">
        <v>0</v>
      </c>
      <c r="O22" s="20">
        <v>0</v>
      </c>
      <c r="P22" s="21">
        <v>0</v>
      </c>
      <c r="Q22" s="283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3.75" customHeight="1" x14ac:dyDescent="0.35">
      <c r="A23" s="88"/>
      <c r="B23" s="191" t="s">
        <v>72</v>
      </c>
      <c r="C23" s="501"/>
      <c r="D23" s="184"/>
      <c r="E23" s="427" t="s">
        <v>19</v>
      </c>
      <c r="F23" s="303">
        <f>F14+F15+F17+F19+F20+F21+F22</f>
        <v>750</v>
      </c>
      <c r="G23" s="478"/>
      <c r="H23" s="208">
        <f t="shared" ref="H23:X23" si="1">H14+H15+H17+H19+H20+H21+H22</f>
        <v>32.9</v>
      </c>
      <c r="I23" s="22">
        <f t="shared" si="1"/>
        <v>19.259999999999998</v>
      </c>
      <c r="J23" s="64">
        <f t="shared" si="1"/>
        <v>103.89000000000001</v>
      </c>
      <c r="K23" s="470">
        <f t="shared" si="1"/>
        <v>720.45</v>
      </c>
      <c r="L23" s="208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17">
        <f t="shared" si="1"/>
        <v>1.93</v>
      </c>
      <c r="Q23" s="208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4">
        <f t="shared" si="1"/>
        <v>4.4499999999999993</v>
      </c>
    </row>
    <row r="24" spans="1:24" s="16" customFormat="1" ht="33.75" customHeight="1" x14ac:dyDescent="0.35">
      <c r="A24" s="88"/>
      <c r="B24" s="246" t="s">
        <v>74</v>
      </c>
      <c r="C24" s="590"/>
      <c r="D24" s="431"/>
      <c r="E24" s="432" t="s">
        <v>19</v>
      </c>
      <c r="F24" s="302">
        <f>F14+F16+F18+F19+F20+F21+F22</f>
        <v>750</v>
      </c>
      <c r="G24" s="479"/>
      <c r="H24" s="316">
        <f t="shared" ref="H24:X24" si="2">H14+H16+H18+H19+H20+H21+H22</f>
        <v>31.700000000000003</v>
      </c>
      <c r="I24" s="57">
        <f t="shared" si="2"/>
        <v>17.819999999999997</v>
      </c>
      <c r="J24" s="76">
        <f t="shared" si="2"/>
        <v>105.65</v>
      </c>
      <c r="K24" s="480">
        <f t="shared" si="2"/>
        <v>709.61</v>
      </c>
      <c r="L24" s="316">
        <f t="shared" si="2"/>
        <v>0.54</v>
      </c>
      <c r="M24" s="57">
        <f t="shared" si="2"/>
        <v>1.6200000000000003</v>
      </c>
      <c r="N24" s="57">
        <f t="shared" si="2"/>
        <v>21.42</v>
      </c>
      <c r="O24" s="57">
        <f t="shared" si="2"/>
        <v>4139.2</v>
      </c>
      <c r="P24" s="773">
        <f t="shared" si="2"/>
        <v>1.98</v>
      </c>
      <c r="Q24" s="316">
        <f t="shared" si="2"/>
        <v>66.13</v>
      </c>
      <c r="R24" s="57">
        <f t="shared" si="2"/>
        <v>436.79999999999995</v>
      </c>
      <c r="S24" s="57">
        <f t="shared" si="2"/>
        <v>69.69</v>
      </c>
      <c r="T24" s="57">
        <f t="shared" si="2"/>
        <v>8.44</v>
      </c>
      <c r="U24" s="57">
        <f t="shared" si="2"/>
        <v>789.66</v>
      </c>
      <c r="V24" s="57">
        <f t="shared" si="2"/>
        <v>1.7000000000000005E-2</v>
      </c>
      <c r="W24" s="57">
        <f t="shared" si="2"/>
        <v>3.2000000000000001E-2</v>
      </c>
      <c r="X24" s="76">
        <f t="shared" si="2"/>
        <v>4.43</v>
      </c>
    </row>
    <row r="25" spans="1:24" s="16" customFormat="1" ht="33.75" customHeight="1" x14ac:dyDescent="0.35">
      <c r="A25" s="88"/>
      <c r="B25" s="245" t="s">
        <v>72</v>
      </c>
      <c r="C25" s="513"/>
      <c r="D25" s="433"/>
      <c r="E25" s="427" t="s">
        <v>20</v>
      </c>
      <c r="F25" s="434"/>
      <c r="G25" s="435"/>
      <c r="H25" s="428"/>
      <c r="I25" s="429"/>
      <c r="J25" s="430"/>
      <c r="K25" s="443">
        <f>K23/23.5</f>
        <v>30.657446808510642</v>
      </c>
      <c r="L25" s="428"/>
      <c r="M25" s="429"/>
      <c r="N25" s="429"/>
      <c r="O25" s="429"/>
      <c r="P25" s="482"/>
      <c r="Q25" s="428"/>
      <c r="R25" s="429"/>
      <c r="S25" s="429"/>
      <c r="T25" s="429"/>
      <c r="U25" s="429"/>
      <c r="V25" s="429"/>
      <c r="W25" s="429"/>
      <c r="X25" s="430"/>
    </row>
    <row r="26" spans="1:24" s="16" customFormat="1" ht="33.75" customHeight="1" thickBot="1" x14ac:dyDescent="0.4">
      <c r="A26" s="361"/>
      <c r="B26" s="194" t="s">
        <v>74</v>
      </c>
      <c r="C26" s="504"/>
      <c r="D26" s="436"/>
      <c r="E26" s="632" t="s">
        <v>20</v>
      </c>
      <c r="F26" s="438"/>
      <c r="G26" s="175"/>
      <c r="H26" s="439"/>
      <c r="I26" s="440"/>
      <c r="J26" s="441"/>
      <c r="K26" s="442">
        <f>K24/23.5</f>
        <v>30.196170212765956</v>
      </c>
      <c r="L26" s="439"/>
      <c r="M26" s="440"/>
      <c r="N26" s="440"/>
      <c r="O26" s="440"/>
      <c r="P26" s="483"/>
      <c r="Q26" s="439"/>
      <c r="R26" s="440"/>
      <c r="S26" s="440"/>
      <c r="T26" s="440"/>
      <c r="U26" s="440"/>
      <c r="V26" s="440"/>
      <c r="W26" s="440"/>
      <c r="X26" s="441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636" t="s">
        <v>64</v>
      </c>
      <c r="B28" s="844"/>
      <c r="C28" s="637"/>
      <c r="D28" s="638"/>
      <c r="E28" s="25"/>
      <c r="F28" s="26"/>
      <c r="G28" s="11"/>
      <c r="H28" s="9"/>
      <c r="I28" s="11"/>
      <c r="J28" s="11"/>
    </row>
    <row r="29" spans="1:24" ht="18" x14ac:dyDescent="0.35">
      <c r="A29" s="639" t="s">
        <v>65</v>
      </c>
      <c r="B29" s="840"/>
      <c r="C29" s="640"/>
      <c r="D29" s="640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852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842"/>
      <c r="C2" s="7"/>
      <c r="D2" s="6" t="s">
        <v>3</v>
      </c>
      <c r="E2" s="6"/>
      <c r="F2" s="8" t="s">
        <v>2</v>
      </c>
      <c r="G2" s="12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14"/>
      <c r="B4" s="805"/>
      <c r="C4" s="642" t="s">
        <v>38</v>
      </c>
      <c r="D4" s="258"/>
      <c r="E4" s="691"/>
      <c r="F4" s="984" t="s">
        <v>25</v>
      </c>
      <c r="G4" s="643"/>
      <c r="H4" s="648" t="s">
        <v>21</v>
      </c>
      <c r="I4" s="648"/>
      <c r="J4" s="648"/>
      <c r="K4" s="711" t="s">
        <v>22</v>
      </c>
      <c r="L4" s="964" t="s">
        <v>23</v>
      </c>
      <c r="M4" s="965"/>
      <c r="N4" s="966"/>
      <c r="O4" s="966"/>
      <c r="P4" s="970"/>
      <c r="Q4" s="971" t="s">
        <v>24</v>
      </c>
      <c r="R4" s="972"/>
      <c r="S4" s="972"/>
      <c r="T4" s="972"/>
      <c r="U4" s="972"/>
      <c r="V4" s="972"/>
      <c r="W4" s="972"/>
      <c r="X4" s="973"/>
    </row>
    <row r="5" spans="1:24" s="16" customFormat="1" ht="28.5" customHeight="1" thickBot="1" x14ac:dyDescent="0.4">
      <c r="A5" s="334" t="s">
        <v>0</v>
      </c>
      <c r="B5" s="799"/>
      <c r="C5" s="104" t="s">
        <v>39</v>
      </c>
      <c r="D5" s="692" t="s">
        <v>40</v>
      </c>
      <c r="E5" s="104" t="s">
        <v>37</v>
      </c>
      <c r="F5" s="985"/>
      <c r="G5" s="110" t="s">
        <v>36</v>
      </c>
      <c r="H5" s="490" t="s">
        <v>26</v>
      </c>
      <c r="I5" s="490" t="s">
        <v>27</v>
      </c>
      <c r="J5" s="490" t="s">
        <v>28</v>
      </c>
      <c r="K5" s="725" t="s">
        <v>29</v>
      </c>
      <c r="L5" s="359" t="s">
        <v>30</v>
      </c>
      <c r="M5" s="359" t="s">
        <v>113</v>
      </c>
      <c r="N5" s="359" t="s">
        <v>31</v>
      </c>
      <c r="O5" s="489" t="s">
        <v>114</v>
      </c>
      <c r="P5" s="359" t="s">
        <v>115</v>
      </c>
      <c r="Q5" s="359" t="s">
        <v>32</v>
      </c>
      <c r="R5" s="359" t="s">
        <v>33</v>
      </c>
      <c r="S5" s="359" t="s">
        <v>34</v>
      </c>
      <c r="T5" s="359" t="s">
        <v>35</v>
      </c>
      <c r="U5" s="359" t="s">
        <v>116</v>
      </c>
      <c r="V5" s="359" t="s">
        <v>117</v>
      </c>
      <c r="W5" s="359" t="s">
        <v>118</v>
      </c>
      <c r="X5" s="490" t="s">
        <v>119</v>
      </c>
    </row>
    <row r="6" spans="1:24" s="16" customFormat="1" ht="26.5" customHeight="1" x14ac:dyDescent="0.35">
      <c r="A6" s="79" t="s">
        <v>5</v>
      </c>
      <c r="B6" s="394"/>
      <c r="C6" s="588">
        <v>28</v>
      </c>
      <c r="D6" s="695" t="s">
        <v>18</v>
      </c>
      <c r="E6" s="696" t="s">
        <v>140</v>
      </c>
      <c r="F6" s="697">
        <v>60</v>
      </c>
      <c r="G6" s="292"/>
      <c r="H6" s="295">
        <v>0.48</v>
      </c>
      <c r="I6" s="90">
        <v>0.6</v>
      </c>
      <c r="J6" s="92">
        <v>1.56</v>
      </c>
      <c r="K6" s="517">
        <v>8.4</v>
      </c>
      <c r="L6" s="295">
        <v>0.02</v>
      </c>
      <c r="M6" s="90">
        <v>0.02</v>
      </c>
      <c r="N6" s="90">
        <v>6</v>
      </c>
      <c r="O6" s="90">
        <v>10</v>
      </c>
      <c r="P6" s="91">
        <v>0</v>
      </c>
      <c r="Q6" s="295">
        <v>13.8</v>
      </c>
      <c r="R6" s="90">
        <v>25.2</v>
      </c>
      <c r="S6" s="90">
        <v>8.4</v>
      </c>
      <c r="T6" s="90">
        <v>0.36</v>
      </c>
      <c r="U6" s="90">
        <v>117.6</v>
      </c>
      <c r="V6" s="90">
        <v>0</v>
      </c>
      <c r="W6" s="90">
        <v>0</v>
      </c>
      <c r="X6" s="92">
        <v>0</v>
      </c>
    </row>
    <row r="7" spans="1:24" s="36" customFormat="1" ht="37.5" customHeight="1" x14ac:dyDescent="0.35">
      <c r="A7" s="93"/>
      <c r="B7" s="158"/>
      <c r="C7" s="563">
        <v>75</v>
      </c>
      <c r="D7" s="219" t="s">
        <v>9</v>
      </c>
      <c r="E7" s="158" t="s">
        <v>121</v>
      </c>
      <c r="F7" s="106">
        <v>90</v>
      </c>
      <c r="G7" s="158"/>
      <c r="H7" s="248">
        <v>12.86</v>
      </c>
      <c r="I7" s="15">
        <v>1.65</v>
      </c>
      <c r="J7" s="18">
        <v>4.9400000000000004</v>
      </c>
      <c r="K7" s="621">
        <v>84.8</v>
      </c>
      <c r="L7" s="248">
        <v>0.08</v>
      </c>
      <c r="M7" s="15">
        <v>0.09</v>
      </c>
      <c r="N7" s="15">
        <v>1.36</v>
      </c>
      <c r="O7" s="15">
        <v>170</v>
      </c>
      <c r="P7" s="18">
        <v>0.16</v>
      </c>
      <c r="Q7" s="248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93"/>
      <c r="B8" s="158"/>
      <c r="C8" s="563">
        <v>226</v>
      </c>
      <c r="D8" s="219" t="s">
        <v>62</v>
      </c>
      <c r="E8" s="365" t="s">
        <v>150</v>
      </c>
      <c r="F8" s="663">
        <v>150</v>
      </c>
      <c r="G8" s="140"/>
      <c r="H8" s="283">
        <v>3.23</v>
      </c>
      <c r="I8" s="20">
        <v>5.1100000000000003</v>
      </c>
      <c r="J8" s="21">
        <v>25.3</v>
      </c>
      <c r="K8" s="297">
        <v>159.79</v>
      </c>
      <c r="L8" s="283">
        <v>0.15</v>
      </c>
      <c r="M8" s="20">
        <v>0.1</v>
      </c>
      <c r="N8" s="20">
        <v>13.63</v>
      </c>
      <c r="O8" s="20">
        <v>20</v>
      </c>
      <c r="P8" s="21">
        <v>0.06</v>
      </c>
      <c r="Q8" s="283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93"/>
      <c r="B9" s="158"/>
      <c r="C9" s="563">
        <v>102</v>
      </c>
      <c r="D9" s="219" t="s">
        <v>17</v>
      </c>
      <c r="E9" s="365" t="s">
        <v>79</v>
      </c>
      <c r="F9" s="663">
        <v>200</v>
      </c>
      <c r="G9" s="158"/>
      <c r="H9" s="283">
        <v>0.83</v>
      </c>
      <c r="I9" s="20">
        <v>0.04</v>
      </c>
      <c r="J9" s="46">
        <v>15.16</v>
      </c>
      <c r="K9" s="421">
        <v>64.22</v>
      </c>
      <c r="L9" s="283">
        <v>0.01</v>
      </c>
      <c r="M9" s="20">
        <v>0.03</v>
      </c>
      <c r="N9" s="20">
        <v>0.27</v>
      </c>
      <c r="O9" s="20">
        <v>60</v>
      </c>
      <c r="P9" s="21">
        <v>0</v>
      </c>
      <c r="Q9" s="283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93"/>
      <c r="B10" s="158"/>
      <c r="C10" s="155">
        <v>119</v>
      </c>
      <c r="D10" s="188" t="s">
        <v>13</v>
      </c>
      <c r="E10" s="157" t="s">
        <v>53</v>
      </c>
      <c r="F10" s="106">
        <v>45</v>
      </c>
      <c r="G10" s="140"/>
      <c r="H10" s="283">
        <v>3.42</v>
      </c>
      <c r="I10" s="20">
        <v>0.36</v>
      </c>
      <c r="J10" s="46">
        <v>22.14</v>
      </c>
      <c r="K10" s="297">
        <v>105.75</v>
      </c>
      <c r="L10" s="283">
        <v>0.05</v>
      </c>
      <c r="M10" s="20">
        <v>0.01</v>
      </c>
      <c r="N10" s="20">
        <v>0</v>
      </c>
      <c r="O10" s="20">
        <v>0</v>
      </c>
      <c r="P10" s="21">
        <v>0</v>
      </c>
      <c r="Q10" s="283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93"/>
      <c r="B11" s="158"/>
      <c r="C11" s="563">
        <v>120</v>
      </c>
      <c r="D11" s="219" t="s">
        <v>14</v>
      </c>
      <c r="E11" s="158" t="s">
        <v>12</v>
      </c>
      <c r="F11" s="177">
        <v>30</v>
      </c>
      <c r="G11" s="892"/>
      <c r="H11" s="283">
        <v>1.98</v>
      </c>
      <c r="I11" s="20">
        <v>0.36</v>
      </c>
      <c r="J11" s="46">
        <v>12.06</v>
      </c>
      <c r="K11" s="282">
        <v>59.4</v>
      </c>
      <c r="L11" s="283">
        <v>0.05</v>
      </c>
      <c r="M11" s="20">
        <v>0.02</v>
      </c>
      <c r="N11" s="20">
        <v>0</v>
      </c>
      <c r="O11" s="20">
        <v>0</v>
      </c>
      <c r="P11" s="21">
        <v>0</v>
      </c>
      <c r="Q11" s="283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93"/>
      <c r="B12" s="158"/>
      <c r="C12" s="563"/>
      <c r="D12" s="219"/>
      <c r="E12" s="314" t="s">
        <v>19</v>
      </c>
      <c r="F12" s="375">
        <f>F6+F7+F8+F9+F10+F11</f>
        <v>575</v>
      </c>
      <c r="G12" s="140"/>
      <c r="H12" s="209">
        <f t="shared" ref="H12:X12" si="0">H6+H7+H8+H9+H10+H11</f>
        <v>22.8</v>
      </c>
      <c r="I12" s="34">
        <f t="shared" si="0"/>
        <v>8.120000000000001</v>
      </c>
      <c r="J12" s="275">
        <f t="shared" si="0"/>
        <v>81.16</v>
      </c>
      <c r="K12" s="279">
        <f t="shared" si="0"/>
        <v>482.36</v>
      </c>
      <c r="L12" s="209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75">
        <f t="shared" si="0"/>
        <v>0.22</v>
      </c>
      <c r="Q12" s="209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8">
        <f t="shared" si="0"/>
        <v>7.11</v>
      </c>
    </row>
    <row r="13" spans="1:24" s="36" customFormat="1" ht="38.25" customHeight="1" thickBot="1" x14ac:dyDescent="0.4">
      <c r="A13" s="93"/>
      <c r="B13" s="259"/>
      <c r="C13" s="276"/>
      <c r="D13" s="395"/>
      <c r="E13" s="350" t="s">
        <v>20</v>
      </c>
      <c r="F13" s="215"/>
      <c r="G13" s="143"/>
      <c r="H13" s="211"/>
      <c r="I13" s="51"/>
      <c r="J13" s="134"/>
      <c r="K13" s="936">
        <f>K12/23.5</f>
        <v>20.525957446808512</v>
      </c>
      <c r="L13" s="211"/>
      <c r="M13" s="51"/>
      <c r="N13" s="51"/>
      <c r="O13" s="51"/>
      <c r="P13" s="134"/>
      <c r="Q13" s="211"/>
      <c r="R13" s="51"/>
      <c r="S13" s="51"/>
      <c r="T13" s="51"/>
      <c r="U13" s="51"/>
      <c r="V13" s="51"/>
      <c r="W13" s="51"/>
      <c r="X13" s="123"/>
    </row>
    <row r="14" spans="1:24" s="16" customFormat="1" ht="33.75" customHeight="1" x14ac:dyDescent="0.35">
      <c r="A14" s="404" t="s">
        <v>6</v>
      </c>
      <c r="B14" s="724"/>
      <c r="C14" s="568">
        <v>13</v>
      </c>
      <c r="D14" s="394" t="s">
        <v>7</v>
      </c>
      <c r="E14" s="728" t="s">
        <v>56</v>
      </c>
      <c r="F14" s="729">
        <v>60</v>
      </c>
      <c r="G14" s="144"/>
      <c r="H14" s="346">
        <v>1.1200000000000001</v>
      </c>
      <c r="I14" s="49">
        <v>4.2699999999999996</v>
      </c>
      <c r="J14" s="50">
        <v>6.02</v>
      </c>
      <c r="K14" s="620">
        <v>68.62</v>
      </c>
      <c r="L14" s="346">
        <v>0.03</v>
      </c>
      <c r="M14" s="49">
        <v>0.04</v>
      </c>
      <c r="N14" s="49">
        <v>3.29</v>
      </c>
      <c r="O14" s="49">
        <v>450</v>
      </c>
      <c r="P14" s="392">
        <v>0</v>
      </c>
      <c r="Q14" s="346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6"/>
      <c r="B15" s="158"/>
      <c r="C15" s="154">
        <v>34</v>
      </c>
      <c r="D15" s="698" t="s">
        <v>8</v>
      </c>
      <c r="E15" s="634" t="s">
        <v>75</v>
      </c>
      <c r="F15" s="699">
        <v>200</v>
      </c>
      <c r="G15" s="141"/>
      <c r="H15" s="249">
        <v>9.19</v>
      </c>
      <c r="I15" s="13">
        <v>5.64</v>
      </c>
      <c r="J15" s="43">
        <v>13.63</v>
      </c>
      <c r="K15" s="298">
        <v>141.18</v>
      </c>
      <c r="L15" s="249">
        <v>0.16</v>
      </c>
      <c r="M15" s="13">
        <v>0.08</v>
      </c>
      <c r="N15" s="13">
        <v>2.73</v>
      </c>
      <c r="O15" s="13">
        <v>110</v>
      </c>
      <c r="P15" s="23">
        <v>0</v>
      </c>
      <c r="Q15" s="249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17"/>
      <c r="B16" s="191" t="s">
        <v>72</v>
      </c>
      <c r="C16" s="501">
        <v>152</v>
      </c>
      <c r="D16" s="672" t="s">
        <v>9</v>
      </c>
      <c r="E16" s="613" t="s">
        <v>151</v>
      </c>
      <c r="F16" s="673">
        <v>90</v>
      </c>
      <c r="G16" s="191"/>
      <c r="H16" s="315">
        <v>17.25</v>
      </c>
      <c r="I16" s="62">
        <v>14.98</v>
      </c>
      <c r="J16" s="63">
        <v>7.87</v>
      </c>
      <c r="K16" s="535">
        <v>235.78</v>
      </c>
      <c r="L16" s="315">
        <v>7.0000000000000007E-2</v>
      </c>
      <c r="M16" s="62">
        <v>0.12</v>
      </c>
      <c r="N16" s="62">
        <v>0.81</v>
      </c>
      <c r="O16" s="62">
        <v>10</v>
      </c>
      <c r="P16" s="118">
        <v>0.02</v>
      </c>
      <c r="Q16" s="315">
        <v>24.88</v>
      </c>
      <c r="R16" s="62">
        <v>155.37</v>
      </c>
      <c r="S16" s="62">
        <v>19.91</v>
      </c>
      <c r="T16" s="62">
        <v>1.72</v>
      </c>
      <c r="U16" s="62">
        <v>234.74</v>
      </c>
      <c r="V16" s="62">
        <v>6.0000000000000001E-3</v>
      </c>
      <c r="W16" s="62">
        <v>1E-3</v>
      </c>
      <c r="X16" s="63">
        <v>0.08</v>
      </c>
    </row>
    <row r="17" spans="1:24" s="16" customFormat="1" ht="33.75" customHeight="1" x14ac:dyDescent="0.35">
      <c r="A17" s="617"/>
      <c r="B17" s="192" t="s">
        <v>74</v>
      </c>
      <c r="C17" s="589">
        <v>126</v>
      </c>
      <c r="D17" s="516" t="s">
        <v>9</v>
      </c>
      <c r="E17" s="607" t="s">
        <v>149</v>
      </c>
      <c r="F17" s="674">
        <v>90</v>
      </c>
      <c r="G17" s="192"/>
      <c r="H17" s="250">
        <v>18.489999999999998</v>
      </c>
      <c r="I17" s="67">
        <v>18.54</v>
      </c>
      <c r="J17" s="116">
        <v>3.59</v>
      </c>
      <c r="K17" s="581">
        <v>256</v>
      </c>
      <c r="L17" s="250">
        <v>0.06</v>
      </c>
      <c r="M17" s="67">
        <v>0.14000000000000001</v>
      </c>
      <c r="N17" s="67">
        <v>1.08</v>
      </c>
      <c r="O17" s="67">
        <v>10</v>
      </c>
      <c r="P17" s="495">
        <v>0.04</v>
      </c>
      <c r="Q17" s="250">
        <v>32.39</v>
      </c>
      <c r="R17" s="67">
        <v>188.9</v>
      </c>
      <c r="S17" s="67">
        <v>24.33</v>
      </c>
      <c r="T17" s="67">
        <v>2.57</v>
      </c>
      <c r="U17" s="67">
        <v>330.48</v>
      </c>
      <c r="V17" s="67">
        <v>8.9999999999999993E-3</v>
      </c>
      <c r="W17" s="67">
        <v>0</v>
      </c>
      <c r="X17" s="116">
        <v>0.06</v>
      </c>
    </row>
    <row r="18" spans="1:24" s="16" customFormat="1" ht="33.75" customHeight="1" x14ac:dyDescent="0.35">
      <c r="A18" s="95"/>
      <c r="B18" s="676"/>
      <c r="C18" s="153">
        <v>54</v>
      </c>
      <c r="D18" s="188" t="s">
        <v>62</v>
      </c>
      <c r="E18" s="157" t="s">
        <v>42</v>
      </c>
      <c r="F18" s="135">
        <v>150</v>
      </c>
      <c r="G18" s="139"/>
      <c r="H18" s="283">
        <v>7.26</v>
      </c>
      <c r="I18" s="20">
        <v>4.96</v>
      </c>
      <c r="J18" s="46">
        <v>31.76</v>
      </c>
      <c r="K18" s="297">
        <v>198.84</v>
      </c>
      <c r="L18" s="283">
        <v>0.19</v>
      </c>
      <c r="M18" s="20">
        <v>0.1</v>
      </c>
      <c r="N18" s="20">
        <v>0</v>
      </c>
      <c r="O18" s="20">
        <v>10</v>
      </c>
      <c r="P18" s="21">
        <v>0.06</v>
      </c>
      <c r="Q18" s="283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5"/>
      <c r="B19" s="676"/>
      <c r="C19" s="154">
        <v>107</v>
      </c>
      <c r="D19" s="698" t="s">
        <v>17</v>
      </c>
      <c r="E19" s="634" t="s">
        <v>128</v>
      </c>
      <c r="F19" s="699">
        <v>200</v>
      </c>
      <c r="G19" s="141"/>
      <c r="H19" s="248">
        <v>0.2</v>
      </c>
      <c r="I19" s="15">
        <v>0</v>
      </c>
      <c r="J19" s="41">
        <v>24</v>
      </c>
      <c r="K19" s="621">
        <v>100</v>
      </c>
      <c r="L19" s="248">
        <v>0</v>
      </c>
      <c r="M19" s="15">
        <v>0</v>
      </c>
      <c r="N19" s="15">
        <v>0</v>
      </c>
      <c r="O19" s="15">
        <v>820</v>
      </c>
      <c r="P19" s="18">
        <v>0</v>
      </c>
      <c r="Q19" s="248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8"/>
      <c r="B20" s="651"/>
      <c r="C20" s="155">
        <v>119</v>
      </c>
      <c r="D20" s="188" t="s">
        <v>13</v>
      </c>
      <c r="E20" s="157" t="s">
        <v>53</v>
      </c>
      <c r="F20" s="290">
        <v>20</v>
      </c>
      <c r="G20" s="139"/>
      <c r="H20" s="248">
        <v>1.52</v>
      </c>
      <c r="I20" s="15">
        <v>0.16</v>
      </c>
      <c r="J20" s="41">
        <v>9.84</v>
      </c>
      <c r="K20" s="621">
        <v>47</v>
      </c>
      <c r="L20" s="248">
        <v>0.02</v>
      </c>
      <c r="M20" s="15">
        <v>0.01</v>
      </c>
      <c r="N20" s="15">
        <v>0</v>
      </c>
      <c r="O20" s="15">
        <v>0</v>
      </c>
      <c r="P20" s="18">
        <v>0</v>
      </c>
      <c r="Q20" s="248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8"/>
      <c r="B21" s="651"/>
      <c r="C21" s="153">
        <v>120</v>
      </c>
      <c r="D21" s="188" t="s">
        <v>14</v>
      </c>
      <c r="E21" s="157" t="s">
        <v>45</v>
      </c>
      <c r="F21" s="135">
        <v>20</v>
      </c>
      <c r="G21" s="139"/>
      <c r="H21" s="248">
        <v>1.32</v>
      </c>
      <c r="I21" s="15">
        <v>0.24</v>
      </c>
      <c r="J21" s="41">
        <v>8.0399999999999991</v>
      </c>
      <c r="K21" s="622">
        <v>39.6</v>
      </c>
      <c r="L21" s="283">
        <v>0.03</v>
      </c>
      <c r="M21" s="20">
        <v>0.02</v>
      </c>
      <c r="N21" s="20">
        <v>0</v>
      </c>
      <c r="O21" s="20">
        <v>0</v>
      </c>
      <c r="P21" s="21">
        <v>0</v>
      </c>
      <c r="Q21" s="283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8"/>
      <c r="B22" s="191" t="s">
        <v>72</v>
      </c>
      <c r="C22" s="795"/>
      <c r="D22" s="730"/>
      <c r="E22" s="312" t="s">
        <v>19</v>
      </c>
      <c r="F22" s="470">
        <f>F14+F15+F16+F18+F19+F20+F21</f>
        <v>740</v>
      </c>
      <c r="G22" s="303"/>
      <c r="H22" s="208">
        <f t="shared" ref="H22:X22" si="1">H14+H15+H16+H18+H19+H20+H21</f>
        <v>37.860000000000007</v>
      </c>
      <c r="I22" s="22">
        <f t="shared" si="1"/>
        <v>30.25</v>
      </c>
      <c r="J22" s="64">
        <f t="shared" si="1"/>
        <v>101.16</v>
      </c>
      <c r="K22" s="478">
        <f t="shared" si="1"/>
        <v>831.0200000000001</v>
      </c>
      <c r="L22" s="208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7">
        <f t="shared" si="1"/>
        <v>0.08</v>
      </c>
      <c r="Q22" s="208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4">
        <f t="shared" si="1"/>
        <v>3.04</v>
      </c>
    </row>
    <row r="23" spans="1:24" s="16" customFormat="1" ht="33.75" customHeight="1" x14ac:dyDescent="0.35">
      <c r="A23" s="88"/>
      <c r="B23" s="192" t="s">
        <v>74</v>
      </c>
      <c r="C23" s="796"/>
      <c r="D23" s="731"/>
      <c r="E23" s="313" t="s">
        <v>19</v>
      </c>
      <c r="F23" s="480">
        <f>F14+F15+F17+F19+F18+F20+F21</f>
        <v>740</v>
      </c>
      <c r="G23" s="302"/>
      <c r="H23" s="316">
        <f t="shared" ref="H23:X23" si="2">H14+H15+H17+H19+H18+H20+H21</f>
        <v>39.1</v>
      </c>
      <c r="I23" s="57">
        <f t="shared" si="2"/>
        <v>33.809999999999995</v>
      </c>
      <c r="J23" s="76">
        <f t="shared" si="2"/>
        <v>96.88</v>
      </c>
      <c r="K23" s="479">
        <f t="shared" si="2"/>
        <v>851.24</v>
      </c>
      <c r="L23" s="316">
        <f t="shared" si="2"/>
        <v>0.49</v>
      </c>
      <c r="M23" s="57">
        <f t="shared" si="2"/>
        <v>0.39</v>
      </c>
      <c r="N23" s="57">
        <f t="shared" si="2"/>
        <v>7.1</v>
      </c>
      <c r="O23" s="57">
        <f t="shared" si="2"/>
        <v>1400</v>
      </c>
      <c r="P23" s="773">
        <f t="shared" si="2"/>
        <v>0.1</v>
      </c>
      <c r="Q23" s="316">
        <f t="shared" si="2"/>
        <v>94.12</v>
      </c>
      <c r="R23" s="57">
        <f t="shared" si="2"/>
        <v>522.36</v>
      </c>
      <c r="S23" s="57">
        <f t="shared" si="2"/>
        <v>190.21</v>
      </c>
      <c r="T23" s="57">
        <f t="shared" si="2"/>
        <v>9.76</v>
      </c>
      <c r="U23" s="57">
        <f t="shared" si="2"/>
        <v>1091.04</v>
      </c>
      <c r="V23" s="57">
        <f t="shared" si="2"/>
        <v>2.0000000000000004E-2</v>
      </c>
      <c r="W23" s="57">
        <f t="shared" si="2"/>
        <v>8.0000000000000002E-3</v>
      </c>
      <c r="X23" s="76">
        <f t="shared" si="2"/>
        <v>3.02</v>
      </c>
    </row>
    <row r="24" spans="1:24" s="16" customFormat="1" ht="33.75" customHeight="1" x14ac:dyDescent="0.35">
      <c r="A24" s="88"/>
      <c r="B24" s="191" t="s">
        <v>72</v>
      </c>
      <c r="C24" s="797"/>
      <c r="D24" s="701"/>
      <c r="E24" s="560" t="s">
        <v>20</v>
      </c>
      <c r="F24" s="435"/>
      <c r="G24" s="245"/>
      <c r="H24" s="208"/>
      <c r="I24" s="22"/>
      <c r="J24" s="64"/>
      <c r="K24" s="522">
        <f>K22/23.5</f>
        <v>35.362553191489368</v>
      </c>
      <c r="L24" s="208"/>
      <c r="M24" s="22"/>
      <c r="N24" s="22"/>
      <c r="O24" s="22"/>
      <c r="P24" s="117"/>
      <c r="Q24" s="208"/>
      <c r="R24" s="22"/>
      <c r="S24" s="22"/>
      <c r="T24" s="22"/>
      <c r="U24" s="22"/>
      <c r="V24" s="22"/>
      <c r="W24" s="22"/>
      <c r="X24" s="64"/>
    </row>
    <row r="25" spans="1:24" s="16" customFormat="1" ht="33.75" customHeight="1" thickBot="1" x14ac:dyDescent="0.4">
      <c r="A25" s="361"/>
      <c r="B25" s="194" t="s">
        <v>74</v>
      </c>
      <c r="C25" s="798"/>
      <c r="D25" s="702"/>
      <c r="E25" s="561" t="s">
        <v>20</v>
      </c>
      <c r="F25" s="702"/>
      <c r="G25" s="679"/>
      <c r="H25" s="705"/>
      <c r="I25" s="706"/>
      <c r="J25" s="707"/>
      <c r="K25" s="523">
        <f>K23/23.5</f>
        <v>36.222978723404253</v>
      </c>
      <c r="L25" s="705"/>
      <c r="M25" s="706"/>
      <c r="N25" s="706"/>
      <c r="O25" s="706"/>
      <c r="P25" s="708"/>
      <c r="Q25" s="705"/>
      <c r="R25" s="706"/>
      <c r="S25" s="706"/>
      <c r="T25" s="706"/>
      <c r="U25" s="706"/>
      <c r="V25" s="706"/>
      <c r="W25" s="706"/>
      <c r="X25" s="707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85"/>
      <c r="B27" s="385"/>
      <c r="C27" s="286"/>
      <c r="D27" s="222"/>
      <c r="E27" s="25"/>
      <c r="F27" s="26"/>
      <c r="G27" s="11"/>
      <c r="H27" s="9"/>
      <c r="I27" s="11"/>
      <c r="J27" s="11"/>
    </row>
    <row r="28" spans="1:24" ht="18" x14ac:dyDescent="0.35">
      <c r="A28" s="636" t="s">
        <v>64</v>
      </c>
      <c r="B28" s="848"/>
      <c r="C28" s="637"/>
      <c r="D28" s="638"/>
      <c r="E28" s="25"/>
      <c r="F28" s="26"/>
      <c r="G28" s="11"/>
      <c r="H28" s="11"/>
      <c r="I28" s="11"/>
      <c r="J28" s="11"/>
    </row>
    <row r="29" spans="1:24" ht="18" x14ac:dyDescent="0.35">
      <c r="A29" s="639" t="s">
        <v>65</v>
      </c>
      <c r="B29" s="849"/>
      <c r="C29" s="640"/>
      <c r="D29" s="640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2023-05-10T02:03:10Z</dcterms:modified>
</cp:coreProperties>
</file>