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1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день'!$A$2:$S$19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1" i="24" l="1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X10" i="21" l="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23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3" i="33" l="1"/>
  <c r="F24" i="31"/>
  <c r="F13" i="28"/>
  <c r="F13" i="27"/>
  <c r="F21" i="22"/>
  <c r="F23" i="20"/>
  <c r="F21" i="16"/>
  <c r="F23" i="15"/>
  <c r="F13" i="14"/>
  <c r="F13" i="11"/>
  <c r="F12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24" i="20" l="1"/>
  <c r="K24" i="31" l="1"/>
  <c r="K13" i="27"/>
  <c r="K21" i="22"/>
  <c r="K21" i="16" l="1"/>
  <c r="I21" i="16"/>
  <c r="H21" i="16"/>
  <c r="K23" i="15"/>
  <c r="H23" i="15"/>
  <c r="K13" i="14"/>
  <c r="K13" i="11" l="1"/>
  <c r="K14" i="11" s="1"/>
  <c r="H13" i="11"/>
  <c r="K2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<sst xmlns="http://schemas.openxmlformats.org/spreadsheetml/2006/main" count="1475" uniqueCount="176">
  <si>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</si>
  <si>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</si>
  <si>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</si>
  <si>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</si>
  <si>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</si>
  <si>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</si>
  <si>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</si>
  <si>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</si>
  <si>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</si>
  <si>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</si>
  <si>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</si>
  <si>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</si>
  <si>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</si>
  <si>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</si>
  <si>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</si>
  <si>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</si>
  <si>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</si>
  <si>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</si>
  <si>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</si>
  <si>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</si>
  <si>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</si>
  <si>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</si>
  <si>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</si>
  <si>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</si>
  <si>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</si>
  <si>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</si>
  <si>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</si>
  <si>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</si>
  <si>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</si>
  <si>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</si>
  <si>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</si>
  <si>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</si>
  <si>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</si>
  <si>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</si>
  <si>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</si>
  <si>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</si>
  <si>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</si>
  <si>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</si>
  <si>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</si>
  <si>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</si>
  <si>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</si>
  <si>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</si>
  <si>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</si>
  <si>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</si>
  <si>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</si>
  <si>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</si>
  <si>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</si>
  <si>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</si>
  <si>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</si>
  <si>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</si>
  <si>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</si>
  <si>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</si>
  <si>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</si>
  <si>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</si>
  <si>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</si>
  <si>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</si>
  <si>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</si>
  <si>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</si>
  <si>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</si>
  <si>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</si>
  <si>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</si>
  <si>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</si>
  <si>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</si>
  <si>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</si>
  <si>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</si>
  <si>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</si>
  <si>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</si>
  <si>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</si>
  <si>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</si>
  <si>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</si>
  <si>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</si>
  <si>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</si>
  <si>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</si>
  <si>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</si>
  <si>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</si>
  <si>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</si>
  <si>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</si>
  <si>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</si>
  <si>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</si>
  <si>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</si>
  <si>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</si>
  <si>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</si>
  <si>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</si>
  <si>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</si>
  <si>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</si>
  <si>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</si>
  <si>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</si>
  <si>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</si>
  <si>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</si>
  <si>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</si>
  <si>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</si>
  <si>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</si>
  <si>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</si>
  <si>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</si>
  <si>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</si>
  <si>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</si>
  <si>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</si>
  <si>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</si>
  <si>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</si>
  <si>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</si>
  <si>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</si>
  <si>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</si>
  <si>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</si>
  <si>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</si>
  <si>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</si>
  <si>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</si>
  <si>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</si>
  <si>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</si>
  <si>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</si>
  <si>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</si>
  <si>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</si>
  <si>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</si>
  <si>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</si>
  <si>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</si>
  <si>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</si>
  <si>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</si>
  <si>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</si>
  <si>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</si>
  <si>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</si>
  <si>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</si>
  <si>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</si>
  <si>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</si>
  <si>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</si>
  <si>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</si>
  <si>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</si>
  <si>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</si>
  <si>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</si>
  <si>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</si>
  <si>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</si>
  <si>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</si>
  <si>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</si>
  <si>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</si>
  <si>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</si>
  <si>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</si>
  <si>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</si>
  <si>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</si>
  <si>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</si>
  <si>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</si>
  <si>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</si>
  <si>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</si>
  <si>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</si>
  <si>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</si>
  <si>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</si>
  <si>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</si>
  <si>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</si>
  <si>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</si>
  <si>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</si>
  <si>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</si>
  <si>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</si>
  <si>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</si>
  <si>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</si>
  <si>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</si>
  <si>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</si>
  <si>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</si>
  <si>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</si>
  <si>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</si>
  <si>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</si>
  <si>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</si>
  <si>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</si>
  <si>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</si>
  <si>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</si>
  <si>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</si>
  <si>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</si>
  <si>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</si>
  <si>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</si>
  <si>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</si>
  <si>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Печень говяжья тушеная в сметанном соусе</t>
  </si>
  <si>
    <t>33 СД</t>
  </si>
  <si>
    <t>Люля – кебаб с томатным соусом с зеленью</t>
  </si>
  <si>
    <t>Каша  рисовая молочная с ананасами и маслом NEW</t>
  </si>
  <si>
    <t>Салат из свежих помидоров с капустой брокколи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</si>
  <si>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</si>
  <si>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</si>
  <si>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</si>
  <si>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>Биточек из рыбы NEW</t>
  </si>
  <si>
    <t>Мясные колобки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</si>
</sst>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54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6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28" t="s">
        <v>38</v>
      </c>
      <c r="C4" s="629"/>
      <c r="D4" s="695"/>
      <c r="E4" s="628"/>
      <c r="F4" s="627"/>
      <c r="G4" s="630" t="s">
        <v>21</v>
      </c>
      <c r="H4" s="631"/>
      <c r="I4" s="632"/>
      <c r="J4" s="633" t="s">
        <v>22</v>
      </c>
      <c r="K4" s="941" t="s">
        <v>23</v>
      </c>
      <c r="L4" s="942"/>
      <c r="M4" s="943"/>
      <c r="N4" s="943"/>
      <c r="O4" s="943"/>
      <c r="P4" s="944" t="s">
        <v>24</v>
      </c>
      <c r="Q4" s="945"/>
      <c r="R4" s="945"/>
      <c r="S4" s="945"/>
      <c r="T4" s="945"/>
      <c r="U4" s="945"/>
      <c r="V4" s="945"/>
      <c r="W4" s="946"/>
    </row>
    <row r="5" spans="1:23" ht="47" thickBot="1" x14ac:dyDescent="0.4">
      <c r="A5" s="84" t="s">
        <v>0</v>
      </c>
      <c r="B5" s="110" t="s">
        <v>39</v>
      </c>
      <c r="C5" s="788" t="s">
        <v>40</v>
      </c>
      <c r="D5" s="110" t="s">
        <v>37</v>
      </c>
      <c r="E5" s="110" t="s">
        <v>25</v>
      </c>
      <c r="F5" s="104" t="s">
        <v>36</v>
      </c>
      <c r="G5" s="244" t="s">
        <v>26</v>
      </c>
      <c r="H5" s="72" t="s">
        <v>27</v>
      </c>
      <c r="I5" s="73" t="s">
        <v>28</v>
      </c>
      <c r="J5" s="634" t="s">
        <v>29</v>
      </c>
      <c r="K5" s="353" t="s">
        <v>30</v>
      </c>
      <c r="L5" s="353" t="s">
        <v>111</v>
      </c>
      <c r="M5" s="353" t="s">
        <v>31</v>
      </c>
      <c r="N5" s="480" t="s">
        <v>112</v>
      </c>
      <c r="O5" s="751" t="s">
        <v>113</v>
      </c>
      <c r="P5" s="481" t="s">
        <v>32</v>
      </c>
      <c r="Q5" s="104" t="s">
        <v>33</v>
      </c>
      <c r="R5" s="481" t="s">
        <v>34</v>
      </c>
      <c r="S5" s="104" t="s">
        <v>35</v>
      </c>
      <c r="T5" s="481" t="s">
        <v>114</v>
      </c>
      <c r="U5" s="104" t="s">
        <v>115</v>
      </c>
      <c r="V5" s="481" t="s">
        <v>116</v>
      </c>
      <c r="W5" s="753" t="s">
        <v>117</v>
      </c>
    </row>
    <row r="6" spans="1:23" ht="34.5" customHeight="1" x14ac:dyDescent="0.35">
      <c r="A6" s="87" t="s">
        <v>6</v>
      </c>
      <c r="B6" s="144">
        <v>24</v>
      </c>
      <c r="C6" s="635" t="s">
        <v>18</v>
      </c>
      <c r="D6" s="343" t="s">
        <v>109</v>
      </c>
      <c r="E6" s="356">
        <v>150</v>
      </c>
      <c r="F6" s="144"/>
      <c r="G6" s="38">
        <v>0.6</v>
      </c>
      <c r="H6" s="39">
        <v>0.6</v>
      </c>
      <c r="I6" s="42">
        <v>14.7</v>
      </c>
      <c r="J6" s="476">
        <v>70.5</v>
      </c>
      <c r="K6" s="269">
        <v>0.05</v>
      </c>
      <c r="L6" s="38">
        <v>0.03</v>
      </c>
      <c r="M6" s="39">
        <v>15</v>
      </c>
      <c r="N6" s="39">
        <v>0</v>
      </c>
      <c r="O6" s="40">
        <v>0</v>
      </c>
      <c r="P6" s="263">
        <v>24</v>
      </c>
      <c r="Q6" s="37">
        <v>16.5</v>
      </c>
      <c r="R6" s="37">
        <v>13.5</v>
      </c>
      <c r="S6" s="37">
        <v>3.3</v>
      </c>
      <c r="T6" s="37">
        <v>417</v>
      </c>
      <c r="U6" s="37">
        <v>2.9999999999999997E-4</v>
      </c>
      <c r="V6" s="37">
        <v>4.4999999999999999E-4</v>
      </c>
      <c r="W6" s="446">
        <v>0.01</v>
      </c>
    </row>
    <row r="7" spans="1:23" ht="34.5" customHeight="1" x14ac:dyDescent="0.35">
      <c r="A7" s="85"/>
      <c r="B7" s="139">
        <v>30</v>
      </c>
      <c r="C7" s="156" t="s">
        <v>8</v>
      </c>
      <c r="D7" s="156" t="s">
        <v>15</v>
      </c>
      <c r="E7" s="139">
        <v>200</v>
      </c>
      <c r="F7" s="185"/>
      <c r="G7" s="245">
        <v>6</v>
      </c>
      <c r="H7" s="15">
        <v>6.28</v>
      </c>
      <c r="I7" s="41">
        <v>7.12</v>
      </c>
      <c r="J7" s="262">
        <v>109.74</v>
      </c>
      <c r="K7" s="245">
        <v>0.06</v>
      </c>
      <c r="L7" s="17">
        <v>0.08</v>
      </c>
      <c r="M7" s="15">
        <v>9.92</v>
      </c>
      <c r="N7" s="15">
        <v>121</v>
      </c>
      <c r="O7" s="41">
        <v>8.0000000000000002E-3</v>
      </c>
      <c r="P7" s="245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1">
        <v>3.2000000000000001E-2</v>
      </c>
    </row>
    <row r="8" spans="1:23" ht="34.5" customHeight="1" x14ac:dyDescent="0.35">
      <c r="A8" s="88"/>
      <c r="B8" s="139">
        <v>255</v>
      </c>
      <c r="C8" s="156" t="s">
        <v>9</v>
      </c>
      <c r="D8" s="156" t="s">
        <v>153</v>
      </c>
      <c r="E8" s="139">
        <v>250</v>
      </c>
      <c r="F8" s="185"/>
      <c r="G8" s="245">
        <v>26.9</v>
      </c>
      <c r="H8" s="15">
        <v>33.159999999999997</v>
      </c>
      <c r="I8" s="41">
        <v>40.369999999999997</v>
      </c>
      <c r="J8" s="198">
        <v>567.08000000000004</v>
      </c>
      <c r="K8" s="245">
        <v>0.1</v>
      </c>
      <c r="L8" s="17">
        <v>0.19</v>
      </c>
      <c r="M8" s="15">
        <v>1.33</v>
      </c>
      <c r="N8" s="15">
        <v>160</v>
      </c>
      <c r="O8" s="41">
        <v>0</v>
      </c>
      <c r="P8" s="245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1">
        <v>0.1</v>
      </c>
    </row>
    <row r="9" spans="1:23" ht="34.5" customHeight="1" x14ac:dyDescent="0.35">
      <c r="A9" s="88"/>
      <c r="B9" s="139">
        <v>98</v>
      </c>
      <c r="C9" s="156" t="s">
        <v>17</v>
      </c>
      <c r="D9" s="156" t="s">
        <v>16</v>
      </c>
      <c r="E9" s="139">
        <v>200</v>
      </c>
      <c r="F9" s="185"/>
      <c r="G9" s="245">
        <v>0.37</v>
      </c>
      <c r="H9" s="15">
        <v>0</v>
      </c>
      <c r="I9" s="41">
        <v>14.85</v>
      </c>
      <c r="J9" s="262">
        <v>59.48</v>
      </c>
      <c r="K9" s="245">
        <v>0</v>
      </c>
      <c r="L9" s="17">
        <v>0</v>
      </c>
      <c r="M9" s="15">
        <v>0</v>
      </c>
      <c r="N9" s="15">
        <v>0</v>
      </c>
      <c r="O9" s="41">
        <v>0</v>
      </c>
      <c r="P9" s="245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>
        <v>119</v>
      </c>
      <c r="C10" s="156" t="s">
        <v>13</v>
      </c>
      <c r="D10" s="156" t="s">
        <v>53</v>
      </c>
      <c r="E10" s="190">
        <v>20</v>
      </c>
      <c r="F10" s="135"/>
      <c r="G10" s="245">
        <v>1.52</v>
      </c>
      <c r="H10" s="15">
        <v>0.16</v>
      </c>
      <c r="I10" s="41">
        <v>9.84</v>
      </c>
      <c r="J10" s="261">
        <v>47</v>
      </c>
      <c r="K10" s="245">
        <v>0.02</v>
      </c>
      <c r="L10" s="15">
        <v>0.01</v>
      </c>
      <c r="M10" s="15">
        <v>0</v>
      </c>
      <c r="N10" s="15">
        <v>0</v>
      </c>
      <c r="O10" s="18">
        <v>0</v>
      </c>
      <c r="P10" s="245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1">
        <v>2.9</v>
      </c>
    </row>
    <row r="11" spans="1:23" ht="34.5" customHeight="1" x14ac:dyDescent="0.35">
      <c r="A11" s="88"/>
      <c r="B11" s="139">
        <v>120</v>
      </c>
      <c r="C11" s="156" t="s">
        <v>14</v>
      </c>
      <c r="D11" s="156" t="s">
        <v>45</v>
      </c>
      <c r="E11" s="139">
        <v>20</v>
      </c>
      <c r="F11" s="185"/>
      <c r="G11" s="245">
        <v>1.32</v>
      </c>
      <c r="H11" s="15">
        <v>0.24</v>
      </c>
      <c r="I11" s="41">
        <v>8.0399999999999991</v>
      </c>
      <c r="J11" s="262">
        <v>39.6</v>
      </c>
      <c r="K11" s="278">
        <v>0.03</v>
      </c>
      <c r="L11" s="19">
        <v>0.02</v>
      </c>
      <c r="M11" s="20">
        <v>0</v>
      </c>
      <c r="N11" s="20">
        <v>0</v>
      </c>
      <c r="O11" s="46">
        <v>0</v>
      </c>
      <c r="P11" s="278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6">
        <v>0</v>
      </c>
    </row>
    <row r="12" spans="1:23" ht="34.5" customHeight="1" x14ac:dyDescent="0.35">
      <c r="A12" s="88"/>
      <c r="B12" s="231"/>
      <c r="C12" s="636"/>
      <c r="D12" s="309" t="s">
        <v>19</v>
      </c>
      <c r="E12" s="316">
        <f>SUM(E6:E11)</f>
        <v>840</v>
      </c>
      <c r="F12" s="637"/>
      <c r="G12" s="204">
        <f t="shared" ref="G12:W12" si="0">SUM(G6:G11)</f>
        <v>36.71</v>
      </c>
      <c r="H12" s="14">
        <f t="shared" si="0"/>
        <v>40.44</v>
      </c>
      <c r="I12" s="44">
        <f t="shared" si="0"/>
        <v>94.919999999999987</v>
      </c>
      <c r="J12" s="323">
        <f t="shared" si="0"/>
        <v>893.40000000000009</v>
      </c>
      <c r="K12" s="204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4">
        <f t="shared" si="0"/>
        <v>8.0000000000000002E-3</v>
      </c>
      <c r="P12" s="204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4">
        <f t="shared" si="0"/>
        <v>3.0419999999999998</v>
      </c>
    </row>
    <row r="13" spans="1:23" ht="34.5" customHeight="1" thickBot="1" x14ac:dyDescent="0.4">
      <c r="A13" s="355"/>
      <c r="B13" s="325"/>
      <c r="C13" s="638"/>
      <c r="D13" s="344" t="s">
        <v>20</v>
      </c>
      <c r="E13" s="638"/>
      <c r="F13" s="640"/>
      <c r="G13" s="641"/>
      <c r="H13" s="642"/>
      <c r="I13" s="643"/>
      <c r="J13" s="324">
        <f>J12/23.5</f>
        <v>38.017021276595749</v>
      </c>
      <c r="K13" s="644"/>
      <c r="L13" s="645"/>
      <c r="M13" s="646"/>
      <c r="N13" s="646"/>
      <c r="O13" s="647"/>
      <c r="P13" s="644"/>
      <c r="Q13" s="646"/>
      <c r="R13" s="646"/>
      <c r="S13" s="646"/>
      <c r="T13" s="646"/>
      <c r="U13" s="646"/>
      <c r="V13" s="646"/>
      <c r="W13" s="647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821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827"/>
      <c r="C4" s="627" t="s">
        <v>38</v>
      </c>
      <c r="D4" s="255"/>
      <c r="E4" s="695"/>
      <c r="F4" s="627"/>
      <c r="G4" s="628"/>
      <c r="H4" s="783" t="s">
        <v>21</v>
      </c>
      <c r="I4" s="784"/>
      <c r="J4" s="785"/>
      <c r="K4" s="696" t="s">
        <v>22</v>
      </c>
      <c r="L4" s="941" t="s">
        <v>23</v>
      </c>
      <c r="M4" s="942"/>
      <c r="N4" s="943"/>
      <c r="O4" s="943"/>
      <c r="P4" s="947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24" s="16" customFormat="1" ht="47" thickBot="1" x14ac:dyDescent="0.4">
      <c r="A5" s="70" t="s">
        <v>0</v>
      </c>
      <c r="B5" s="828"/>
      <c r="C5" s="104" t="s">
        <v>39</v>
      </c>
      <c r="D5" s="677" t="s">
        <v>40</v>
      </c>
      <c r="E5" s="110" t="s">
        <v>37</v>
      </c>
      <c r="F5" s="104" t="s">
        <v>25</v>
      </c>
      <c r="G5" s="110" t="s">
        <v>36</v>
      </c>
      <c r="H5" s="133" t="s">
        <v>26</v>
      </c>
      <c r="I5" s="481" t="s">
        <v>27</v>
      </c>
      <c r="J5" s="104" t="s">
        <v>28</v>
      </c>
      <c r="K5" s="710" t="s">
        <v>29</v>
      </c>
      <c r="L5" s="353" t="s">
        <v>30</v>
      </c>
      <c r="M5" s="353" t="s">
        <v>111</v>
      </c>
      <c r="N5" s="353" t="s">
        <v>31</v>
      </c>
      <c r="O5" s="480" t="s">
        <v>112</v>
      </c>
      <c r="P5" s="353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24" s="16" customFormat="1" ht="26.5" customHeight="1" x14ac:dyDescent="0.35">
      <c r="A6" s="79" t="s">
        <v>5</v>
      </c>
      <c r="B6" s="144"/>
      <c r="C6" s="160">
        <v>25</v>
      </c>
      <c r="D6" s="275" t="s">
        <v>18</v>
      </c>
      <c r="E6" s="343" t="s">
        <v>48</v>
      </c>
      <c r="F6" s="356">
        <v>150</v>
      </c>
      <c r="G6" s="144"/>
      <c r="H6" s="47">
        <v>0.6</v>
      </c>
      <c r="I6" s="37">
        <v>0.45</v>
      </c>
      <c r="J6" s="48">
        <v>15.45</v>
      </c>
      <c r="K6" s="199">
        <v>70.5</v>
      </c>
      <c r="L6" s="263">
        <v>0.03</v>
      </c>
      <c r="M6" s="47">
        <v>0.05</v>
      </c>
      <c r="N6" s="37">
        <v>7.5</v>
      </c>
      <c r="O6" s="37">
        <v>0</v>
      </c>
      <c r="P6" s="226">
        <v>0</v>
      </c>
      <c r="Q6" s="263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46">
        <v>0.01</v>
      </c>
    </row>
    <row r="7" spans="1:24" s="36" customFormat="1" ht="26.25" customHeight="1" x14ac:dyDescent="0.35">
      <c r="A7" s="93"/>
      <c r="B7" s="140"/>
      <c r="C7" s="140">
        <v>67</v>
      </c>
      <c r="D7" s="157" t="s">
        <v>60</v>
      </c>
      <c r="E7" s="216" t="s">
        <v>159</v>
      </c>
      <c r="F7" s="140">
        <v>150</v>
      </c>
      <c r="G7" s="216"/>
      <c r="H7" s="278">
        <v>18.86</v>
      </c>
      <c r="I7" s="20">
        <v>20.22</v>
      </c>
      <c r="J7" s="21">
        <v>2.79</v>
      </c>
      <c r="K7" s="200">
        <v>270.32</v>
      </c>
      <c r="L7" s="278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78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6" t="s">
        <v>44</v>
      </c>
      <c r="E8" s="185" t="s">
        <v>43</v>
      </c>
      <c r="F8" s="273">
        <v>200</v>
      </c>
      <c r="G8" s="135"/>
      <c r="H8" s="278">
        <v>6.64</v>
      </c>
      <c r="I8" s="20">
        <v>5.15</v>
      </c>
      <c r="J8" s="21">
        <v>16.809999999999999</v>
      </c>
      <c r="K8" s="200">
        <v>141.19</v>
      </c>
      <c r="L8" s="278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78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3" t="s">
        <v>49</v>
      </c>
      <c r="E9" s="180" t="s">
        <v>49</v>
      </c>
      <c r="F9" s="190">
        <v>30</v>
      </c>
      <c r="G9" s="135"/>
      <c r="H9" s="245">
        <v>2.25</v>
      </c>
      <c r="I9" s="15">
        <v>0.87</v>
      </c>
      <c r="J9" s="18">
        <v>14.94</v>
      </c>
      <c r="K9" s="197">
        <v>78.599999999999994</v>
      </c>
      <c r="L9" s="245">
        <v>0.03</v>
      </c>
      <c r="M9" s="17">
        <v>0.01</v>
      </c>
      <c r="N9" s="15">
        <v>0</v>
      </c>
      <c r="O9" s="15">
        <v>0</v>
      </c>
      <c r="P9" s="41">
        <v>0</v>
      </c>
      <c r="Q9" s="245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7"/>
      <c r="E10" s="300" t="s">
        <v>19</v>
      </c>
      <c r="F10" s="272">
        <f>SUM(F6:F9)</f>
        <v>530</v>
      </c>
      <c r="G10" s="106"/>
      <c r="H10" s="206">
        <f t="shared" ref="H10:W10" si="0">SUM(H6:H9)</f>
        <v>28.35</v>
      </c>
      <c r="I10" s="34">
        <f t="shared" si="0"/>
        <v>26.69</v>
      </c>
      <c r="J10" s="270">
        <f t="shared" si="0"/>
        <v>49.989999999999995</v>
      </c>
      <c r="K10" s="389">
        <f t="shared" si="0"/>
        <v>560.61</v>
      </c>
      <c r="L10" s="206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70">
        <f t="shared" si="0"/>
        <v>2.97</v>
      </c>
      <c r="Q10" s="206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386"/>
      <c r="E11" s="717" t="s">
        <v>20</v>
      </c>
      <c r="F11" s="145"/>
      <c r="G11" s="264"/>
      <c r="H11" s="207"/>
      <c r="I11" s="99"/>
      <c r="J11" s="194"/>
      <c r="K11" s="202">
        <f>K10/23.5</f>
        <v>23.855744680851064</v>
      </c>
      <c r="L11" s="207"/>
      <c r="M11" s="100"/>
      <c r="N11" s="99"/>
      <c r="O11" s="99"/>
      <c r="P11" s="194"/>
      <c r="Q11" s="206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396" t="s">
        <v>6</v>
      </c>
      <c r="B12" s="303"/>
      <c r="C12" s="144">
        <v>24</v>
      </c>
      <c r="D12" s="718" t="s">
        <v>18</v>
      </c>
      <c r="E12" s="387" t="s">
        <v>109</v>
      </c>
      <c r="F12" s="144">
        <v>150</v>
      </c>
      <c r="G12" s="635"/>
      <c r="H12" s="269">
        <v>0.6</v>
      </c>
      <c r="I12" s="39">
        <v>0.6</v>
      </c>
      <c r="J12" s="40">
        <v>14.7</v>
      </c>
      <c r="K12" s="510">
        <v>70.5</v>
      </c>
      <c r="L12" s="269">
        <v>0.03</v>
      </c>
      <c r="M12" s="39">
        <v>0.05</v>
      </c>
      <c r="N12" s="39">
        <v>7.5</v>
      </c>
      <c r="O12" s="39">
        <v>0</v>
      </c>
      <c r="P12" s="42">
        <v>0</v>
      </c>
      <c r="Q12" s="269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19" t="s">
        <v>8</v>
      </c>
      <c r="E13" s="619" t="s">
        <v>76</v>
      </c>
      <c r="F13" s="620">
        <v>200</v>
      </c>
      <c r="G13" s="105"/>
      <c r="H13" s="246">
        <v>5.74</v>
      </c>
      <c r="I13" s="13">
        <v>8.7799999999999994</v>
      </c>
      <c r="J13" s="43">
        <v>8.74</v>
      </c>
      <c r="K13" s="293">
        <v>138.04</v>
      </c>
      <c r="L13" s="246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46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1" t="s">
        <v>72</v>
      </c>
      <c r="C14" s="188">
        <v>78</v>
      </c>
      <c r="D14" s="720" t="s">
        <v>9</v>
      </c>
      <c r="E14" s="358" t="s">
        <v>174</v>
      </c>
      <c r="F14" s="538">
        <v>90</v>
      </c>
      <c r="G14" s="171"/>
      <c r="H14" s="253">
        <v>14.8</v>
      </c>
      <c r="I14" s="55">
        <v>13.02</v>
      </c>
      <c r="J14" s="74">
        <v>12.17</v>
      </c>
      <c r="K14" s="511">
        <v>226.36</v>
      </c>
      <c r="L14" s="415">
        <v>0.1</v>
      </c>
      <c r="M14" s="416">
        <v>0.12</v>
      </c>
      <c r="N14" s="416">
        <v>1.35</v>
      </c>
      <c r="O14" s="416">
        <v>150</v>
      </c>
      <c r="P14" s="473">
        <v>0.27</v>
      </c>
      <c r="Q14" s="415">
        <v>58.43</v>
      </c>
      <c r="R14" s="416">
        <v>194.16</v>
      </c>
      <c r="S14" s="416">
        <v>50.25</v>
      </c>
      <c r="T14" s="416">
        <v>1.1499999999999999</v>
      </c>
      <c r="U14" s="416">
        <v>351.77</v>
      </c>
      <c r="V14" s="416">
        <v>0.108</v>
      </c>
      <c r="W14" s="416">
        <v>1.4E-2</v>
      </c>
      <c r="X14" s="417">
        <v>0.51</v>
      </c>
    </row>
    <row r="15" spans="1:24" s="16" customFormat="1" ht="33.75" customHeight="1" x14ac:dyDescent="0.35">
      <c r="A15" s="95"/>
      <c r="B15" s="172" t="s">
        <v>74</v>
      </c>
      <c r="C15" s="189">
        <v>148</v>
      </c>
      <c r="D15" s="721" t="s">
        <v>9</v>
      </c>
      <c r="E15" s="306" t="s">
        <v>104</v>
      </c>
      <c r="F15" s="537">
        <v>90</v>
      </c>
      <c r="G15" s="172"/>
      <c r="H15" s="408">
        <v>19.52</v>
      </c>
      <c r="I15" s="80">
        <v>10.17</v>
      </c>
      <c r="J15" s="409">
        <v>5.89</v>
      </c>
      <c r="K15" s="512">
        <v>193.12</v>
      </c>
      <c r="L15" s="408">
        <v>0.11</v>
      </c>
      <c r="M15" s="80">
        <v>0.16</v>
      </c>
      <c r="N15" s="80">
        <v>1.57</v>
      </c>
      <c r="O15" s="80">
        <v>300</v>
      </c>
      <c r="P15" s="464">
        <v>0.44</v>
      </c>
      <c r="Q15" s="408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09">
        <v>0.66</v>
      </c>
    </row>
    <row r="16" spans="1:24" s="16" customFormat="1" ht="51" customHeight="1" x14ac:dyDescent="0.35">
      <c r="A16" s="95"/>
      <c r="B16" s="171" t="s">
        <v>72</v>
      </c>
      <c r="C16" s="188">
        <v>312</v>
      </c>
      <c r="D16" s="720" t="s">
        <v>62</v>
      </c>
      <c r="E16" s="358" t="s">
        <v>156</v>
      </c>
      <c r="F16" s="171">
        <v>150</v>
      </c>
      <c r="G16" s="188"/>
      <c r="H16" s="415">
        <v>3.55</v>
      </c>
      <c r="I16" s="416">
        <v>7.16</v>
      </c>
      <c r="J16" s="473">
        <v>17.64</v>
      </c>
      <c r="K16" s="367">
        <v>150.44999999999999</v>
      </c>
      <c r="L16" s="415">
        <v>0.11</v>
      </c>
      <c r="M16" s="585">
        <v>0.12</v>
      </c>
      <c r="N16" s="416">
        <v>21.47</v>
      </c>
      <c r="O16" s="416">
        <v>100</v>
      </c>
      <c r="P16" s="473">
        <v>0.09</v>
      </c>
      <c r="Q16" s="415">
        <v>51.59</v>
      </c>
      <c r="R16" s="416">
        <v>90.88</v>
      </c>
      <c r="S16" s="416">
        <v>30.76</v>
      </c>
      <c r="T16" s="416">
        <v>1.1499999999999999</v>
      </c>
      <c r="U16" s="416">
        <v>495.63</v>
      </c>
      <c r="V16" s="416">
        <v>6.0499999999999998E-3</v>
      </c>
      <c r="W16" s="416">
        <v>7.2999999999999996E-4</v>
      </c>
      <c r="X16" s="417">
        <v>0.03</v>
      </c>
    </row>
    <row r="17" spans="1:24" s="16" customFormat="1" ht="51" customHeight="1" x14ac:dyDescent="0.35">
      <c r="A17" s="95"/>
      <c r="B17" s="172" t="s">
        <v>74</v>
      </c>
      <c r="C17" s="189">
        <v>22</v>
      </c>
      <c r="D17" s="507" t="s">
        <v>62</v>
      </c>
      <c r="E17" s="306" t="s">
        <v>143</v>
      </c>
      <c r="F17" s="172">
        <v>150</v>
      </c>
      <c r="G17" s="189"/>
      <c r="H17" s="338">
        <v>2.41</v>
      </c>
      <c r="I17" s="58">
        <v>7.02</v>
      </c>
      <c r="J17" s="59">
        <v>14.18</v>
      </c>
      <c r="K17" s="249">
        <v>130.79</v>
      </c>
      <c r="L17" s="248">
        <v>0.08</v>
      </c>
      <c r="M17" s="248">
        <v>7.0000000000000007E-2</v>
      </c>
      <c r="N17" s="58">
        <v>13.63</v>
      </c>
      <c r="O17" s="58">
        <v>420</v>
      </c>
      <c r="P17" s="59">
        <v>0.06</v>
      </c>
      <c r="Q17" s="338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5" t="s">
        <v>44</v>
      </c>
      <c r="E18" s="223" t="s">
        <v>50</v>
      </c>
      <c r="F18" s="285">
        <v>200</v>
      </c>
      <c r="G18" s="156"/>
      <c r="H18" s="245">
        <v>0</v>
      </c>
      <c r="I18" s="15">
        <v>0</v>
      </c>
      <c r="J18" s="41">
        <v>7.27</v>
      </c>
      <c r="K18" s="261">
        <v>28.73</v>
      </c>
      <c r="L18" s="245">
        <v>0</v>
      </c>
      <c r="M18" s="17">
        <v>0</v>
      </c>
      <c r="N18" s="15">
        <v>0</v>
      </c>
      <c r="O18" s="15">
        <v>0</v>
      </c>
      <c r="P18" s="18">
        <v>0</v>
      </c>
      <c r="Q18" s="245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17">
        <v>119</v>
      </c>
      <c r="D19" s="612" t="s">
        <v>13</v>
      </c>
      <c r="E19" s="157" t="s">
        <v>53</v>
      </c>
      <c r="F19" s="140">
        <v>45</v>
      </c>
      <c r="G19" s="106"/>
      <c r="H19" s="278">
        <v>3.42</v>
      </c>
      <c r="I19" s="20">
        <v>0.36</v>
      </c>
      <c r="J19" s="46">
        <v>22.14</v>
      </c>
      <c r="K19" s="292">
        <v>105.75</v>
      </c>
      <c r="L19" s="278">
        <v>0.05</v>
      </c>
      <c r="M19" s="20">
        <v>0.01</v>
      </c>
      <c r="N19" s="20">
        <v>0</v>
      </c>
      <c r="O19" s="20">
        <v>0</v>
      </c>
      <c r="P19" s="21">
        <v>0</v>
      </c>
      <c r="Q19" s="278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612" t="s">
        <v>14</v>
      </c>
      <c r="E20" s="157" t="s">
        <v>45</v>
      </c>
      <c r="F20" s="140">
        <v>25</v>
      </c>
      <c r="G20" s="106"/>
      <c r="H20" s="278">
        <v>1.65</v>
      </c>
      <c r="I20" s="20">
        <v>0.3</v>
      </c>
      <c r="J20" s="46">
        <v>10.050000000000001</v>
      </c>
      <c r="K20" s="292">
        <v>49.5</v>
      </c>
      <c r="L20" s="278">
        <v>0.04</v>
      </c>
      <c r="M20" s="20">
        <v>0.02</v>
      </c>
      <c r="N20" s="20">
        <v>0</v>
      </c>
      <c r="O20" s="20">
        <v>0</v>
      </c>
      <c r="P20" s="21">
        <v>0</v>
      </c>
      <c r="Q20" s="278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1" t="s">
        <v>72</v>
      </c>
      <c r="C21" s="354"/>
      <c r="D21" s="722"/>
      <c r="E21" s="307" t="s">
        <v>19</v>
      </c>
      <c r="F21" s="298">
        <f>F12+F13+F14+F16+F18+F19+F20</f>
        <v>860</v>
      </c>
      <c r="G21" s="462"/>
      <c r="H21" s="205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70">
        <f t="shared" si="1"/>
        <v>769.32999999999993</v>
      </c>
      <c r="L21" s="205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5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05" t="s">
        <v>74</v>
      </c>
      <c r="C22" s="609"/>
      <c r="D22" s="723"/>
      <c r="E22" s="308" t="s">
        <v>19</v>
      </c>
      <c r="F22" s="297">
        <f>F12+F13+F15+F16+F18+F19+F20</f>
        <v>860</v>
      </c>
      <c r="G22" s="472"/>
      <c r="H22" s="311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71">
        <f t="shared" si="2"/>
        <v>716.43</v>
      </c>
      <c r="L22" s="311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755">
        <f t="shared" si="2"/>
        <v>0.56000000000000005</v>
      </c>
      <c r="Q22" s="311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493" t="s">
        <v>72</v>
      </c>
      <c r="C23" s="357"/>
      <c r="D23" s="724"/>
      <c r="E23" s="307" t="s">
        <v>20</v>
      </c>
      <c r="F23" s="426"/>
      <c r="G23" s="493"/>
      <c r="H23" s="205"/>
      <c r="I23" s="22"/>
      <c r="J23" s="64"/>
      <c r="K23" s="513">
        <f>K21/23.5</f>
        <v>32.737446808510633</v>
      </c>
      <c r="L23" s="205"/>
      <c r="M23" s="22"/>
      <c r="N23" s="22"/>
      <c r="O23" s="22"/>
      <c r="P23" s="117"/>
      <c r="Q23" s="205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3" t="s">
        <v>74</v>
      </c>
      <c r="C24" s="531"/>
      <c r="D24" s="688"/>
      <c r="E24" s="758" t="s">
        <v>20</v>
      </c>
      <c r="F24" s="191"/>
      <c r="G24" s="173"/>
      <c r="H24" s="431"/>
      <c r="I24" s="432"/>
      <c r="J24" s="433"/>
      <c r="K24" s="514">
        <f>K22/23.5</f>
        <v>30.486382978723402</v>
      </c>
      <c r="L24" s="431"/>
      <c r="M24" s="432"/>
      <c r="N24" s="432"/>
      <c r="O24" s="432"/>
      <c r="P24" s="475"/>
      <c r="Q24" s="431"/>
      <c r="R24" s="432"/>
      <c r="S24" s="432"/>
      <c r="T24" s="432"/>
      <c r="U24" s="432"/>
      <c r="V24" s="432"/>
      <c r="W24" s="432"/>
      <c r="X24" s="433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78"/>
      <c r="B26" s="835"/>
      <c r="C26" s="281"/>
      <c r="D26" s="219"/>
      <c r="E26" s="25"/>
      <c r="F26" s="26"/>
      <c r="G26" s="11"/>
      <c r="H26" s="9"/>
      <c r="I26" s="11"/>
      <c r="J26" s="11"/>
    </row>
    <row r="27" spans="1:24" ht="18" x14ac:dyDescent="0.35">
      <c r="A27" s="621" t="s">
        <v>64</v>
      </c>
      <c r="B27" s="826"/>
      <c r="C27" s="622"/>
      <c r="D27" s="622"/>
      <c r="E27" s="25"/>
      <c r="F27" s="26"/>
      <c r="G27" s="11"/>
      <c r="H27" s="11"/>
      <c r="I27" s="11"/>
      <c r="J27" s="11"/>
      <c r="R27" s="482"/>
    </row>
    <row r="28" spans="1:24" ht="18" x14ac:dyDescent="0.35">
      <c r="A28" s="624" t="s">
        <v>65</v>
      </c>
      <c r="B28" s="822"/>
      <c r="C28" s="121"/>
      <c r="D28" s="625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21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20"/>
      <c r="C2" s="7"/>
      <c r="D2" s="6" t="s">
        <v>3</v>
      </c>
      <c r="E2" s="754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836"/>
      <c r="C4" s="768" t="s">
        <v>38</v>
      </c>
      <c r="D4" s="255"/>
      <c r="E4" s="695"/>
      <c r="F4" s="766"/>
      <c r="G4" s="768"/>
      <c r="H4" s="783" t="s">
        <v>21</v>
      </c>
      <c r="I4" s="784"/>
      <c r="J4" s="785"/>
      <c r="K4" s="696" t="s">
        <v>22</v>
      </c>
      <c r="L4" s="941" t="s">
        <v>23</v>
      </c>
      <c r="M4" s="942"/>
      <c r="N4" s="943"/>
      <c r="O4" s="943"/>
      <c r="P4" s="947"/>
      <c r="Q4" s="955" t="s">
        <v>24</v>
      </c>
      <c r="R4" s="956"/>
      <c r="S4" s="956"/>
      <c r="T4" s="956"/>
      <c r="U4" s="956"/>
      <c r="V4" s="956"/>
      <c r="W4" s="956"/>
      <c r="X4" s="957"/>
    </row>
    <row r="5" spans="1:24" s="16" customFormat="1" ht="47" thickBot="1" x14ac:dyDescent="0.4">
      <c r="A5" s="84" t="s">
        <v>0</v>
      </c>
      <c r="B5" s="837"/>
      <c r="C5" s="110" t="s">
        <v>39</v>
      </c>
      <c r="D5" s="677" t="s">
        <v>40</v>
      </c>
      <c r="E5" s="110" t="s">
        <v>37</v>
      </c>
      <c r="F5" s="104" t="s">
        <v>25</v>
      </c>
      <c r="G5" s="110" t="s">
        <v>36</v>
      </c>
      <c r="H5" s="104" t="s">
        <v>26</v>
      </c>
      <c r="I5" s="481" t="s">
        <v>27</v>
      </c>
      <c r="J5" s="104" t="s">
        <v>28</v>
      </c>
      <c r="K5" s="710" t="s">
        <v>29</v>
      </c>
      <c r="L5" s="353" t="s">
        <v>30</v>
      </c>
      <c r="M5" s="353" t="s">
        <v>111</v>
      </c>
      <c r="N5" s="353" t="s">
        <v>31</v>
      </c>
      <c r="O5" s="480" t="s">
        <v>112</v>
      </c>
      <c r="P5" s="353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24" s="16" customFormat="1" ht="31.5" customHeight="1" x14ac:dyDescent="0.35">
      <c r="A6" s="587"/>
      <c r="B6" s="522"/>
      <c r="C6" s="144">
        <v>13</v>
      </c>
      <c r="D6" s="635" t="s">
        <v>18</v>
      </c>
      <c r="E6" s="387" t="s">
        <v>56</v>
      </c>
      <c r="F6" s="558">
        <v>60</v>
      </c>
      <c r="G6" s="588"/>
      <c r="H6" s="269">
        <v>1.1200000000000001</v>
      </c>
      <c r="I6" s="39">
        <v>4.2699999999999996</v>
      </c>
      <c r="J6" s="40">
        <v>6.02</v>
      </c>
      <c r="K6" s="199">
        <v>68.62</v>
      </c>
      <c r="L6" s="269">
        <v>0.03</v>
      </c>
      <c r="M6" s="38">
        <v>0.04</v>
      </c>
      <c r="N6" s="39">
        <v>3.29</v>
      </c>
      <c r="O6" s="39">
        <v>450</v>
      </c>
      <c r="P6" s="42">
        <v>0</v>
      </c>
      <c r="Q6" s="269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587"/>
      <c r="B7" s="523" t="s">
        <v>72</v>
      </c>
      <c r="C7" s="188">
        <v>153</v>
      </c>
      <c r="D7" s="657" t="s">
        <v>9</v>
      </c>
      <c r="E7" s="502" t="s">
        <v>168</v>
      </c>
      <c r="F7" s="492">
        <v>90</v>
      </c>
      <c r="G7" s="715"/>
      <c r="H7" s="253">
        <v>12.52</v>
      </c>
      <c r="I7" s="55">
        <v>10</v>
      </c>
      <c r="J7" s="74">
        <v>12.3</v>
      </c>
      <c r="K7" s="252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3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587"/>
      <c r="B8" s="192" t="s">
        <v>74</v>
      </c>
      <c r="C8" s="189">
        <v>89</v>
      </c>
      <c r="D8" s="649" t="s">
        <v>9</v>
      </c>
      <c r="E8" s="306" t="s">
        <v>103</v>
      </c>
      <c r="F8" s="659">
        <v>90</v>
      </c>
      <c r="G8" s="192"/>
      <c r="H8" s="338">
        <v>18.13</v>
      </c>
      <c r="I8" s="58">
        <v>17.05</v>
      </c>
      <c r="J8" s="75">
        <v>3.69</v>
      </c>
      <c r="K8" s="336">
        <v>240.96</v>
      </c>
      <c r="L8" s="338">
        <v>0.06</v>
      </c>
      <c r="M8" s="248">
        <v>0.13</v>
      </c>
      <c r="N8" s="58">
        <v>1.06</v>
      </c>
      <c r="O8" s="58">
        <v>0</v>
      </c>
      <c r="P8" s="59">
        <v>0</v>
      </c>
      <c r="Q8" s="338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587"/>
      <c r="B9" s="176"/>
      <c r="C9" s="140">
        <v>53</v>
      </c>
      <c r="D9" s="683" t="s">
        <v>62</v>
      </c>
      <c r="E9" s="326" t="s">
        <v>58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46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587"/>
      <c r="B10" s="293"/>
      <c r="C10" s="217">
        <v>107</v>
      </c>
      <c r="D10" s="185" t="s">
        <v>17</v>
      </c>
      <c r="E10" s="223" t="s">
        <v>123</v>
      </c>
      <c r="F10" s="152">
        <v>200</v>
      </c>
      <c r="G10" s="637"/>
      <c r="H10" s="245">
        <v>1</v>
      </c>
      <c r="I10" s="15">
        <v>0.2</v>
      </c>
      <c r="J10" s="41">
        <v>20.2</v>
      </c>
      <c r="K10" s="197">
        <v>92</v>
      </c>
      <c r="L10" s="278">
        <v>0.02</v>
      </c>
      <c r="M10" s="19">
        <v>0.02</v>
      </c>
      <c r="N10" s="20">
        <v>4</v>
      </c>
      <c r="O10" s="20">
        <v>0</v>
      </c>
      <c r="P10" s="46">
        <v>0</v>
      </c>
      <c r="Q10" s="278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587"/>
      <c r="B11" s="176"/>
      <c r="C11" s="142">
        <v>119</v>
      </c>
      <c r="D11" s="185" t="s">
        <v>13</v>
      </c>
      <c r="E11" s="156" t="s">
        <v>53</v>
      </c>
      <c r="F11" s="285">
        <v>20</v>
      </c>
      <c r="G11" s="139"/>
      <c r="H11" s="245">
        <v>1.52</v>
      </c>
      <c r="I11" s="15">
        <v>0.16</v>
      </c>
      <c r="J11" s="41">
        <v>9.84</v>
      </c>
      <c r="K11" s="607">
        <v>47</v>
      </c>
      <c r="L11" s="245">
        <v>0.02</v>
      </c>
      <c r="M11" s="15">
        <v>0.01</v>
      </c>
      <c r="N11" s="15">
        <v>0</v>
      </c>
      <c r="O11" s="15">
        <v>0</v>
      </c>
      <c r="P11" s="18">
        <v>0</v>
      </c>
      <c r="Q11" s="245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587"/>
      <c r="B12" s="176"/>
      <c r="C12" s="139">
        <v>120</v>
      </c>
      <c r="D12" s="185" t="s">
        <v>14</v>
      </c>
      <c r="E12" s="156" t="s">
        <v>45</v>
      </c>
      <c r="F12" s="152">
        <v>20</v>
      </c>
      <c r="G12" s="637"/>
      <c r="H12" s="245">
        <v>1.32</v>
      </c>
      <c r="I12" s="15">
        <v>0.24</v>
      </c>
      <c r="J12" s="41">
        <v>8.0399999999999991</v>
      </c>
      <c r="K12" s="198">
        <v>39.6</v>
      </c>
      <c r="L12" s="278">
        <v>0.03</v>
      </c>
      <c r="M12" s="19">
        <v>0.02</v>
      </c>
      <c r="N12" s="20">
        <v>0</v>
      </c>
      <c r="O12" s="20">
        <v>0</v>
      </c>
      <c r="P12" s="46">
        <v>0</v>
      </c>
      <c r="Q12" s="27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5</v>
      </c>
      <c r="B13" s="523" t="s">
        <v>72</v>
      </c>
      <c r="C13" s="367"/>
      <c r="D13" s="657"/>
      <c r="E13" s="307" t="s">
        <v>19</v>
      </c>
      <c r="F13" s="554">
        <f>F6+F7+F9+F10+F11+F12</f>
        <v>540</v>
      </c>
      <c r="G13" s="398"/>
      <c r="H13" s="205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298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5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2" t="s">
        <v>74</v>
      </c>
      <c r="C14" s="243"/>
      <c r="D14" s="725"/>
      <c r="E14" s="308" t="s">
        <v>19</v>
      </c>
      <c r="F14" s="555">
        <f>F6+F8+F9+F10+F11+F12</f>
        <v>540</v>
      </c>
      <c r="G14" s="399"/>
      <c r="H14" s="401">
        <f t="shared" ref="H14:X14" si="1">H6+H8+H9+H10+H11+H12</f>
        <v>26.43</v>
      </c>
      <c r="I14" s="65">
        <f t="shared" si="1"/>
        <v>26.83</v>
      </c>
      <c r="J14" s="402">
        <f t="shared" si="1"/>
        <v>81.72</v>
      </c>
      <c r="K14" s="297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06">
        <f t="shared" si="1"/>
        <v>0.09</v>
      </c>
      <c r="Q14" s="401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02">
        <f t="shared" si="1"/>
        <v>3</v>
      </c>
    </row>
    <row r="15" spans="1:24" s="36" customFormat="1" ht="40.5" customHeight="1" x14ac:dyDescent="0.35">
      <c r="A15" s="86"/>
      <c r="B15" s="523" t="s">
        <v>72</v>
      </c>
      <c r="C15" s="242"/>
      <c r="D15" s="726"/>
      <c r="E15" s="550" t="s">
        <v>20</v>
      </c>
      <c r="F15" s="762"/>
      <c r="G15" s="400"/>
      <c r="H15" s="403"/>
      <c r="I15" s="114"/>
      <c r="J15" s="115"/>
      <c r="K15" s="405">
        <f>K13/23.5</f>
        <v>26.769787234042553</v>
      </c>
      <c r="L15" s="404"/>
      <c r="M15" s="404"/>
      <c r="N15" s="114"/>
      <c r="O15" s="114"/>
      <c r="P15" s="407"/>
      <c r="Q15" s="403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21" t="s">
        <v>74</v>
      </c>
      <c r="C16" s="191"/>
      <c r="D16" s="655"/>
      <c r="E16" s="551" t="s">
        <v>20</v>
      </c>
      <c r="F16" s="763"/>
      <c r="G16" s="687"/>
      <c r="H16" s="312"/>
      <c r="I16" s="169"/>
      <c r="J16" s="170"/>
      <c r="K16" s="589">
        <f>K14/23.5</f>
        <v>28.922127659574471</v>
      </c>
      <c r="L16" s="590"/>
      <c r="M16" s="590"/>
      <c r="N16" s="169"/>
      <c r="O16" s="169"/>
      <c r="P16" s="193"/>
      <c r="Q16" s="312"/>
      <c r="R16" s="169"/>
      <c r="S16" s="169"/>
      <c r="T16" s="169"/>
      <c r="U16" s="169"/>
      <c r="V16" s="169"/>
      <c r="W16" s="169"/>
      <c r="X16" s="170"/>
    </row>
    <row r="17" spans="1:24" s="16" customFormat="1" ht="33.75" customHeight="1" x14ac:dyDescent="0.35">
      <c r="A17" s="87" t="s">
        <v>6</v>
      </c>
      <c r="B17" s="144"/>
      <c r="C17" s="410">
        <v>28</v>
      </c>
      <c r="D17" s="759" t="s">
        <v>18</v>
      </c>
      <c r="E17" s="411" t="s">
        <v>137</v>
      </c>
      <c r="F17" s="452">
        <v>60</v>
      </c>
      <c r="G17" s="468"/>
      <c r="H17" s="445">
        <v>0.48</v>
      </c>
      <c r="I17" s="372">
        <v>0.6</v>
      </c>
      <c r="J17" s="446">
        <v>1.56</v>
      </c>
      <c r="K17" s="469">
        <v>8.4</v>
      </c>
      <c r="L17" s="340">
        <v>0.02</v>
      </c>
      <c r="M17" s="342">
        <v>0.02</v>
      </c>
      <c r="N17" s="49">
        <v>6</v>
      </c>
      <c r="O17" s="49">
        <v>10</v>
      </c>
      <c r="P17" s="50">
        <v>0</v>
      </c>
      <c r="Q17" s="340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760" t="s">
        <v>8</v>
      </c>
      <c r="E18" s="164" t="s">
        <v>98</v>
      </c>
      <c r="F18" s="742">
        <v>200</v>
      </c>
      <c r="G18" s="106"/>
      <c r="H18" s="254">
        <v>5</v>
      </c>
      <c r="I18" s="81">
        <v>7.6</v>
      </c>
      <c r="J18" s="82">
        <v>12.8</v>
      </c>
      <c r="K18" s="217">
        <v>139.80000000000001</v>
      </c>
      <c r="L18" s="254">
        <v>0.04</v>
      </c>
      <c r="M18" s="215">
        <v>0.1</v>
      </c>
      <c r="N18" s="81">
        <v>3.32</v>
      </c>
      <c r="O18" s="81">
        <v>152.19999999999999</v>
      </c>
      <c r="P18" s="214">
        <v>0</v>
      </c>
      <c r="Q18" s="254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4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572" t="s">
        <v>9</v>
      </c>
      <c r="E19" s="359" t="s">
        <v>78</v>
      </c>
      <c r="F19" s="742">
        <v>240</v>
      </c>
      <c r="G19" s="106"/>
      <c r="H19" s="245">
        <v>20.149999999999999</v>
      </c>
      <c r="I19" s="15">
        <v>19.079999999999998</v>
      </c>
      <c r="J19" s="18">
        <v>24.59</v>
      </c>
      <c r="K19" s="197">
        <v>350.62</v>
      </c>
      <c r="L19" s="245">
        <v>0.18</v>
      </c>
      <c r="M19" s="17">
        <v>0.21</v>
      </c>
      <c r="N19" s="15">
        <v>13.9</v>
      </c>
      <c r="O19" s="15">
        <v>10</v>
      </c>
      <c r="P19" s="41">
        <v>0</v>
      </c>
      <c r="Q19" s="245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650" t="s">
        <v>17</v>
      </c>
      <c r="E20" s="619" t="s">
        <v>79</v>
      </c>
      <c r="F20" s="596">
        <v>200</v>
      </c>
      <c r="G20" s="105"/>
      <c r="H20" s="245">
        <v>0.83</v>
      </c>
      <c r="I20" s="15">
        <v>0.04</v>
      </c>
      <c r="J20" s="41">
        <v>15.16</v>
      </c>
      <c r="K20" s="262">
        <v>64.22</v>
      </c>
      <c r="L20" s="245">
        <v>0.01</v>
      </c>
      <c r="M20" s="15">
        <v>0.03</v>
      </c>
      <c r="N20" s="15">
        <v>0.27</v>
      </c>
      <c r="O20" s="15">
        <v>60</v>
      </c>
      <c r="P20" s="41">
        <v>0</v>
      </c>
      <c r="Q20" s="245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59" t="s">
        <v>13</v>
      </c>
      <c r="E21" s="156" t="s">
        <v>53</v>
      </c>
      <c r="F21" s="140">
        <v>45</v>
      </c>
      <c r="G21" s="106"/>
      <c r="H21" s="278">
        <v>3.42</v>
      </c>
      <c r="I21" s="20">
        <v>0.36</v>
      </c>
      <c r="J21" s="46">
        <v>22.14</v>
      </c>
      <c r="K21" s="292">
        <v>105.75</v>
      </c>
      <c r="L21" s="278">
        <v>0.05</v>
      </c>
      <c r="M21" s="20">
        <v>0.01</v>
      </c>
      <c r="N21" s="20">
        <v>0</v>
      </c>
      <c r="O21" s="20">
        <v>0</v>
      </c>
      <c r="P21" s="21">
        <v>0</v>
      </c>
      <c r="Q21" s="278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59" t="s">
        <v>14</v>
      </c>
      <c r="E22" s="156" t="s">
        <v>45</v>
      </c>
      <c r="F22" s="140">
        <v>25</v>
      </c>
      <c r="G22" s="106"/>
      <c r="H22" s="278">
        <v>1.65</v>
      </c>
      <c r="I22" s="20">
        <v>0.3</v>
      </c>
      <c r="J22" s="46">
        <v>10.050000000000001</v>
      </c>
      <c r="K22" s="292">
        <v>49.5</v>
      </c>
      <c r="L22" s="278">
        <v>0.04</v>
      </c>
      <c r="M22" s="20">
        <v>0.02</v>
      </c>
      <c r="N22" s="20">
        <v>0</v>
      </c>
      <c r="O22" s="20">
        <v>0</v>
      </c>
      <c r="P22" s="21">
        <v>0</v>
      </c>
      <c r="Q22" s="278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572"/>
      <c r="E23" s="309" t="s">
        <v>19</v>
      </c>
      <c r="F23" s="393">
        <f>SUM(F17:F22)</f>
        <v>770</v>
      </c>
      <c r="G23" s="106"/>
      <c r="H23" s="278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29">
        <f>K17+K18+K19+K20+K21+K22</f>
        <v>718.29000000000008</v>
      </c>
      <c r="L23" s="278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78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66"/>
      <c r="D24" s="761"/>
      <c r="E24" s="344" t="s">
        <v>20</v>
      </c>
      <c r="F24" s="271"/>
      <c r="G24" s="212"/>
      <c r="H24" s="208"/>
      <c r="I24" s="51"/>
      <c r="J24" s="134"/>
      <c r="K24" s="363">
        <f>K23/23.5</f>
        <v>30.565531914893619</v>
      </c>
      <c r="L24" s="208"/>
      <c r="M24" s="161"/>
      <c r="N24" s="51"/>
      <c r="O24" s="51"/>
      <c r="P24" s="123"/>
      <c r="Q24" s="208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21" t="s">
        <v>64</v>
      </c>
      <c r="B28" s="826"/>
      <c r="C28" s="622"/>
      <c r="D28" s="623"/>
      <c r="E28" s="25"/>
      <c r="F28" s="26"/>
      <c r="G28" s="11"/>
      <c r="H28" s="11"/>
      <c r="I28" s="11"/>
      <c r="J28" s="11"/>
    </row>
    <row r="29" spans="1:24" x14ac:dyDescent="0.35">
      <c r="A29" s="624" t="s">
        <v>65</v>
      </c>
      <c r="B29" s="822"/>
      <c r="C29" s="625"/>
      <c r="D29" s="625"/>
      <c r="E29" s="11"/>
      <c r="F29" s="11"/>
      <c r="G29" s="11"/>
      <c r="H29" s="11"/>
      <c r="I29" s="11"/>
      <c r="J29" s="11"/>
    </row>
    <row r="30" spans="1:24" x14ac:dyDescent="0.35">
      <c r="A30" s="11"/>
      <c r="B30" s="823"/>
      <c r="C30" s="347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28" t="s">
        <v>38</v>
      </c>
      <c r="D4" s="694"/>
      <c r="E4" s="695"/>
      <c r="F4" s="628"/>
      <c r="G4" s="627"/>
      <c r="H4" s="783" t="s">
        <v>21</v>
      </c>
      <c r="I4" s="784"/>
      <c r="J4" s="785"/>
      <c r="K4" s="696" t="s">
        <v>22</v>
      </c>
      <c r="L4" s="941" t="s">
        <v>23</v>
      </c>
      <c r="M4" s="942"/>
      <c r="N4" s="943"/>
      <c r="O4" s="943"/>
      <c r="P4" s="947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24" s="16" customFormat="1" ht="47" thickBot="1" x14ac:dyDescent="0.4">
      <c r="A5" s="84" t="s">
        <v>0</v>
      </c>
      <c r="B5" s="104"/>
      <c r="C5" s="110" t="s">
        <v>39</v>
      </c>
      <c r="D5" s="786" t="s">
        <v>40</v>
      </c>
      <c r="E5" s="110" t="s">
        <v>37</v>
      </c>
      <c r="F5" s="110" t="s">
        <v>25</v>
      </c>
      <c r="G5" s="104" t="s">
        <v>36</v>
      </c>
      <c r="H5" s="133" t="s">
        <v>26</v>
      </c>
      <c r="I5" s="481" t="s">
        <v>27</v>
      </c>
      <c r="J5" s="753" t="s">
        <v>28</v>
      </c>
      <c r="K5" s="710" t="s">
        <v>29</v>
      </c>
      <c r="L5" s="353" t="s">
        <v>30</v>
      </c>
      <c r="M5" s="353" t="s">
        <v>111</v>
      </c>
      <c r="N5" s="353" t="s">
        <v>31</v>
      </c>
      <c r="O5" s="480" t="s">
        <v>112</v>
      </c>
      <c r="P5" s="353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24" s="16" customFormat="1" ht="26.5" customHeight="1" x14ac:dyDescent="0.35">
      <c r="A6" s="87" t="s">
        <v>5</v>
      </c>
      <c r="B6" s="452"/>
      <c r="C6" s="144">
        <v>25</v>
      </c>
      <c r="D6" s="185" t="s">
        <v>18</v>
      </c>
      <c r="E6" s="368" t="s">
        <v>48</v>
      </c>
      <c r="F6" s="224">
        <v>150</v>
      </c>
      <c r="G6" s="258"/>
      <c r="H6" s="245">
        <v>0.6</v>
      </c>
      <c r="I6" s="15">
        <v>0.45</v>
      </c>
      <c r="J6" s="41">
        <v>15.45</v>
      </c>
      <c r="K6" s="197">
        <v>70.5</v>
      </c>
      <c r="L6" s="263">
        <v>0.03</v>
      </c>
      <c r="M6" s="47">
        <v>0.05</v>
      </c>
      <c r="N6" s="37">
        <v>7.5</v>
      </c>
      <c r="O6" s="37">
        <v>0</v>
      </c>
      <c r="P6" s="48">
        <v>0</v>
      </c>
      <c r="Q6" s="263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26">
        <v>0.01</v>
      </c>
    </row>
    <row r="7" spans="1:24" s="36" customFormat="1" ht="26.5" customHeight="1" x14ac:dyDescent="0.35">
      <c r="A7" s="86"/>
      <c r="B7" s="591"/>
      <c r="C7" s="140">
        <v>227</v>
      </c>
      <c r="D7" s="216" t="s">
        <v>60</v>
      </c>
      <c r="E7" s="157" t="s">
        <v>155</v>
      </c>
      <c r="F7" s="140">
        <v>150</v>
      </c>
      <c r="G7" s="727"/>
      <c r="H7" s="376">
        <v>23.46</v>
      </c>
      <c r="I7" s="97">
        <v>11.79</v>
      </c>
      <c r="J7" s="102">
        <v>42.51</v>
      </c>
      <c r="K7" s="601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76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591"/>
      <c r="C8" s="140">
        <v>113</v>
      </c>
      <c r="D8" s="216" t="s">
        <v>4</v>
      </c>
      <c r="E8" s="157" t="s">
        <v>10</v>
      </c>
      <c r="F8" s="140">
        <v>200</v>
      </c>
      <c r="G8" s="727"/>
      <c r="H8" s="254">
        <v>0.04</v>
      </c>
      <c r="I8" s="81">
        <v>0</v>
      </c>
      <c r="J8" s="214">
        <v>7.4</v>
      </c>
      <c r="K8" s="217">
        <v>30.26</v>
      </c>
      <c r="L8" s="215">
        <v>0</v>
      </c>
      <c r="M8" s="215">
        <v>0</v>
      </c>
      <c r="N8" s="81">
        <v>0.8</v>
      </c>
      <c r="O8" s="81">
        <v>0</v>
      </c>
      <c r="P8" s="82">
        <v>0</v>
      </c>
      <c r="Q8" s="254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4">
        <v>0</v>
      </c>
    </row>
    <row r="9" spans="1:24" s="36" customFormat="1" ht="40.5" customHeight="1" x14ac:dyDescent="0.35">
      <c r="A9" s="86"/>
      <c r="B9" s="106"/>
      <c r="C9" s="139">
        <v>121</v>
      </c>
      <c r="D9" s="185" t="s">
        <v>13</v>
      </c>
      <c r="E9" s="156" t="s">
        <v>49</v>
      </c>
      <c r="F9" s="139">
        <v>30</v>
      </c>
      <c r="G9" s="268"/>
      <c r="H9" s="278">
        <v>2.25</v>
      </c>
      <c r="I9" s="20">
        <v>0.87</v>
      </c>
      <c r="J9" s="46">
        <v>14.94</v>
      </c>
      <c r="K9" s="200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78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5"/>
      <c r="E10" s="704" t="s">
        <v>19</v>
      </c>
      <c r="F10" s="316">
        <f>SUM(F6:F9)</f>
        <v>530</v>
      </c>
      <c r="G10" s="637"/>
      <c r="H10" s="245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45">
        <f t="shared" si="0"/>
        <v>551.76</v>
      </c>
      <c r="L10" s="278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78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5"/>
      <c r="E11" s="704" t="s">
        <v>20</v>
      </c>
      <c r="F11" s="316"/>
      <c r="G11" s="637"/>
      <c r="H11" s="245"/>
      <c r="I11" s="15"/>
      <c r="J11" s="41"/>
      <c r="K11" s="345">
        <f>K10/23.5</f>
        <v>23.479148936170212</v>
      </c>
      <c r="L11" s="278"/>
      <c r="M11" s="19"/>
      <c r="N11" s="20"/>
      <c r="O11" s="20"/>
      <c r="P11" s="46"/>
      <c r="Q11" s="278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6</v>
      </c>
      <c r="B12" s="303"/>
      <c r="C12" s="287">
        <v>9</v>
      </c>
      <c r="D12" s="680" t="s">
        <v>18</v>
      </c>
      <c r="E12" s="681" t="s">
        <v>89</v>
      </c>
      <c r="F12" s="682">
        <v>60</v>
      </c>
      <c r="G12" s="515"/>
      <c r="H12" s="269">
        <v>1.29</v>
      </c>
      <c r="I12" s="39">
        <v>4.2699999999999996</v>
      </c>
      <c r="J12" s="40">
        <v>6.97</v>
      </c>
      <c r="K12" s="321">
        <v>72.75</v>
      </c>
      <c r="L12" s="269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69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16" t="s">
        <v>8</v>
      </c>
      <c r="E13" s="359" t="s">
        <v>81</v>
      </c>
      <c r="F13" s="232">
        <v>200</v>
      </c>
      <c r="G13" s="377"/>
      <c r="H13" s="254">
        <v>6.66</v>
      </c>
      <c r="I13" s="81">
        <v>5.51</v>
      </c>
      <c r="J13" s="214">
        <v>8.75</v>
      </c>
      <c r="K13" s="375">
        <v>111.57</v>
      </c>
      <c r="L13" s="254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54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4">
        <v>0.03</v>
      </c>
    </row>
    <row r="14" spans="1:24" s="36" customFormat="1" ht="33.75" customHeight="1" x14ac:dyDescent="0.35">
      <c r="A14" s="95"/>
      <c r="B14" s="591"/>
      <c r="C14" s="140">
        <v>81</v>
      </c>
      <c r="D14" s="216" t="s">
        <v>9</v>
      </c>
      <c r="E14" s="164" t="s">
        <v>71</v>
      </c>
      <c r="F14" s="648">
        <v>90</v>
      </c>
      <c r="G14" s="175"/>
      <c r="H14" s="278">
        <v>23.81</v>
      </c>
      <c r="I14" s="20">
        <v>19.829999999999998</v>
      </c>
      <c r="J14" s="46">
        <v>0.72</v>
      </c>
      <c r="K14" s="277">
        <v>274.56</v>
      </c>
      <c r="L14" s="278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78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16" t="s">
        <v>84</v>
      </c>
      <c r="E15" s="359" t="s">
        <v>82</v>
      </c>
      <c r="F15" s="232">
        <v>150</v>
      </c>
      <c r="G15" s="377"/>
      <c r="H15" s="254">
        <v>3.93</v>
      </c>
      <c r="I15" s="81">
        <v>4.24</v>
      </c>
      <c r="J15" s="214">
        <v>21.84</v>
      </c>
      <c r="K15" s="375">
        <v>140.55000000000001</v>
      </c>
      <c r="L15" s="254">
        <v>0.11</v>
      </c>
      <c r="M15" s="81">
        <v>0.02</v>
      </c>
      <c r="N15" s="81">
        <v>0</v>
      </c>
      <c r="O15" s="81">
        <v>10</v>
      </c>
      <c r="P15" s="82">
        <v>0.06</v>
      </c>
      <c r="Q15" s="254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4">
        <v>0.01</v>
      </c>
    </row>
    <row r="16" spans="1:24" s="16" customFormat="1" ht="33.75" customHeight="1" x14ac:dyDescent="0.35">
      <c r="A16" s="88"/>
      <c r="B16" s="375"/>
      <c r="C16" s="217">
        <v>100</v>
      </c>
      <c r="D16" s="216" t="s">
        <v>85</v>
      </c>
      <c r="E16" s="157" t="s">
        <v>83</v>
      </c>
      <c r="F16" s="140">
        <v>200</v>
      </c>
      <c r="G16" s="377"/>
      <c r="H16" s="278">
        <v>0.15</v>
      </c>
      <c r="I16" s="20">
        <v>0.04</v>
      </c>
      <c r="J16" s="46">
        <v>12.83</v>
      </c>
      <c r="K16" s="277">
        <v>52.45</v>
      </c>
      <c r="L16" s="245">
        <v>0</v>
      </c>
      <c r="M16" s="15">
        <v>0</v>
      </c>
      <c r="N16" s="15">
        <v>1.2</v>
      </c>
      <c r="O16" s="15">
        <v>0</v>
      </c>
      <c r="P16" s="18">
        <v>0</v>
      </c>
      <c r="Q16" s="245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75"/>
      <c r="C17" s="217">
        <v>119</v>
      </c>
      <c r="D17" s="216" t="s">
        <v>13</v>
      </c>
      <c r="E17" s="157" t="s">
        <v>53</v>
      </c>
      <c r="F17" s="285">
        <v>20</v>
      </c>
      <c r="G17" s="139"/>
      <c r="H17" s="245">
        <v>1.52</v>
      </c>
      <c r="I17" s="15">
        <v>0.16</v>
      </c>
      <c r="J17" s="41">
        <v>9.84</v>
      </c>
      <c r="K17" s="607">
        <v>47</v>
      </c>
      <c r="L17" s="245">
        <v>0.02</v>
      </c>
      <c r="M17" s="15">
        <v>0.01</v>
      </c>
      <c r="N17" s="15">
        <v>0</v>
      </c>
      <c r="O17" s="15">
        <v>0</v>
      </c>
      <c r="P17" s="18">
        <v>0</v>
      </c>
      <c r="Q17" s="245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16" t="s">
        <v>14</v>
      </c>
      <c r="E18" s="157" t="s">
        <v>45</v>
      </c>
      <c r="F18" s="135">
        <v>20</v>
      </c>
      <c r="G18" s="139"/>
      <c r="H18" s="245">
        <v>1.32</v>
      </c>
      <c r="I18" s="15">
        <v>0.24</v>
      </c>
      <c r="J18" s="41">
        <v>8.0399999999999991</v>
      </c>
      <c r="K18" s="608">
        <v>39.6</v>
      </c>
      <c r="L18" s="278">
        <v>0.03</v>
      </c>
      <c r="M18" s="20">
        <v>0.02</v>
      </c>
      <c r="N18" s="20">
        <v>0</v>
      </c>
      <c r="O18" s="20">
        <v>0</v>
      </c>
      <c r="P18" s="21">
        <v>0</v>
      </c>
      <c r="Q18" s="278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591"/>
      <c r="C19" s="145"/>
      <c r="D19" s="478"/>
      <c r="E19" s="309" t="s">
        <v>19</v>
      </c>
      <c r="F19" s="201">
        <f>F12+F13+F14+F15+F16+F17+F18</f>
        <v>740</v>
      </c>
      <c r="G19" s="294"/>
      <c r="H19" s="206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597">
        <f t="shared" si="1"/>
        <v>738.48000000000013</v>
      </c>
      <c r="L19" s="206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70">
        <f t="shared" si="1"/>
        <v>6.9999999999999993E-2</v>
      </c>
      <c r="Q19" s="206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598"/>
      <c r="C20" s="143"/>
      <c r="D20" s="388"/>
      <c r="E20" s="344" t="s">
        <v>20</v>
      </c>
      <c r="F20" s="362"/>
      <c r="G20" s="212"/>
      <c r="H20" s="208"/>
      <c r="I20" s="51"/>
      <c r="J20" s="123"/>
      <c r="K20" s="466">
        <f>K19/23.5</f>
        <v>31.424680851063837</v>
      </c>
      <c r="L20" s="208"/>
      <c r="M20" s="51"/>
      <c r="N20" s="51"/>
      <c r="O20" s="51"/>
      <c r="P20" s="134"/>
      <c r="Q20" s="208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2"/>
      <c r="B22" s="280"/>
      <c r="C22" s="280"/>
      <c r="D22" s="281"/>
      <c r="E22" s="282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37"/>
      <c r="C4" s="628" t="s">
        <v>38</v>
      </c>
      <c r="D4" s="728"/>
      <c r="E4" s="695"/>
      <c r="F4" s="628"/>
      <c r="G4" s="627"/>
      <c r="H4" s="783" t="s">
        <v>21</v>
      </c>
      <c r="I4" s="784"/>
      <c r="J4" s="785"/>
      <c r="K4" s="633" t="s">
        <v>22</v>
      </c>
      <c r="L4" s="941" t="s">
        <v>23</v>
      </c>
      <c r="M4" s="942"/>
      <c r="N4" s="943"/>
      <c r="O4" s="943"/>
      <c r="P4" s="947"/>
      <c r="Q4" s="955" t="s">
        <v>24</v>
      </c>
      <c r="R4" s="956"/>
      <c r="S4" s="956"/>
      <c r="T4" s="956"/>
      <c r="U4" s="956"/>
      <c r="V4" s="956"/>
      <c r="W4" s="956"/>
      <c r="X4" s="957"/>
    </row>
    <row r="5" spans="1:24" s="16" customFormat="1" ht="47" thickBot="1" x14ac:dyDescent="0.4">
      <c r="A5" s="148" t="s">
        <v>0</v>
      </c>
      <c r="B5" s="110"/>
      <c r="C5" s="110" t="s">
        <v>39</v>
      </c>
      <c r="D5" s="795" t="s">
        <v>40</v>
      </c>
      <c r="E5" s="110" t="s">
        <v>37</v>
      </c>
      <c r="F5" s="110" t="s">
        <v>25</v>
      </c>
      <c r="G5" s="104" t="s">
        <v>36</v>
      </c>
      <c r="H5" s="797" t="s">
        <v>26</v>
      </c>
      <c r="I5" s="481" t="s">
        <v>27</v>
      </c>
      <c r="J5" s="798" t="s">
        <v>28</v>
      </c>
      <c r="K5" s="634" t="s">
        <v>29</v>
      </c>
      <c r="L5" s="500" t="s">
        <v>30</v>
      </c>
      <c r="M5" s="500" t="s">
        <v>111</v>
      </c>
      <c r="N5" s="500" t="s">
        <v>31</v>
      </c>
      <c r="O5" s="561" t="s">
        <v>112</v>
      </c>
      <c r="P5" s="500" t="s">
        <v>113</v>
      </c>
      <c r="Q5" s="500" t="s">
        <v>32</v>
      </c>
      <c r="R5" s="500" t="s">
        <v>33</v>
      </c>
      <c r="S5" s="500" t="s">
        <v>34</v>
      </c>
      <c r="T5" s="500" t="s">
        <v>35</v>
      </c>
      <c r="U5" s="500" t="s">
        <v>114</v>
      </c>
      <c r="V5" s="500" t="s">
        <v>115</v>
      </c>
      <c r="W5" s="500" t="s">
        <v>116</v>
      </c>
      <c r="X5" s="628" t="s">
        <v>117</v>
      </c>
    </row>
    <row r="6" spans="1:24" s="16" customFormat="1" ht="26.5" customHeight="1" x14ac:dyDescent="0.35">
      <c r="A6" s="111" t="s">
        <v>5</v>
      </c>
      <c r="B6" s="144"/>
      <c r="C6" s="152">
        <v>25</v>
      </c>
      <c r="D6" s="457" t="s">
        <v>18</v>
      </c>
      <c r="E6" s="460" t="s">
        <v>48</v>
      </c>
      <c r="F6" s="224">
        <v>150</v>
      </c>
      <c r="G6" s="352"/>
      <c r="H6" s="340">
        <v>0.6</v>
      </c>
      <c r="I6" s="49">
        <v>0.45</v>
      </c>
      <c r="J6" s="50">
        <v>15.45</v>
      </c>
      <c r="K6" s="277">
        <v>70.5</v>
      </c>
      <c r="L6" s="340">
        <v>0.03</v>
      </c>
      <c r="M6" s="49">
        <v>0.05</v>
      </c>
      <c r="N6" s="49">
        <v>7.5</v>
      </c>
      <c r="O6" s="49">
        <v>0</v>
      </c>
      <c r="P6" s="385">
        <v>0</v>
      </c>
      <c r="Q6" s="340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53">
        <v>125</v>
      </c>
      <c r="D7" s="458" t="s">
        <v>86</v>
      </c>
      <c r="E7" s="137" t="s">
        <v>144</v>
      </c>
      <c r="F7" s="140">
        <v>150</v>
      </c>
      <c r="G7" s="216"/>
      <c r="H7" s="376">
        <v>7.85</v>
      </c>
      <c r="I7" s="97">
        <v>5.23</v>
      </c>
      <c r="J7" s="102">
        <v>41.29</v>
      </c>
      <c r="K7" s="455">
        <v>243.85</v>
      </c>
      <c r="L7" s="322">
        <v>0.08</v>
      </c>
      <c r="M7" s="27">
        <v>0.04</v>
      </c>
      <c r="N7" s="27">
        <v>0.01</v>
      </c>
      <c r="O7" s="27">
        <v>20</v>
      </c>
      <c r="P7" s="604">
        <v>0.11</v>
      </c>
      <c r="Q7" s="322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2">
        <v>114</v>
      </c>
      <c r="D8" s="185" t="s">
        <v>44</v>
      </c>
      <c r="E8" s="223" t="s">
        <v>50</v>
      </c>
      <c r="F8" s="678">
        <v>200</v>
      </c>
      <c r="G8" s="176"/>
      <c r="H8" s="245">
        <v>0</v>
      </c>
      <c r="I8" s="15">
        <v>0</v>
      </c>
      <c r="J8" s="41">
        <v>7.27</v>
      </c>
      <c r="K8" s="261">
        <v>28.73</v>
      </c>
      <c r="L8" s="245">
        <v>0</v>
      </c>
      <c r="M8" s="15">
        <v>0</v>
      </c>
      <c r="N8" s="15">
        <v>0</v>
      </c>
      <c r="O8" s="15">
        <v>0</v>
      </c>
      <c r="P8" s="18">
        <v>0</v>
      </c>
      <c r="Q8" s="245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603"/>
      <c r="C9" s="152" t="s">
        <v>150</v>
      </c>
      <c r="D9" s="185" t="s">
        <v>17</v>
      </c>
      <c r="E9" s="223" t="s">
        <v>151</v>
      </c>
      <c r="F9" s="285">
        <v>100</v>
      </c>
      <c r="G9" s="176"/>
      <c r="H9" s="245">
        <v>0</v>
      </c>
      <c r="I9" s="15">
        <v>0</v>
      </c>
      <c r="J9" s="41">
        <v>15</v>
      </c>
      <c r="K9" s="261">
        <v>60</v>
      </c>
      <c r="L9" s="245"/>
      <c r="M9" s="15"/>
      <c r="N9" s="15"/>
      <c r="O9" s="15"/>
      <c r="P9" s="18"/>
      <c r="Q9" s="245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575">
        <v>119</v>
      </c>
      <c r="D10" s="458" t="s">
        <v>53</v>
      </c>
      <c r="E10" s="137" t="s">
        <v>41</v>
      </c>
      <c r="F10" s="140">
        <v>30</v>
      </c>
      <c r="G10" s="438"/>
      <c r="H10" s="278">
        <v>2.2799999999999998</v>
      </c>
      <c r="I10" s="20">
        <v>0.24</v>
      </c>
      <c r="J10" s="46">
        <v>14.76</v>
      </c>
      <c r="K10" s="413">
        <v>70.5</v>
      </c>
      <c r="L10" s="278">
        <v>0.03</v>
      </c>
      <c r="M10" s="20">
        <v>0.01</v>
      </c>
      <c r="N10" s="20">
        <v>0</v>
      </c>
      <c r="O10" s="20">
        <v>0</v>
      </c>
      <c r="P10" s="21">
        <v>0</v>
      </c>
      <c r="Q10" s="278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53">
        <v>120</v>
      </c>
      <c r="D11" s="458" t="s">
        <v>45</v>
      </c>
      <c r="E11" s="137" t="s">
        <v>12</v>
      </c>
      <c r="F11" s="140">
        <v>30</v>
      </c>
      <c r="G11" s="438"/>
      <c r="H11" s="278">
        <v>1.98</v>
      </c>
      <c r="I11" s="20">
        <v>0.36</v>
      </c>
      <c r="J11" s="46">
        <v>12.06</v>
      </c>
      <c r="K11" s="413">
        <v>59.4</v>
      </c>
      <c r="L11" s="278">
        <v>0.05</v>
      </c>
      <c r="M11" s="20">
        <v>0.02</v>
      </c>
      <c r="N11" s="20">
        <v>0</v>
      </c>
      <c r="O11" s="20">
        <v>0</v>
      </c>
      <c r="P11" s="21">
        <v>0</v>
      </c>
      <c r="Q11" s="27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53"/>
      <c r="D12" s="458"/>
      <c r="E12" s="162" t="s">
        <v>19</v>
      </c>
      <c r="F12" s="272">
        <f>SUM(F6:F11)</f>
        <v>660</v>
      </c>
      <c r="G12" s="274"/>
      <c r="H12" s="206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69">
        <f>SUM(K6:K11)</f>
        <v>532.98</v>
      </c>
      <c r="L12" s="206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70">
        <f t="shared" si="0"/>
        <v>0.11</v>
      </c>
      <c r="Q12" s="206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53"/>
      <c r="D13" s="458"/>
      <c r="E13" s="461" t="s">
        <v>20</v>
      </c>
      <c r="F13" s="140"/>
      <c r="G13" s="216"/>
      <c r="H13" s="250"/>
      <c r="I13" s="158"/>
      <c r="J13" s="159"/>
      <c r="K13" s="327">
        <f>K12/23.5</f>
        <v>22.68</v>
      </c>
      <c r="L13" s="250"/>
      <c r="M13" s="158"/>
      <c r="N13" s="158"/>
      <c r="O13" s="158"/>
      <c r="P13" s="227"/>
      <c r="Q13" s="250"/>
      <c r="R13" s="158"/>
      <c r="S13" s="158"/>
      <c r="T13" s="158"/>
      <c r="U13" s="158"/>
      <c r="V13" s="158"/>
      <c r="W13" s="158"/>
      <c r="X13" s="159"/>
    </row>
    <row r="14" spans="1:24" s="16" customFormat="1" ht="26.5" customHeight="1" x14ac:dyDescent="0.35">
      <c r="A14" s="150" t="s">
        <v>6</v>
      </c>
      <c r="B14" s="144"/>
      <c r="C14" s="391">
        <v>135</v>
      </c>
      <c r="D14" s="374" t="s">
        <v>18</v>
      </c>
      <c r="E14" s="183" t="s">
        <v>145</v>
      </c>
      <c r="F14" s="160">
        <v>60</v>
      </c>
      <c r="G14" s="656"/>
      <c r="H14" s="445">
        <v>1.2</v>
      </c>
      <c r="I14" s="372">
        <v>5.4</v>
      </c>
      <c r="J14" s="446">
        <v>5.16</v>
      </c>
      <c r="K14" s="200">
        <v>73.2</v>
      </c>
      <c r="L14" s="445">
        <v>0.01</v>
      </c>
      <c r="M14" s="371">
        <v>0.03</v>
      </c>
      <c r="N14" s="372">
        <v>4.2</v>
      </c>
      <c r="O14" s="372">
        <v>90</v>
      </c>
      <c r="P14" s="373">
        <v>0</v>
      </c>
      <c r="Q14" s="445">
        <v>24.6</v>
      </c>
      <c r="R14" s="372">
        <v>40.200000000000003</v>
      </c>
      <c r="S14" s="372">
        <v>21</v>
      </c>
      <c r="T14" s="372">
        <v>4.2</v>
      </c>
      <c r="U14" s="372">
        <v>189</v>
      </c>
      <c r="V14" s="372">
        <v>0</v>
      </c>
      <c r="W14" s="372">
        <v>0</v>
      </c>
      <c r="X14" s="446">
        <v>0</v>
      </c>
    </row>
    <row r="15" spans="1:24" s="16" customFormat="1" ht="26.5" customHeight="1" x14ac:dyDescent="0.35">
      <c r="A15" s="111"/>
      <c r="B15" s="141"/>
      <c r="C15" s="141" t="s">
        <v>167</v>
      </c>
      <c r="D15" s="459" t="s">
        <v>8</v>
      </c>
      <c r="E15" s="384" t="s">
        <v>163</v>
      </c>
      <c r="F15" s="620">
        <v>200</v>
      </c>
      <c r="G15" s="105"/>
      <c r="H15" s="246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46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58" t="s">
        <v>9</v>
      </c>
      <c r="E16" s="164" t="s">
        <v>95</v>
      </c>
      <c r="F16" s="232">
        <v>90</v>
      </c>
      <c r="G16" s="106"/>
      <c r="H16" s="246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46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57" t="s">
        <v>84</v>
      </c>
      <c r="E17" s="156" t="s">
        <v>42</v>
      </c>
      <c r="F17" s="139">
        <v>150</v>
      </c>
      <c r="G17" s="135"/>
      <c r="H17" s="278">
        <v>7.26</v>
      </c>
      <c r="I17" s="20">
        <v>4.96</v>
      </c>
      <c r="J17" s="46">
        <v>31.76</v>
      </c>
      <c r="K17" s="200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78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6" t="s">
        <v>17</v>
      </c>
      <c r="E18" s="180" t="s">
        <v>16</v>
      </c>
      <c r="F18" s="602">
        <v>200</v>
      </c>
      <c r="G18" s="559"/>
      <c r="H18" s="245">
        <v>0.37</v>
      </c>
      <c r="I18" s="15">
        <v>0</v>
      </c>
      <c r="J18" s="18">
        <v>14.85</v>
      </c>
      <c r="K18" s="198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5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57" t="s">
        <v>53</v>
      </c>
      <c r="E19" s="156" t="s">
        <v>41</v>
      </c>
      <c r="F19" s="139">
        <v>30</v>
      </c>
      <c r="G19" s="135"/>
      <c r="H19" s="245">
        <v>2.2799999999999998</v>
      </c>
      <c r="I19" s="15">
        <v>0.24</v>
      </c>
      <c r="J19" s="41">
        <v>14.76</v>
      </c>
      <c r="K19" s="197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78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57" t="s">
        <v>45</v>
      </c>
      <c r="E20" s="156" t="s">
        <v>45</v>
      </c>
      <c r="F20" s="139">
        <v>25</v>
      </c>
      <c r="G20" s="135"/>
      <c r="H20" s="245">
        <v>1.65</v>
      </c>
      <c r="I20" s="15">
        <v>0.3</v>
      </c>
      <c r="J20" s="41">
        <v>10.050000000000001</v>
      </c>
      <c r="K20" s="197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5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29"/>
      <c r="E21" s="162" t="s">
        <v>19</v>
      </c>
      <c r="F21" s="201">
        <f>SUM(F14:F20)</f>
        <v>755</v>
      </c>
      <c r="G21" s="264"/>
      <c r="H21" s="207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1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07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1"/>
      <c r="B22" s="129"/>
      <c r="C22" s="146"/>
      <c r="D22" s="730"/>
      <c r="E22" s="163" t="s">
        <v>20</v>
      </c>
      <c r="F22" s="143"/>
      <c r="G22" s="212"/>
      <c r="H22" s="208"/>
      <c r="I22" s="51"/>
      <c r="J22" s="123"/>
      <c r="K22" s="202">
        <f>K21/23.5</f>
        <v>32.957446808510639</v>
      </c>
      <c r="L22" s="161"/>
      <c r="M22" s="161"/>
      <c r="N22" s="51"/>
      <c r="O22" s="51"/>
      <c r="P22" s="123"/>
      <c r="Q22" s="208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2" customFormat="1" ht="18" x14ac:dyDescent="0.35">
      <c r="A24" s="378"/>
      <c r="B24" s="284"/>
      <c r="C24" s="281"/>
      <c r="D24" s="281"/>
      <c r="E24" s="282"/>
      <c r="F24" s="283"/>
      <c r="G24" s="281"/>
      <c r="H24" s="281"/>
      <c r="I24" s="281"/>
      <c r="J24" s="281"/>
    </row>
    <row r="25" spans="1:24" ht="18" x14ac:dyDescent="0.35">
      <c r="A25" s="11"/>
      <c r="B25" s="347"/>
      <c r="C25" s="347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21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20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73"/>
      <c r="C4" s="750" t="s">
        <v>38</v>
      </c>
      <c r="D4" s="255"/>
      <c r="E4" s="769"/>
      <c r="F4" s="627"/>
      <c r="G4" s="628"/>
      <c r="H4" s="792" t="s">
        <v>21</v>
      </c>
      <c r="I4" s="793"/>
      <c r="J4" s="794"/>
      <c r="K4" s="696" t="s">
        <v>22</v>
      </c>
      <c r="L4" s="941" t="s">
        <v>23</v>
      </c>
      <c r="M4" s="942"/>
      <c r="N4" s="943"/>
      <c r="O4" s="943"/>
      <c r="P4" s="947"/>
      <c r="Q4" s="955" t="s">
        <v>24</v>
      </c>
      <c r="R4" s="956"/>
      <c r="S4" s="956"/>
      <c r="T4" s="956"/>
      <c r="U4" s="956"/>
      <c r="V4" s="956"/>
      <c r="W4" s="956"/>
      <c r="X4" s="957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77" t="s">
        <v>40</v>
      </c>
      <c r="E5" s="753" t="s">
        <v>37</v>
      </c>
      <c r="F5" s="104" t="s">
        <v>25</v>
      </c>
      <c r="G5" s="110" t="s">
        <v>36</v>
      </c>
      <c r="H5" s="797" t="s">
        <v>26</v>
      </c>
      <c r="I5" s="481" t="s">
        <v>27</v>
      </c>
      <c r="J5" s="798" t="s">
        <v>28</v>
      </c>
      <c r="K5" s="710" t="s">
        <v>29</v>
      </c>
      <c r="L5" s="500" t="s">
        <v>30</v>
      </c>
      <c r="M5" s="500" t="s">
        <v>111</v>
      </c>
      <c r="N5" s="500" t="s">
        <v>31</v>
      </c>
      <c r="O5" s="561" t="s">
        <v>112</v>
      </c>
      <c r="P5" s="747" t="s">
        <v>113</v>
      </c>
      <c r="Q5" s="500" t="s">
        <v>32</v>
      </c>
      <c r="R5" s="500" t="s">
        <v>33</v>
      </c>
      <c r="S5" s="500" t="s">
        <v>34</v>
      </c>
      <c r="T5" s="500" t="s">
        <v>35</v>
      </c>
      <c r="U5" s="500" t="s">
        <v>114</v>
      </c>
      <c r="V5" s="500" t="s">
        <v>115</v>
      </c>
      <c r="W5" s="500" t="s">
        <v>116</v>
      </c>
      <c r="X5" s="747" t="s">
        <v>117</v>
      </c>
    </row>
    <row r="6" spans="1:24" s="16" customFormat="1" ht="26.5" customHeight="1" x14ac:dyDescent="0.35">
      <c r="A6" s="149" t="s">
        <v>5</v>
      </c>
      <c r="B6" s="875" t="s">
        <v>72</v>
      </c>
      <c r="C6" s="800">
        <v>324</v>
      </c>
      <c r="D6" s="799" t="s">
        <v>18</v>
      </c>
      <c r="E6" s="563" t="s">
        <v>170</v>
      </c>
      <c r="F6" s="564">
        <v>60</v>
      </c>
      <c r="G6" s="565"/>
      <c r="H6" s="566">
        <v>1.1599999999999999</v>
      </c>
      <c r="I6" s="567">
        <v>3.65</v>
      </c>
      <c r="J6" s="570">
        <v>2.2799999999999998</v>
      </c>
      <c r="K6" s="749">
        <v>48.38</v>
      </c>
      <c r="L6" s="566">
        <v>0.03</v>
      </c>
      <c r="M6" s="567">
        <v>0.04</v>
      </c>
      <c r="N6" s="567">
        <v>14.45</v>
      </c>
      <c r="O6" s="568">
        <v>40</v>
      </c>
      <c r="P6" s="569">
        <v>0</v>
      </c>
      <c r="Q6" s="566">
        <v>18.690000000000001</v>
      </c>
      <c r="R6" s="567">
        <v>24.74</v>
      </c>
      <c r="S6" s="567">
        <v>11.31</v>
      </c>
      <c r="T6" s="567">
        <v>0.44</v>
      </c>
      <c r="U6" s="567">
        <v>75.569999999999993</v>
      </c>
      <c r="V6" s="567">
        <v>5.5999999999999995E-4</v>
      </c>
      <c r="W6" s="567">
        <v>1.2999999999999999E-4</v>
      </c>
      <c r="X6" s="570">
        <v>0.01</v>
      </c>
    </row>
    <row r="7" spans="1:24" s="16" customFormat="1" ht="26.5" customHeight="1" x14ac:dyDescent="0.35">
      <c r="A7" s="149"/>
      <c r="B7" s="189" t="s">
        <v>74</v>
      </c>
      <c r="C7" s="578">
        <v>29</v>
      </c>
      <c r="D7" s="721" t="s">
        <v>18</v>
      </c>
      <c r="E7" s="306" t="s">
        <v>164</v>
      </c>
      <c r="F7" s="659">
        <v>60</v>
      </c>
      <c r="G7" s="192"/>
      <c r="H7" s="247">
        <v>0.66</v>
      </c>
      <c r="I7" s="67">
        <v>0.12</v>
      </c>
      <c r="J7" s="116">
        <v>2.2799999999999998</v>
      </c>
      <c r="K7" s="394">
        <v>14.4</v>
      </c>
      <c r="L7" s="247">
        <v>0.04</v>
      </c>
      <c r="M7" s="67">
        <v>0.02</v>
      </c>
      <c r="N7" s="67">
        <v>15</v>
      </c>
      <c r="O7" s="67">
        <v>80</v>
      </c>
      <c r="P7" s="486">
        <v>0</v>
      </c>
      <c r="Q7" s="247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6">
        <v>0.01</v>
      </c>
    </row>
    <row r="8" spans="1:24" s="36" customFormat="1" ht="26.5" customHeight="1" x14ac:dyDescent="0.35">
      <c r="A8" s="149"/>
      <c r="B8" s="188" t="s">
        <v>72</v>
      </c>
      <c r="C8" s="188">
        <v>331</v>
      </c>
      <c r="D8" s="876" t="s">
        <v>87</v>
      </c>
      <c r="E8" s="166" t="s">
        <v>175</v>
      </c>
      <c r="F8" s="171">
        <v>110</v>
      </c>
      <c r="G8" s="651"/>
      <c r="H8" s="310">
        <v>17.989999999999998</v>
      </c>
      <c r="I8" s="62">
        <v>14.98</v>
      </c>
      <c r="J8" s="118">
        <v>12.23</v>
      </c>
      <c r="K8" s="526">
        <v>256.89</v>
      </c>
      <c r="L8" s="310">
        <v>0.09</v>
      </c>
      <c r="M8" s="62">
        <v>0.15</v>
      </c>
      <c r="N8" s="62">
        <v>3.74</v>
      </c>
      <c r="O8" s="62">
        <v>40</v>
      </c>
      <c r="P8" s="118">
        <v>0.02</v>
      </c>
      <c r="Q8" s="310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49"/>
      <c r="B9" s="189" t="s">
        <v>74</v>
      </c>
      <c r="C9" s="189">
        <v>89</v>
      </c>
      <c r="D9" s="877" t="s">
        <v>9</v>
      </c>
      <c r="E9" s="168" t="s">
        <v>88</v>
      </c>
      <c r="F9" s="172">
        <v>90</v>
      </c>
      <c r="G9" s="649"/>
      <c r="H9" s="408">
        <v>18.13</v>
      </c>
      <c r="I9" s="80">
        <v>17.05</v>
      </c>
      <c r="J9" s="464">
        <v>3.69</v>
      </c>
      <c r="K9" s="512">
        <v>240.96</v>
      </c>
      <c r="L9" s="408">
        <v>0.06</v>
      </c>
      <c r="M9" s="80">
        <v>0.13</v>
      </c>
      <c r="N9" s="80">
        <v>1.06</v>
      </c>
      <c r="O9" s="80">
        <v>0</v>
      </c>
      <c r="P9" s="464">
        <v>0</v>
      </c>
      <c r="Q9" s="408">
        <v>17.03</v>
      </c>
      <c r="R9" s="80">
        <v>176.72</v>
      </c>
      <c r="S9" s="80">
        <v>23.18</v>
      </c>
      <c r="T9" s="80">
        <v>2.61</v>
      </c>
      <c r="U9" s="80">
        <v>317</v>
      </c>
      <c r="V9" s="80">
        <v>7.0000000000000001E-3</v>
      </c>
      <c r="W9" s="80">
        <v>0</v>
      </c>
      <c r="X9" s="409">
        <v>0.06</v>
      </c>
    </row>
    <row r="10" spans="1:24" s="36" customFormat="1" ht="26.5" customHeight="1" x14ac:dyDescent="0.35">
      <c r="A10" s="149"/>
      <c r="B10" s="140"/>
      <c r="C10" s="553">
        <v>52</v>
      </c>
      <c r="D10" s="572" t="s">
        <v>62</v>
      </c>
      <c r="E10" s="164" t="s">
        <v>127</v>
      </c>
      <c r="F10" s="742">
        <v>150</v>
      </c>
      <c r="G10" s="175"/>
      <c r="H10" s="278">
        <v>3.31</v>
      </c>
      <c r="I10" s="20">
        <v>5.56</v>
      </c>
      <c r="J10" s="46">
        <v>25.99</v>
      </c>
      <c r="K10" s="277">
        <v>167.07</v>
      </c>
      <c r="L10" s="278">
        <v>0.15</v>
      </c>
      <c r="M10" s="20">
        <v>0.1</v>
      </c>
      <c r="N10" s="20">
        <v>14</v>
      </c>
      <c r="O10" s="20">
        <v>20</v>
      </c>
      <c r="P10" s="21">
        <v>0.08</v>
      </c>
      <c r="Q10" s="278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9"/>
      <c r="B11" s="140"/>
      <c r="C11" s="141">
        <v>104</v>
      </c>
      <c r="D11" s="719" t="s">
        <v>17</v>
      </c>
      <c r="E11" s="700" t="s">
        <v>173</v>
      </c>
      <c r="F11" s="735">
        <v>200</v>
      </c>
      <c r="G11" s="174"/>
      <c r="H11" s="245">
        <v>0</v>
      </c>
      <c r="I11" s="15">
        <v>0</v>
      </c>
      <c r="J11" s="18">
        <v>14.4</v>
      </c>
      <c r="K11" s="607">
        <v>58.4</v>
      </c>
      <c r="L11" s="245">
        <v>0.1</v>
      </c>
      <c r="M11" s="15">
        <v>0.1</v>
      </c>
      <c r="N11" s="15">
        <v>3</v>
      </c>
      <c r="O11" s="15">
        <v>79.2</v>
      </c>
      <c r="P11" s="18">
        <v>0.96</v>
      </c>
      <c r="Q11" s="24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9"/>
      <c r="B12" s="140"/>
      <c r="C12" s="142">
        <v>119</v>
      </c>
      <c r="D12" s="712" t="s">
        <v>13</v>
      </c>
      <c r="E12" s="156" t="s">
        <v>53</v>
      </c>
      <c r="F12" s="135">
        <v>30</v>
      </c>
      <c r="G12" s="737"/>
      <c r="H12" s="245">
        <v>2.2799999999999998</v>
      </c>
      <c r="I12" s="15">
        <v>0.24</v>
      </c>
      <c r="J12" s="18">
        <v>14.76</v>
      </c>
      <c r="K12" s="608">
        <v>70.5</v>
      </c>
      <c r="L12" s="278">
        <v>0.03</v>
      </c>
      <c r="M12" s="20">
        <v>0.01</v>
      </c>
      <c r="N12" s="20">
        <v>0</v>
      </c>
      <c r="O12" s="20">
        <v>0</v>
      </c>
      <c r="P12" s="21">
        <v>0</v>
      </c>
      <c r="Q12" s="278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9"/>
      <c r="B13" s="140"/>
      <c r="C13" s="139">
        <v>120</v>
      </c>
      <c r="D13" s="712" t="s">
        <v>14</v>
      </c>
      <c r="E13" s="156" t="s">
        <v>45</v>
      </c>
      <c r="F13" s="135">
        <v>20</v>
      </c>
      <c r="G13" s="737"/>
      <c r="H13" s="245">
        <v>1.32</v>
      </c>
      <c r="I13" s="15">
        <v>0.24</v>
      </c>
      <c r="J13" s="18">
        <v>8.0399999999999991</v>
      </c>
      <c r="K13" s="608">
        <v>39.6</v>
      </c>
      <c r="L13" s="278">
        <v>0.03</v>
      </c>
      <c r="M13" s="20">
        <v>0.02</v>
      </c>
      <c r="N13" s="20">
        <v>0</v>
      </c>
      <c r="O13" s="20">
        <v>0</v>
      </c>
      <c r="P13" s="21">
        <v>0</v>
      </c>
      <c r="Q13" s="278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9"/>
      <c r="B14" s="188" t="s">
        <v>72</v>
      </c>
      <c r="C14" s="188"/>
      <c r="D14" s="876"/>
      <c r="E14" s="419" t="s">
        <v>19</v>
      </c>
      <c r="F14" s="462">
        <f>F6+F8+F10+F11+F12+F13</f>
        <v>570</v>
      </c>
      <c r="G14" s="523"/>
      <c r="H14" s="205">
        <f t="shared" ref="H14:X14" si="0">H6+H8+H10+H11+H12+H13</f>
        <v>26.06</v>
      </c>
      <c r="I14" s="22">
        <f t="shared" si="0"/>
        <v>24.669999999999995</v>
      </c>
      <c r="J14" s="117">
        <f t="shared" si="0"/>
        <v>77.699999999999989</v>
      </c>
      <c r="K14" s="470">
        <f t="shared" si="0"/>
        <v>640.84</v>
      </c>
      <c r="L14" s="205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7">
        <f t="shared" si="0"/>
        <v>1.06</v>
      </c>
      <c r="Q14" s="205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49"/>
      <c r="B15" s="189" t="s">
        <v>74</v>
      </c>
      <c r="C15" s="189"/>
      <c r="D15" s="877"/>
      <c r="E15" s="424" t="s">
        <v>19</v>
      </c>
      <c r="F15" s="450">
        <f>F7+F9+F10+F11+F12+F13</f>
        <v>550</v>
      </c>
      <c r="G15" s="299"/>
      <c r="H15" s="311">
        <f t="shared" ref="H15:X15" si="1">H7+H9+H10+H11+H12+H13</f>
        <v>25.7</v>
      </c>
      <c r="I15" s="57">
        <f t="shared" si="1"/>
        <v>23.209999999999997</v>
      </c>
      <c r="J15" s="755">
        <f t="shared" si="1"/>
        <v>69.16</v>
      </c>
      <c r="K15" s="299">
        <f t="shared" si="1"/>
        <v>590.92999999999995</v>
      </c>
      <c r="L15" s="311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755">
        <f t="shared" si="1"/>
        <v>1.04</v>
      </c>
      <c r="Q15" s="311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6">
        <f t="shared" si="1"/>
        <v>4.47</v>
      </c>
    </row>
    <row r="16" spans="1:24" s="36" customFormat="1" ht="26.5" customHeight="1" x14ac:dyDescent="0.35">
      <c r="A16" s="149"/>
      <c r="B16" s="188" t="s">
        <v>72</v>
      </c>
      <c r="C16" s="188"/>
      <c r="D16" s="876"/>
      <c r="E16" s="463" t="s">
        <v>20</v>
      </c>
      <c r="F16" s="171"/>
      <c r="G16" s="651"/>
      <c r="H16" s="310"/>
      <c r="I16" s="62"/>
      <c r="J16" s="118"/>
      <c r="K16" s="878">
        <f>K14/23.5</f>
        <v>27.269787234042553</v>
      </c>
      <c r="L16" s="310"/>
      <c r="M16" s="62"/>
      <c r="N16" s="62"/>
      <c r="O16" s="62"/>
      <c r="P16" s="118"/>
      <c r="Q16" s="310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49"/>
      <c r="B17" s="191" t="s">
        <v>74</v>
      </c>
      <c r="C17" s="191"/>
      <c r="D17" s="879"/>
      <c r="E17" s="429" t="s">
        <v>20</v>
      </c>
      <c r="F17" s="173"/>
      <c r="G17" s="654"/>
      <c r="H17" s="312"/>
      <c r="I17" s="169"/>
      <c r="J17" s="193"/>
      <c r="K17" s="880">
        <f>K15/23.5</f>
        <v>25.145957446808509</v>
      </c>
      <c r="L17" s="312"/>
      <c r="M17" s="169"/>
      <c r="N17" s="169"/>
      <c r="O17" s="169"/>
      <c r="P17" s="193"/>
      <c r="Q17" s="312"/>
      <c r="R17" s="169"/>
      <c r="S17" s="169"/>
      <c r="T17" s="169"/>
      <c r="U17" s="169"/>
      <c r="V17" s="169"/>
      <c r="W17" s="169"/>
      <c r="X17" s="170"/>
    </row>
    <row r="18" spans="1:24" s="16" customFormat="1" ht="36" customHeight="1" x14ac:dyDescent="0.35">
      <c r="A18" s="150" t="s">
        <v>6</v>
      </c>
      <c r="B18" s="225"/>
      <c r="C18" s="160">
        <v>24</v>
      </c>
      <c r="D18" s="635" t="s">
        <v>18</v>
      </c>
      <c r="E18" s="387" t="s">
        <v>106</v>
      </c>
      <c r="F18" s="522">
        <v>150</v>
      </c>
      <c r="G18" s="524"/>
      <c r="H18" s="263">
        <v>0.6</v>
      </c>
      <c r="I18" s="37">
        <v>0.6</v>
      </c>
      <c r="J18" s="48">
        <v>14.7</v>
      </c>
      <c r="K18" s="476">
        <v>70.5</v>
      </c>
      <c r="L18" s="263">
        <v>0.05</v>
      </c>
      <c r="M18" s="37">
        <v>0.03</v>
      </c>
      <c r="N18" s="37">
        <v>15</v>
      </c>
      <c r="O18" s="37">
        <v>0</v>
      </c>
      <c r="P18" s="48">
        <v>0</v>
      </c>
      <c r="Q18" s="263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26">
        <v>0.01</v>
      </c>
    </row>
    <row r="19" spans="1:24" s="16" customFormat="1" ht="26.5" customHeight="1" x14ac:dyDescent="0.35">
      <c r="A19" s="111"/>
      <c r="B19" s="141"/>
      <c r="C19" s="174">
        <v>34</v>
      </c>
      <c r="D19" s="382" t="s">
        <v>8</v>
      </c>
      <c r="E19" s="384" t="s">
        <v>75</v>
      </c>
      <c r="F19" s="684">
        <v>200</v>
      </c>
      <c r="G19" s="174"/>
      <c r="H19" s="246">
        <v>9.19</v>
      </c>
      <c r="I19" s="13">
        <v>5.64</v>
      </c>
      <c r="J19" s="23">
        <v>13.63</v>
      </c>
      <c r="K19" s="293">
        <v>141.18</v>
      </c>
      <c r="L19" s="254">
        <v>0.16</v>
      </c>
      <c r="M19" s="81">
        <v>0.08</v>
      </c>
      <c r="N19" s="81">
        <v>2.73</v>
      </c>
      <c r="O19" s="81">
        <v>110</v>
      </c>
      <c r="P19" s="82">
        <v>0</v>
      </c>
      <c r="Q19" s="254">
        <v>24.39</v>
      </c>
      <c r="R19" s="81">
        <v>101</v>
      </c>
      <c r="S19" s="81">
        <v>29.04</v>
      </c>
      <c r="T19" s="81">
        <v>2.08</v>
      </c>
      <c r="U19" s="81">
        <v>339.52</v>
      </c>
      <c r="V19" s="81">
        <v>4.0000000000000001E-3</v>
      </c>
      <c r="W19" s="81">
        <v>2E-3</v>
      </c>
      <c r="X19" s="214">
        <v>0.03</v>
      </c>
    </row>
    <row r="20" spans="1:24" s="36" customFormat="1" ht="26.5" customHeight="1" x14ac:dyDescent="0.35">
      <c r="A20" s="112"/>
      <c r="B20" s="188"/>
      <c r="C20" s="171">
        <v>240</v>
      </c>
      <c r="D20" s="502" t="s">
        <v>9</v>
      </c>
      <c r="E20" s="517" t="s">
        <v>118</v>
      </c>
      <c r="F20" s="523">
        <v>90</v>
      </c>
      <c r="G20" s="523"/>
      <c r="H20" s="310">
        <v>20.170000000000002</v>
      </c>
      <c r="I20" s="62">
        <v>20.309999999999999</v>
      </c>
      <c r="J20" s="118">
        <v>2.09</v>
      </c>
      <c r="K20" s="526">
        <v>274</v>
      </c>
      <c r="L20" s="310">
        <v>7.0000000000000007E-2</v>
      </c>
      <c r="M20" s="62">
        <v>0.18</v>
      </c>
      <c r="N20" s="62">
        <v>1.5</v>
      </c>
      <c r="O20" s="62">
        <v>225</v>
      </c>
      <c r="P20" s="118">
        <v>0.42</v>
      </c>
      <c r="Q20" s="310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2"/>
      <c r="B21" s="189"/>
      <c r="C21" s="172">
        <v>82</v>
      </c>
      <c r="D21" s="442" t="s">
        <v>9</v>
      </c>
      <c r="E21" s="669" t="s">
        <v>133</v>
      </c>
      <c r="F21" s="545">
        <v>95</v>
      </c>
      <c r="G21" s="192"/>
      <c r="H21" s="338">
        <v>24.87</v>
      </c>
      <c r="I21" s="58">
        <v>21.09</v>
      </c>
      <c r="J21" s="59">
        <v>0.72</v>
      </c>
      <c r="K21" s="527">
        <v>290.5</v>
      </c>
      <c r="L21" s="338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38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5">
        <v>0.15</v>
      </c>
    </row>
    <row r="22" spans="1:24" s="36" customFormat="1" ht="26.5" customHeight="1" x14ac:dyDescent="0.35">
      <c r="A22" s="112"/>
      <c r="B22" s="140"/>
      <c r="C22" s="175">
        <v>65</v>
      </c>
      <c r="D22" s="383" t="s">
        <v>84</v>
      </c>
      <c r="E22" s="156" t="s">
        <v>52</v>
      </c>
      <c r="F22" s="135">
        <v>150</v>
      </c>
      <c r="G22" s="176"/>
      <c r="H22" s="376">
        <v>6.76</v>
      </c>
      <c r="I22" s="97">
        <v>3.93</v>
      </c>
      <c r="J22" s="98">
        <v>41.29</v>
      </c>
      <c r="K22" s="528">
        <v>227.48</v>
      </c>
      <c r="L22" s="246">
        <v>0.08</v>
      </c>
      <c r="M22" s="13">
        <v>0.03</v>
      </c>
      <c r="N22" s="13">
        <v>0</v>
      </c>
      <c r="O22" s="13">
        <v>10</v>
      </c>
      <c r="P22" s="23">
        <v>0.06</v>
      </c>
      <c r="Q22" s="246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3"/>
      <c r="B23" s="141"/>
      <c r="C23" s="217">
        <v>216</v>
      </c>
      <c r="D23" s="185" t="s">
        <v>17</v>
      </c>
      <c r="E23" s="223" t="s">
        <v>122</v>
      </c>
      <c r="F23" s="139">
        <v>200</v>
      </c>
      <c r="G23" s="637"/>
      <c r="H23" s="245">
        <v>0.25</v>
      </c>
      <c r="I23" s="15">
        <v>0</v>
      </c>
      <c r="J23" s="41">
        <v>12.73</v>
      </c>
      <c r="K23" s="197">
        <v>51.3</v>
      </c>
      <c r="L23" s="278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78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3"/>
      <c r="B24" s="142"/>
      <c r="C24" s="107">
        <v>119</v>
      </c>
      <c r="D24" s="156" t="s">
        <v>13</v>
      </c>
      <c r="E24" s="185" t="s">
        <v>53</v>
      </c>
      <c r="F24" s="190">
        <v>20</v>
      </c>
      <c r="G24" s="135"/>
      <c r="H24" s="245">
        <v>1.52</v>
      </c>
      <c r="I24" s="15">
        <v>0.16</v>
      </c>
      <c r="J24" s="41">
        <v>9.84</v>
      </c>
      <c r="K24" s="261">
        <v>47</v>
      </c>
      <c r="L24" s="245">
        <v>0.02</v>
      </c>
      <c r="M24" s="17">
        <v>0.01</v>
      </c>
      <c r="N24" s="15">
        <v>0</v>
      </c>
      <c r="O24" s="15">
        <v>0</v>
      </c>
      <c r="P24" s="41">
        <v>0</v>
      </c>
      <c r="Q24" s="245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3"/>
      <c r="B25" s="142"/>
      <c r="C25" s="135">
        <v>120</v>
      </c>
      <c r="D25" s="559" t="s">
        <v>14</v>
      </c>
      <c r="E25" s="156" t="s">
        <v>45</v>
      </c>
      <c r="F25" s="175">
        <v>20</v>
      </c>
      <c r="G25" s="175"/>
      <c r="H25" s="278">
        <v>1.32</v>
      </c>
      <c r="I25" s="20">
        <v>0.24</v>
      </c>
      <c r="J25" s="21">
        <v>8.0399999999999991</v>
      </c>
      <c r="K25" s="441">
        <v>39.6</v>
      </c>
      <c r="L25" s="278">
        <v>0.03</v>
      </c>
      <c r="M25" s="20">
        <v>0.02</v>
      </c>
      <c r="N25" s="20">
        <v>0</v>
      </c>
      <c r="O25" s="20">
        <v>0</v>
      </c>
      <c r="P25" s="21">
        <v>0</v>
      </c>
      <c r="Q25" s="278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2"/>
      <c r="B26" s="188"/>
      <c r="C26" s="498"/>
      <c r="D26" s="653"/>
      <c r="E26" s="419" t="s">
        <v>19</v>
      </c>
      <c r="F26" s="427">
        <f t="shared" ref="F26:X26" si="2">F18+F19+F20+F22+F23+F24+F25</f>
        <v>830</v>
      </c>
      <c r="G26" s="525"/>
      <c r="H26" s="205">
        <f t="shared" si="2"/>
        <v>39.81</v>
      </c>
      <c r="I26" s="22">
        <f t="shared" si="2"/>
        <v>30.879999999999995</v>
      </c>
      <c r="J26" s="117">
        <f t="shared" si="2"/>
        <v>102.32</v>
      </c>
      <c r="K26" s="470">
        <f t="shared" si="2"/>
        <v>851.06</v>
      </c>
      <c r="L26" s="205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7">
        <f t="shared" si="2"/>
        <v>0.48</v>
      </c>
      <c r="Q26" s="205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2"/>
      <c r="B27" s="243"/>
      <c r="C27" s="518"/>
      <c r="D27" s="652"/>
      <c r="E27" s="519" t="s">
        <v>19</v>
      </c>
      <c r="F27" s="472">
        <f t="shared" ref="F27:X27" si="3">F18+F19+F21+F22+F23+F24+F25</f>
        <v>835</v>
      </c>
      <c r="G27" s="471"/>
      <c r="H27" s="311">
        <f t="shared" si="3"/>
        <v>44.51</v>
      </c>
      <c r="I27" s="57">
        <f t="shared" si="3"/>
        <v>31.659999999999997</v>
      </c>
      <c r="J27" s="755">
        <f t="shared" si="3"/>
        <v>100.95000000000002</v>
      </c>
      <c r="K27" s="299">
        <f t="shared" si="3"/>
        <v>867.56</v>
      </c>
      <c r="L27" s="311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755">
        <f t="shared" si="3"/>
        <v>0.11</v>
      </c>
      <c r="Q27" s="311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6">
        <f t="shared" si="3"/>
        <v>3.1</v>
      </c>
    </row>
    <row r="28" spans="1:24" s="36" customFormat="1" ht="26.5" customHeight="1" x14ac:dyDescent="0.35">
      <c r="A28" s="112"/>
      <c r="B28" s="242"/>
      <c r="C28" s="498"/>
      <c r="D28" s="653"/>
      <c r="E28" s="463" t="s">
        <v>20</v>
      </c>
      <c r="F28" s="427"/>
      <c r="G28" s="498"/>
      <c r="H28" s="205"/>
      <c r="I28" s="22"/>
      <c r="J28" s="117"/>
      <c r="K28" s="529">
        <f>K26/23.5</f>
        <v>36.215319148936167</v>
      </c>
      <c r="L28" s="205"/>
      <c r="M28" s="22"/>
      <c r="N28" s="22"/>
      <c r="O28" s="22"/>
      <c r="P28" s="117"/>
      <c r="Q28" s="205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1"/>
      <c r="B29" s="191"/>
      <c r="C29" s="520"/>
      <c r="D29" s="689"/>
      <c r="E29" s="429" t="s">
        <v>20</v>
      </c>
      <c r="F29" s="173"/>
      <c r="G29" s="521"/>
      <c r="H29" s="431"/>
      <c r="I29" s="432"/>
      <c r="J29" s="475"/>
      <c r="K29" s="530">
        <f>K27/23.5</f>
        <v>36.917446808510633</v>
      </c>
      <c r="L29" s="431"/>
      <c r="M29" s="432"/>
      <c r="N29" s="432"/>
      <c r="O29" s="432"/>
      <c r="P29" s="475"/>
      <c r="Q29" s="431"/>
      <c r="R29" s="432"/>
      <c r="S29" s="432"/>
      <c r="T29" s="432"/>
      <c r="U29" s="432"/>
      <c r="V29" s="432"/>
      <c r="W29" s="432"/>
      <c r="X29" s="433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21" t="s">
        <v>64</v>
      </c>
      <c r="B31" s="826"/>
      <c r="C31" s="622"/>
      <c r="D31" s="623"/>
      <c r="E31" s="25"/>
      <c r="F31" s="26"/>
      <c r="G31" s="11"/>
      <c r="H31" s="9"/>
      <c r="I31" s="11"/>
      <c r="J31" s="11"/>
    </row>
    <row r="32" spans="1:24" ht="18" x14ac:dyDescent="0.35">
      <c r="A32" s="624" t="s">
        <v>65</v>
      </c>
      <c r="B32" s="822"/>
      <c r="C32" s="625"/>
      <c r="D32" s="625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24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31"/>
      <c r="C4" s="628" t="s">
        <v>38</v>
      </c>
      <c r="D4" s="694"/>
      <c r="E4" s="695"/>
      <c r="F4" s="628"/>
      <c r="G4" s="628"/>
      <c r="H4" s="783" t="s">
        <v>21</v>
      </c>
      <c r="I4" s="784"/>
      <c r="J4" s="785"/>
      <c r="K4" s="696" t="s">
        <v>22</v>
      </c>
      <c r="L4" s="948" t="s">
        <v>23</v>
      </c>
      <c r="M4" s="949"/>
      <c r="N4" s="949"/>
      <c r="O4" s="949"/>
      <c r="P4" s="950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24" s="16" customFormat="1" ht="28.5" customHeight="1" thickBot="1" x14ac:dyDescent="0.4">
      <c r="A5" s="148" t="s">
        <v>0</v>
      </c>
      <c r="B5" s="801"/>
      <c r="C5" s="110" t="s">
        <v>39</v>
      </c>
      <c r="D5" s="392" t="s">
        <v>40</v>
      </c>
      <c r="E5" s="110" t="s">
        <v>37</v>
      </c>
      <c r="F5" s="110" t="s">
        <v>25</v>
      </c>
      <c r="G5" s="110" t="s">
        <v>36</v>
      </c>
      <c r="H5" s="104" t="s">
        <v>26</v>
      </c>
      <c r="I5" s="481" t="s">
        <v>27</v>
      </c>
      <c r="J5" s="104" t="s">
        <v>28</v>
      </c>
      <c r="K5" s="710" t="s">
        <v>29</v>
      </c>
      <c r="L5" s="353" t="s">
        <v>30</v>
      </c>
      <c r="M5" s="353" t="s">
        <v>111</v>
      </c>
      <c r="N5" s="353" t="s">
        <v>31</v>
      </c>
      <c r="O5" s="480" t="s">
        <v>112</v>
      </c>
      <c r="P5" s="353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24" s="16" customFormat="1" ht="26.5" customHeight="1" x14ac:dyDescent="0.35">
      <c r="A6" s="111" t="s">
        <v>5</v>
      </c>
      <c r="B6" s="144"/>
      <c r="C6" s="558">
        <v>24</v>
      </c>
      <c r="D6" s="387" t="s">
        <v>18</v>
      </c>
      <c r="E6" s="635" t="s">
        <v>109</v>
      </c>
      <c r="F6" s="144">
        <v>150</v>
      </c>
      <c r="G6" s="635"/>
      <c r="H6" s="269">
        <v>0.6</v>
      </c>
      <c r="I6" s="39">
        <v>0.6</v>
      </c>
      <c r="J6" s="42">
        <v>14.7</v>
      </c>
      <c r="K6" s="510">
        <v>70.5</v>
      </c>
      <c r="L6" s="263">
        <v>0.05</v>
      </c>
      <c r="M6" s="47">
        <v>0.03</v>
      </c>
      <c r="N6" s="37">
        <v>15</v>
      </c>
      <c r="O6" s="37">
        <v>0</v>
      </c>
      <c r="P6" s="226">
        <v>0</v>
      </c>
      <c r="Q6" s="263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6">
        <v>0.01</v>
      </c>
    </row>
    <row r="7" spans="1:24" s="36" customFormat="1" ht="39.75" customHeight="1" x14ac:dyDescent="0.35">
      <c r="A7" s="149"/>
      <c r="B7" s="140"/>
      <c r="C7" s="140">
        <v>197</v>
      </c>
      <c r="D7" s="559" t="s">
        <v>18</v>
      </c>
      <c r="E7" s="223" t="s">
        <v>165</v>
      </c>
      <c r="F7" s="573">
        <v>50</v>
      </c>
      <c r="G7" s="259"/>
      <c r="H7" s="245">
        <v>4.84</v>
      </c>
      <c r="I7" s="15">
        <v>4.43</v>
      </c>
      <c r="J7" s="18">
        <v>9.8699999999999992</v>
      </c>
      <c r="K7" s="200">
        <v>99.54</v>
      </c>
      <c r="L7" s="440">
        <v>0.03</v>
      </c>
      <c r="M7" s="245">
        <v>0.05</v>
      </c>
      <c r="N7" s="15">
        <v>1.54</v>
      </c>
      <c r="O7" s="15">
        <v>40</v>
      </c>
      <c r="P7" s="18">
        <v>0.14000000000000001</v>
      </c>
      <c r="Q7" s="245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9"/>
      <c r="B8" s="140"/>
      <c r="C8" s="553">
        <v>69</v>
      </c>
      <c r="D8" s="157" t="s">
        <v>60</v>
      </c>
      <c r="E8" s="289" t="s">
        <v>158</v>
      </c>
      <c r="F8" s="175">
        <v>150</v>
      </c>
      <c r="G8" s="157"/>
      <c r="H8" s="17">
        <v>25.71</v>
      </c>
      <c r="I8" s="15">
        <v>11.96</v>
      </c>
      <c r="J8" s="18">
        <v>32.299999999999997</v>
      </c>
      <c r="K8" s="607">
        <v>342.12</v>
      </c>
      <c r="L8" s="245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5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9"/>
      <c r="B9" s="140"/>
      <c r="C9" s="152">
        <v>113</v>
      </c>
      <c r="D9" s="185" t="s">
        <v>4</v>
      </c>
      <c r="E9" s="156" t="s">
        <v>10</v>
      </c>
      <c r="F9" s="139">
        <v>200</v>
      </c>
      <c r="G9" s="259"/>
      <c r="H9" s="245">
        <v>0.04</v>
      </c>
      <c r="I9" s="15">
        <v>0</v>
      </c>
      <c r="J9" s="41">
        <v>7.4</v>
      </c>
      <c r="K9" s="262">
        <v>30.26</v>
      </c>
      <c r="L9" s="245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9"/>
      <c r="B10" s="140"/>
      <c r="C10" s="154">
        <v>121</v>
      </c>
      <c r="D10" s="185" t="s">
        <v>13</v>
      </c>
      <c r="E10" s="223" t="s">
        <v>49</v>
      </c>
      <c r="F10" s="190">
        <v>20</v>
      </c>
      <c r="G10" s="139"/>
      <c r="H10" s="17">
        <v>1.5</v>
      </c>
      <c r="I10" s="15">
        <v>0.57999999999999996</v>
      </c>
      <c r="J10" s="18">
        <v>9.9600000000000009</v>
      </c>
      <c r="K10" s="607">
        <v>52.4</v>
      </c>
      <c r="L10" s="245">
        <v>0.02</v>
      </c>
      <c r="M10" s="17">
        <v>0.01</v>
      </c>
      <c r="N10" s="15">
        <v>0</v>
      </c>
      <c r="O10" s="15">
        <v>0</v>
      </c>
      <c r="P10" s="18">
        <v>0</v>
      </c>
      <c r="Q10" s="245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9"/>
      <c r="B11" s="140"/>
      <c r="C11" s="575"/>
      <c r="D11" s="216"/>
      <c r="E11" s="162" t="s">
        <v>19</v>
      </c>
      <c r="F11" s="272">
        <f>F6+F7+F8+F9+F10</f>
        <v>570</v>
      </c>
      <c r="G11" s="661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881">
        <f t="shared" si="0"/>
        <v>594.82000000000005</v>
      </c>
      <c r="L11" s="278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9"/>
      <c r="B12" s="143"/>
      <c r="C12" s="271"/>
      <c r="D12" s="388"/>
      <c r="E12" s="163" t="s">
        <v>20</v>
      </c>
      <c r="F12" s="143"/>
      <c r="G12" s="465"/>
      <c r="H12" s="213"/>
      <c r="I12" s="158"/>
      <c r="J12" s="227"/>
      <c r="K12" s="882">
        <f>K11/23.5</f>
        <v>25.311489361702129</v>
      </c>
      <c r="L12" s="250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9"/>
    </row>
    <row r="13" spans="1:24" s="16" customFormat="1" ht="26.5" customHeight="1" x14ac:dyDescent="0.35">
      <c r="A13" s="150" t="s">
        <v>6</v>
      </c>
      <c r="B13" s="224"/>
      <c r="C13" s="558">
        <v>133</v>
      </c>
      <c r="D13" s="387" t="s">
        <v>18</v>
      </c>
      <c r="E13" s="635" t="s">
        <v>132</v>
      </c>
      <c r="F13" s="522">
        <v>60</v>
      </c>
      <c r="G13" s="699"/>
      <c r="H13" s="269">
        <v>1.24</v>
      </c>
      <c r="I13" s="39">
        <v>0.21</v>
      </c>
      <c r="J13" s="40">
        <v>6.12</v>
      </c>
      <c r="K13" s="321">
        <v>31.32</v>
      </c>
      <c r="L13" s="290">
        <v>0.01</v>
      </c>
      <c r="M13" s="90">
        <v>0.02</v>
      </c>
      <c r="N13" s="90">
        <v>1.1499999999999999</v>
      </c>
      <c r="O13" s="90">
        <v>0</v>
      </c>
      <c r="P13" s="91">
        <v>0</v>
      </c>
      <c r="Q13" s="290">
        <v>22.18</v>
      </c>
      <c r="R13" s="90">
        <v>21.4</v>
      </c>
      <c r="S13" s="90">
        <v>6.79</v>
      </c>
      <c r="T13" s="90">
        <v>0.19</v>
      </c>
      <c r="U13" s="90">
        <v>67.73</v>
      </c>
      <c r="V13" s="90">
        <v>0</v>
      </c>
      <c r="W13" s="90">
        <v>0</v>
      </c>
      <c r="X13" s="92">
        <v>0.01</v>
      </c>
    </row>
    <row r="14" spans="1:24" s="16" customFormat="1" ht="26.5" customHeight="1" x14ac:dyDescent="0.35">
      <c r="A14" s="111"/>
      <c r="B14" s="139"/>
      <c r="C14" s="553">
        <v>35</v>
      </c>
      <c r="D14" s="210" t="s">
        <v>94</v>
      </c>
      <c r="E14" s="164" t="s">
        <v>91</v>
      </c>
      <c r="F14" s="232">
        <v>200</v>
      </c>
      <c r="G14" s="175"/>
      <c r="H14" s="246">
        <v>4.91</v>
      </c>
      <c r="I14" s="13">
        <v>9.9600000000000009</v>
      </c>
      <c r="J14" s="43">
        <v>9.02</v>
      </c>
      <c r="K14" s="107">
        <v>146.41</v>
      </c>
      <c r="L14" s="245">
        <v>0.04</v>
      </c>
      <c r="M14" s="15">
        <v>0.03</v>
      </c>
      <c r="N14" s="15">
        <v>0.75</v>
      </c>
      <c r="O14" s="15">
        <v>120</v>
      </c>
      <c r="P14" s="18">
        <v>0</v>
      </c>
      <c r="Q14" s="245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2"/>
      <c r="B15" s="140"/>
      <c r="C15" s="553">
        <v>148</v>
      </c>
      <c r="D15" s="157" t="s">
        <v>9</v>
      </c>
      <c r="E15" s="184" t="s">
        <v>126</v>
      </c>
      <c r="F15" s="232">
        <v>90</v>
      </c>
      <c r="G15" s="175"/>
      <c r="H15" s="278">
        <v>19.52</v>
      </c>
      <c r="I15" s="20">
        <v>10.17</v>
      </c>
      <c r="J15" s="46">
        <v>5.89</v>
      </c>
      <c r="K15" s="277">
        <v>193.12</v>
      </c>
      <c r="L15" s="245">
        <v>0.11</v>
      </c>
      <c r="M15" s="17">
        <v>0.16</v>
      </c>
      <c r="N15" s="15">
        <v>1.57</v>
      </c>
      <c r="O15" s="15">
        <v>300</v>
      </c>
      <c r="P15" s="41">
        <v>0.44</v>
      </c>
      <c r="Q15" s="245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2"/>
      <c r="B16" s="188" t="s">
        <v>72</v>
      </c>
      <c r="C16" s="492">
        <v>50</v>
      </c>
      <c r="D16" s="181" t="s">
        <v>62</v>
      </c>
      <c r="E16" s="502" t="s">
        <v>92</v>
      </c>
      <c r="F16" s="188">
        <v>150</v>
      </c>
      <c r="G16" s="523"/>
      <c r="H16" s="532">
        <v>3.28</v>
      </c>
      <c r="I16" s="503">
        <v>7.81</v>
      </c>
      <c r="J16" s="533">
        <v>21.57</v>
      </c>
      <c r="K16" s="534">
        <v>170.22</v>
      </c>
      <c r="L16" s="310">
        <v>0.13</v>
      </c>
      <c r="M16" s="62">
        <v>0.11</v>
      </c>
      <c r="N16" s="62">
        <v>11.16</v>
      </c>
      <c r="O16" s="62">
        <v>50</v>
      </c>
      <c r="P16" s="118">
        <v>0.15</v>
      </c>
      <c r="Q16" s="310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2"/>
      <c r="B17" s="189" t="s">
        <v>74</v>
      </c>
      <c r="C17" s="914">
        <v>51</v>
      </c>
      <c r="D17" s="915" t="s">
        <v>62</v>
      </c>
      <c r="E17" s="916" t="s">
        <v>142</v>
      </c>
      <c r="F17" s="917">
        <v>150</v>
      </c>
      <c r="G17" s="918"/>
      <c r="H17" s="919">
        <v>3.33</v>
      </c>
      <c r="I17" s="920">
        <v>3.81</v>
      </c>
      <c r="J17" s="921">
        <v>26.04</v>
      </c>
      <c r="K17" s="922">
        <v>151.12</v>
      </c>
      <c r="L17" s="919">
        <v>0.15</v>
      </c>
      <c r="M17" s="920">
        <v>0.1</v>
      </c>
      <c r="N17" s="920">
        <v>14.03</v>
      </c>
      <c r="O17" s="920">
        <v>20</v>
      </c>
      <c r="P17" s="921">
        <v>0.06</v>
      </c>
      <c r="Q17" s="919">
        <v>20.11</v>
      </c>
      <c r="R17" s="920">
        <v>90.58</v>
      </c>
      <c r="S17" s="920">
        <v>35.68</v>
      </c>
      <c r="T17" s="920">
        <v>1.45</v>
      </c>
      <c r="U17" s="920">
        <v>830.41</v>
      </c>
      <c r="V17" s="920">
        <v>8.0000000000000002E-3</v>
      </c>
      <c r="W17" s="920">
        <v>1E-3</v>
      </c>
      <c r="X17" s="923">
        <v>0.05</v>
      </c>
    </row>
    <row r="18" spans="1:24" s="16" customFormat="1" ht="33.75" customHeight="1" x14ac:dyDescent="0.35">
      <c r="A18" s="113"/>
      <c r="B18" s="139"/>
      <c r="C18" s="553">
        <v>107</v>
      </c>
      <c r="D18" s="210" t="s">
        <v>17</v>
      </c>
      <c r="E18" s="164" t="s">
        <v>93</v>
      </c>
      <c r="F18" s="232">
        <v>200</v>
      </c>
      <c r="G18" s="572"/>
      <c r="H18" s="245">
        <v>0.6</v>
      </c>
      <c r="I18" s="15">
        <v>0.2</v>
      </c>
      <c r="J18" s="41">
        <v>23.6</v>
      </c>
      <c r="K18" s="261">
        <v>104</v>
      </c>
      <c r="L18" s="245">
        <v>0.02</v>
      </c>
      <c r="M18" s="15">
        <v>0.02</v>
      </c>
      <c r="N18" s="15">
        <v>171</v>
      </c>
      <c r="O18" s="15">
        <v>20</v>
      </c>
      <c r="P18" s="18">
        <v>0</v>
      </c>
      <c r="Q18" s="245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39"/>
      <c r="C19" s="154">
        <v>119</v>
      </c>
      <c r="D19" s="185" t="s">
        <v>13</v>
      </c>
      <c r="E19" s="156" t="s">
        <v>53</v>
      </c>
      <c r="F19" s="190">
        <v>20</v>
      </c>
      <c r="G19" s="135"/>
      <c r="H19" s="245">
        <v>1.52</v>
      </c>
      <c r="I19" s="15">
        <v>0.16</v>
      </c>
      <c r="J19" s="41">
        <v>9.84</v>
      </c>
      <c r="K19" s="261">
        <v>47</v>
      </c>
      <c r="L19" s="245">
        <v>0.02</v>
      </c>
      <c r="M19" s="17">
        <v>0.01</v>
      </c>
      <c r="N19" s="15">
        <v>0</v>
      </c>
      <c r="O19" s="15">
        <v>0</v>
      </c>
      <c r="P19" s="41">
        <v>0</v>
      </c>
      <c r="Q19" s="245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3"/>
      <c r="B20" s="139"/>
      <c r="C20" s="152">
        <v>120</v>
      </c>
      <c r="D20" s="185" t="s">
        <v>14</v>
      </c>
      <c r="E20" s="156" t="s">
        <v>45</v>
      </c>
      <c r="F20" s="175">
        <v>20</v>
      </c>
      <c r="G20" s="175"/>
      <c r="H20" s="278">
        <v>1.32</v>
      </c>
      <c r="I20" s="20">
        <v>0.24</v>
      </c>
      <c r="J20" s="21">
        <v>8.0399999999999991</v>
      </c>
      <c r="K20" s="441">
        <v>39.6</v>
      </c>
      <c r="L20" s="278">
        <v>0.03</v>
      </c>
      <c r="M20" s="20">
        <v>0.02</v>
      </c>
      <c r="N20" s="20">
        <v>0</v>
      </c>
      <c r="O20" s="20">
        <v>0</v>
      </c>
      <c r="P20" s="21">
        <v>0</v>
      </c>
      <c r="Q20" s="27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2"/>
      <c r="B21" s="188" t="s">
        <v>72</v>
      </c>
      <c r="C21" s="504"/>
      <c r="D21" s="726"/>
      <c r="E21" s="419" t="s">
        <v>19</v>
      </c>
      <c r="F21" s="426">
        <f>F13+F14+F15+F16+F18+F19+F20</f>
        <v>740</v>
      </c>
      <c r="G21" s="525"/>
      <c r="H21" s="205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27">
        <f t="shared" si="1"/>
        <v>731.67000000000007</v>
      </c>
      <c r="L21" s="205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7">
        <f t="shared" si="1"/>
        <v>0.59</v>
      </c>
      <c r="Q21" s="205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2"/>
      <c r="B22" s="189" t="s">
        <v>74</v>
      </c>
      <c r="C22" s="579"/>
      <c r="D22" s="725"/>
      <c r="E22" s="519" t="s">
        <v>19</v>
      </c>
      <c r="F22" s="297">
        <f>F13+F14+F15+F17+F18+F19+F20</f>
        <v>740</v>
      </c>
      <c r="G22" s="471"/>
      <c r="H22" s="311">
        <f t="shared" ref="H22:X22" si="2">H13+H14+H15+H17+H18+H19+H20</f>
        <v>32.44</v>
      </c>
      <c r="I22" s="57">
        <f t="shared" si="2"/>
        <v>24.75</v>
      </c>
      <c r="J22" s="76">
        <f t="shared" si="2"/>
        <v>88.550000000000011</v>
      </c>
      <c r="K22" s="472">
        <f t="shared" si="2"/>
        <v>712.57</v>
      </c>
      <c r="L22" s="311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755">
        <f t="shared" si="2"/>
        <v>0.5</v>
      </c>
      <c r="Q22" s="311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6">
        <f t="shared" si="2"/>
        <v>3.65</v>
      </c>
    </row>
    <row r="23" spans="1:24" s="36" customFormat="1" ht="26.5" customHeight="1" x14ac:dyDescent="0.35">
      <c r="A23" s="112"/>
      <c r="B23" s="188" t="s">
        <v>72</v>
      </c>
      <c r="C23" s="504"/>
      <c r="D23" s="726"/>
      <c r="E23" s="463" t="s">
        <v>20</v>
      </c>
      <c r="F23" s="426"/>
      <c r="G23" s="498"/>
      <c r="H23" s="205"/>
      <c r="I23" s="22"/>
      <c r="J23" s="64"/>
      <c r="K23" s="535">
        <f>K21/23.5</f>
        <v>31.13489361702128</v>
      </c>
      <c r="L23" s="205"/>
      <c r="M23" s="22"/>
      <c r="N23" s="22"/>
      <c r="O23" s="22"/>
      <c r="P23" s="117"/>
      <c r="Q23" s="205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1"/>
      <c r="B24" s="191" t="s">
        <v>74</v>
      </c>
      <c r="C24" s="763"/>
      <c r="D24" s="687"/>
      <c r="E24" s="429" t="s">
        <v>20</v>
      </c>
      <c r="F24" s="191"/>
      <c r="G24" s="521"/>
      <c r="H24" s="431"/>
      <c r="I24" s="432"/>
      <c r="J24" s="433"/>
      <c r="K24" s="434">
        <f>K22/23.5</f>
        <v>30.32212765957447</v>
      </c>
      <c r="L24" s="431"/>
      <c r="M24" s="432"/>
      <c r="N24" s="432"/>
      <c r="O24" s="432"/>
      <c r="P24" s="475"/>
      <c r="Q24" s="431"/>
      <c r="R24" s="432"/>
      <c r="S24" s="432"/>
      <c r="T24" s="432"/>
      <c r="U24" s="432"/>
      <c r="V24" s="432"/>
      <c r="W24" s="432"/>
      <c r="X24" s="433"/>
    </row>
    <row r="25" spans="1:24" x14ac:dyDescent="0.35">
      <c r="A25" s="2"/>
      <c r="C25" s="218"/>
      <c r="D25" s="28"/>
      <c r="E25" s="28"/>
      <c r="F25" s="28"/>
      <c r="G25" s="219"/>
      <c r="H25" s="220"/>
      <c r="I25" s="219"/>
      <c r="J25" s="28"/>
      <c r="K25" s="221"/>
      <c r="L25" s="28"/>
      <c r="M25" s="28"/>
      <c r="N25" s="28"/>
      <c r="O25" s="222"/>
      <c r="P25" s="222"/>
      <c r="Q25" s="222"/>
      <c r="R25" s="222"/>
      <c r="S25" s="22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21" t="s">
        <v>64</v>
      </c>
      <c r="B27" s="826"/>
      <c r="C27" s="622"/>
      <c r="D27" s="623"/>
      <c r="E27" s="25"/>
      <c r="F27" s="26"/>
      <c r="G27" s="11"/>
      <c r="H27" s="11"/>
      <c r="I27" s="11"/>
      <c r="J27" s="11"/>
    </row>
    <row r="28" spans="1:24" ht="18" x14ac:dyDescent="0.35">
      <c r="A28" s="624" t="s">
        <v>65</v>
      </c>
      <c r="B28" s="822"/>
      <c r="C28" s="625"/>
      <c r="D28" s="625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tabSelected="1"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821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20"/>
      <c r="C2" s="237"/>
      <c r="D2" s="237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8"/>
      <c r="D3" s="238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73"/>
      <c r="C4" s="626" t="s">
        <v>38</v>
      </c>
      <c r="D4" s="236"/>
      <c r="E4" s="676"/>
      <c r="F4" s="626"/>
      <c r="G4" s="628"/>
      <c r="H4" s="783" t="s">
        <v>21</v>
      </c>
      <c r="I4" s="784"/>
      <c r="J4" s="785"/>
      <c r="K4" s="732" t="s">
        <v>22</v>
      </c>
      <c r="L4" s="944" t="s">
        <v>23</v>
      </c>
      <c r="M4" s="945"/>
      <c r="N4" s="963"/>
      <c r="O4" s="963"/>
      <c r="P4" s="964"/>
      <c r="Q4" s="944" t="s">
        <v>24</v>
      </c>
      <c r="R4" s="945"/>
      <c r="S4" s="945"/>
      <c r="T4" s="945"/>
      <c r="U4" s="945"/>
      <c r="V4" s="945"/>
      <c r="W4" s="945"/>
      <c r="X4" s="946"/>
    </row>
    <row r="5" spans="1:24" s="16" customFormat="1" ht="28.5" customHeight="1" thickBot="1" x14ac:dyDescent="0.4">
      <c r="A5" s="148" t="s">
        <v>0</v>
      </c>
      <c r="B5" s="110"/>
      <c r="C5" s="133" t="s">
        <v>39</v>
      </c>
      <c r="D5" s="305" t="s">
        <v>40</v>
      </c>
      <c r="E5" s="491" t="s">
        <v>37</v>
      </c>
      <c r="F5" s="133" t="s">
        <v>25</v>
      </c>
      <c r="G5" s="110" t="s">
        <v>36</v>
      </c>
      <c r="H5" s="491" t="s">
        <v>26</v>
      </c>
      <c r="I5" s="481" t="s">
        <v>27</v>
      </c>
      <c r="J5" s="491" t="s">
        <v>28</v>
      </c>
      <c r="K5" s="733" t="s">
        <v>29</v>
      </c>
      <c r="L5" s="133" t="s">
        <v>30</v>
      </c>
      <c r="M5" s="481" t="s">
        <v>111</v>
      </c>
      <c r="N5" s="104" t="s">
        <v>31</v>
      </c>
      <c r="O5" s="802" t="s">
        <v>112</v>
      </c>
      <c r="P5" s="753" t="s">
        <v>113</v>
      </c>
      <c r="Q5" s="133" t="s">
        <v>32</v>
      </c>
      <c r="R5" s="481" t="s">
        <v>33</v>
      </c>
      <c r="S5" s="104" t="s">
        <v>34</v>
      </c>
      <c r="T5" s="481" t="s">
        <v>35</v>
      </c>
      <c r="U5" s="104" t="s">
        <v>114</v>
      </c>
      <c r="V5" s="481" t="s">
        <v>115</v>
      </c>
      <c r="W5" s="104" t="s">
        <v>116</v>
      </c>
      <c r="X5" s="481" t="s">
        <v>117</v>
      </c>
    </row>
    <row r="6" spans="1:24" s="16" customFormat="1" ht="43.5" customHeight="1" x14ac:dyDescent="0.35">
      <c r="A6" s="150" t="s">
        <v>6</v>
      </c>
      <c r="B6" s="160"/>
      <c r="C6" s="144">
        <v>25</v>
      </c>
      <c r="D6" s="414" t="s">
        <v>18</v>
      </c>
      <c r="E6" s="586" t="s">
        <v>48</v>
      </c>
      <c r="F6" s="356">
        <v>150</v>
      </c>
      <c r="G6" s="734"/>
      <c r="H6" s="47">
        <v>0.6</v>
      </c>
      <c r="I6" s="37">
        <v>0.45</v>
      </c>
      <c r="J6" s="226">
        <v>15.45</v>
      </c>
      <c r="K6" s="321">
        <v>70.5</v>
      </c>
      <c r="L6" s="263">
        <v>0.03</v>
      </c>
      <c r="M6" s="37">
        <v>0.05</v>
      </c>
      <c r="N6" s="37">
        <v>7.5</v>
      </c>
      <c r="O6" s="37">
        <v>0</v>
      </c>
      <c r="P6" s="48">
        <v>0</v>
      </c>
      <c r="Q6" s="269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26.5" customHeight="1" x14ac:dyDescent="0.35">
      <c r="A7" s="111"/>
      <c r="B7" s="189" t="s">
        <v>74</v>
      </c>
      <c r="C7" s="578">
        <v>37</v>
      </c>
      <c r="D7" s="507" t="s">
        <v>8</v>
      </c>
      <c r="E7" s="306" t="s">
        <v>101</v>
      </c>
      <c r="F7" s="537">
        <v>200</v>
      </c>
      <c r="G7" s="442"/>
      <c r="H7" s="338">
        <v>5.78</v>
      </c>
      <c r="I7" s="58">
        <v>5.5</v>
      </c>
      <c r="J7" s="75">
        <v>10.8</v>
      </c>
      <c r="K7" s="249">
        <v>115.7</v>
      </c>
      <c r="L7" s="338">
        <v>7.0000000000000007E-2</v>
      </c>
      <c r="M7" s="248">
        <v>7.0000000000000007E-2</v>
      </c>
      <c r="N7" s="58">
        <v>5.69</v>
      </c>
      <c r="O7" s="58">
        <v>110</v>
      </c>
      <c r="P7" s="75">
        <v>0</v>
      </c>
      <c r="Q7" s="338">
        <v>14.22</v>
      </c>
      <c r="R7" s="58">
        <v>82.61</v>
      </c>
      <c r="S7" s="58">
        <v>21.99</v>
      </c>
      <c r="T7" s="58">
        <v>1.22</v>
      </c>
      <c r="U7" s="58">
        <v>398.71</v>
      </c>
      <c r="V7" s="58">
        <v>5.0000000000000001E-3</v>
      </c>
      <c r="W7" s="58">
        <v>0</v>
      </c>
      <c r="X7" s="75">
        <v>0.04</v>
      </c>
    </row>
    <row r="8" spans="1:24" s="36" customFormat="1" ht="35.25" customHeight="1" x14ac:dyDescent="0.35">
      <c r="A8" s="112"/>
      <c r="B8" s="140"/>
      <c r="C8" s="105">
        <v>89</v>
      </c>
      <c r="D8" s="326" t="s">
        <v>9</v>
      </c>
      <c r="E8" s="700" t="s">
        <v>88</v>
      </c>
      <c r="F8" s="735">
        <v>90</v>
      </c>
      <c r="G8" s="620"/>
      <c r="H8" s="77">
        <v>18.13</v>
      </c>
      <c r="I8" s="13">
        <v>17.05</v>
      </c>
      <c r="J8" s="43">
        <v>3.69</v>
      </c>
      <c r="K8" s="107">
        <v>240.96</v>
      </c>
      <c r="L8" s="376">
        <v>0.06</v>
      </c>
      <c r="M8" s="96">
        <v>0.13</v>
      </c>
      <c r="N8" s="97">
        <v>1.06</v>
      </c>
      <c r="O8" s="97">
        <v>0</v>
      </c>
      <c r="P8" s="98">
        <v>0</v>
      </c>
      <c r="Q8" s="376">
        <v>17.03</v>
      </c>
      <c r="R8" s="97">
        <v>176.72</v>
      </c>
      <c r="S8" s="97">
        <v>23.18</v>
      </c>
      <c r="T8" s="97">
        <v>2.61</v>
      </c>
      <c r="U8" s="97">
        <v>317</v>
      </c>
      <c r="V8" s="97">
        <v>7.0000000000000001E-3</v>
      </c>
      <c r="W8" s="97">
        <v>0</v>
      </c>
      <c r="X8" s="102">
        <v>0.06</v>
      </c>
    </row>
    <row r="9" spans="1:24" s="36" customFormat="1" ht="26.5" customHeight="1" x14ac:dyDescent="0.35">
      <c r="A9" s="112"/>
      <c r="B9" s="140"/>
      <c r="C9" s="106">
        <v>53</v>
      </c>
      <c r="D9" s="137" t="s">
        <v>62</v>
      </c>
      <c r="E9" s="216" t="s">
        <v>96</v>
      </c>
      <c r="F9" s="175">
        <v>150</v>
      </c>
      <c r="G9" s="140"/>
      <c r="H9" s="19">
        <v>3.34</v>
      </c>
      <c r="I9" s="20">
        <v>4.91</v>
      </c>
      <c r="J9" s="46">
        <v>33.93</v>
      </c>
      <c r="K9" s="277">
        <v>191.49</v>
      </c>
      <c r="L9" s="278">
        <v>0.03</v>
      </c>
      <c r="M9" s="20">
        <v>0.02</v>
      </c>
      <c r="N9" s="20">
        <v>0</v>
      </c>
      <c r="O9" s="20">
        <v>20</v>
      </c>
      <c r="P9" s="21">
        <v>0.09</v>
      </c>
      <c r="Q9" s="278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3.75" customHeight="1" x14ac:dyDescent="0.35">
      <c r="A10" s="113"/>
      <c r="B10" s="140"/>
      <c r="C10" s="141">
        <v>101</v>
      </c>
      <c r="D10" s="326" t="s">
        <v>17</v>
      </c>
      <c r="E10" s="619" t="s">
        <v>67</v>
      </c>
      <c r="F10" s="735">
        <v>200</v>
      </c>
      <c r="G10" s="620"/>
      <c r="H10" s="245">
        <v>0.64</v>
      </c>
      <c r="I10" s="15">
        <v>0.25</v>
      </c>
      <c r="J10" s="41">
        <v>16.059999999999999</v>
      </c>
      <c r="K10" s="261">
        <v>79.849999999999994</v>
      </c>
      <c r="L10" s="245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3"/>
      <c r="B11" s="140"/>
      <c r="C11" s="375">
        <v>119</v>
      </c>
      <c r="D11" s="137" t="s">
        <v>53</v>
      </c>
      <c r="E11" s="216" t="s">
        <v>53</v>
      </c>
      <c r="F11" s="190">
        <v>20</v>
      </c>
      <c r="G11" s="135"/>
      <c r="H11" s="245">
        <v>1.52</v>
      </c>
      <c r="I11" s="15">
        <v>0.16</v>
      </c>
      <c r="J11" s="41">
        <v>9.84</v>
      </c>
      <c r="K11" s="261">
        <v>47</v>
      </c>
      <c r="L11" s="245">
        <v>0.02</v>
      </c>
      <c r="M11" s="17">
        <v>0.01</v>
      </c>
      <c r="N11" s="15">
        <v>0</v>
      </c>
      <c r="O11" s="15">
        <v>0</v>
      </c>
      <c r="P11" s="41">
        <v>0</v>
      </c>
      <c r="Q11" s="245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13"/>
      <c r="B12" s="140"/>
      <c r="C12" s="375">
        <v>120</v>
      </c>
      <c r="D12" s="137" t="s">
        <v>45</v>
      </c>
      <c r="E12" s="216" t="s">
        <v>45</v>
      </c>
      <c r="F12" s="175">
        <v>20</v>
      </c>
      <c r="G12" s="175"/>
      <c r="H12" s="278">
        <v>1.32</v>
      </c>
      <c r="I12" s="20">
        <v>0.24</v>
      </c>
      <c r="J12" s="21">
        <v>8.0399999999999991</v>
      </c>
      <c r="K12" s="441">
        <v>39.6</v>
      </c>
      <c r="L12" s="278">
        <v>0.03</v>
      </c>
      <c r="M12" s="20">
        <v>0.02</v>
      </c>
      <c r="N12" s="20">
        <v>0</v>
      </c>
      <c r="O12" s="20">
        <v>0</v>
      </c>
      <c r="P12" s="21">
        <v>0</v>
      </c>
      <c r="Q12" s="27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12"/>
      <c r="B13" s="188" t="s">
        <v>72</v>
      </c>
      <c r="C13" s="493"/>
      <c r="D13" s="539"/>
      <c r="E13" s="540" t="s">
        <v>19</v>
      </c>
      <c r="F13" s="525" t="e">
        <f>F6+#REF!+F8+F9+F10+F11+F12</f>
        <v>#REF!</v>
      </c>
      <c r="G13" s="426"/>
      <c r="H13" s="53" t="e">
        <f>H6+#REF!+H8+H9+H10+H11+H12</f>
        <v>#REF!</v>
      </c>
      <c r="I13" s="22" t="e">
        <f>I6+#REF!+I8+I9+I10+I11+I12</f>
        <v>#REF!</v>
      </c>
      <c r="J13" s="64" t="e">
        <f>J6+#REF!+J8+J9+J10+J11+J12</f>
        <v>#REF!</v>
      </c>
      <c r="K13" s="427" t="e">
        <f>K6+#REF!+K8+K9+K10+K11+K12</f>
        <v>#REF!</v>
      </c>
      <c r="L13" s="205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7" t="e">
        <f>P6+#REF!+P8+P9+P10+P11+P12</f>
        <v>#REF!</v>
      </c>
      <c r="Q13" s="205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4" t="e">
        <f>X6+#REF!+X8+X9+X10+X11+X12</f>
        <v>#REF!</v>
      </c>
    </row>
    <row r="14" spans="1:24" s="36" customFormat="1" ht="26.5" customHeight="1" x14ac:dyDescent="0.35">
      <c r="A14" s="112"/>
      <c r="B14" s="243" t="s">
        <v>74</v>
      </c>
      <c r="C14" s="505"/>
      <c r="D14" s="542"/>
      <c r="E14" s="543" t="s">
        <v>19</v>
      </c>
      <c r="F14" s="471">
        <f>F6+F7+F8+F9+F10+F11+F12</f>
        <v>830</v>
      </c>
      <c r="G14" s="297"/>
      <c r="H14" s="562">
        <f>H6+H7+H8+H9+H10+H11+H12</f>
        <v>31.33</v>
      </c>
      <c r="I14" s="57">
        <f>I6+I7+I8+I9+I10+I11+I12</f>
        <v>28.56</v>
      </c>
      <c r="J14" s="76">
        <f>J6+J7+J8+J9+J10+J11+J12</f>
        <v>97.81</v>
      </c>
      <c r="K14" s="472">
        <f>K6+K7+K8+K9+K10+K11+K12</f>
        <v>785.1</v>
      </c>
      <c r="L14" s="311">
        <f>L6+L7+L8+L9+L10+L11+L12</f>
        <v>0.25</v>
      </c>
      <c r="M14" s="57">
        <f>M6+M7+M8+M9+M10+M11+M12</f>
        <v>0.35000000000000003</v>
      </c>
      <c r="N14" s="57">
        <f>N6+N7+N8+N9+N10+N11+N12</f>
        <v>14.300000000000002</v>
      </c>
      <c r="O14" s="57">
        <f>O6+O7+O8+O9+O10+O11+O12</f>
        <v>230</v>
      </c>
      <c r="P14" s="755">
        <f>P6+P7+P8+P9+P10+P11+P12</f>
        <v>0.09</v>
      </c>
      <c r="Q14" s="311">
        <f>Q6+Q7+Q8+Q9+Q10+Q11+Q12</f>
        <v>86.61</v>
      </c>
      <c r="R14" s="57">
        <f>R6+R7+R8+R9+R10+R11+R12</f>
        <v>396.62999999999994</v>
      </c>
      <c r="S14" s="57">
        <f>S6+S7+S8+S9+S10+S11+S12</f>
        <v>100.16</v>
      </c>
      <c r="T14" s="57">
        <f>T6+T7+T8+T9+T10+T11+T12</f>
        <v>5.83</v>
      </c>
      <c r="U14" s="57">
        <f>U6+U7+U8+U9+U10+U11+U12</f>
        <v>1065.58</v>
      </c>
      <c r="V14" s="57">
        <f>V6+V7+V8+V9+V10+V11+V12</f>
        <v>1.6000000000000004E-2</v>
      </c>
      <c r="W14" s="57">
        <f>W6+W7+W8+W9+W10+W11+W12</f>
        <v>9.0000000000000011E-3</v>
      </c>
      <c r="X14" s="76">
        <f>X6+X7+X8+X9+X10+X11+X12</f>
        <v>3.03</v>
      </c>
    </row>
    <row r="15" spans="1:24" s="36" customFormat="1" ht="26.5" customHeight="1" x14ac:dyDescent="0.35">
      <c r="A15" s="112"/>
      <c r="B15" s="242" t="s">
        <v>72</v>
      </c>
      <c r="C15" s="493"/>
      <c r="D15" s="539"/>
      <c r="E15" s="541" t="s">
        <v>20</v>
      </c>
      <c r="F15" s="525"/>
      <c r="G15" s="426"/>
      <c r="H15" s="53"/>
      <c r="I15" s="22"/>
      <c r="J15" s="64"/>
      <c r="K15" s="496" t="e">
        <f>K13/23.5</f>
        <v>#REF!</v>
      </c>
      <c r="L15" s="205"/>
      <c r="M15" s="22"/>
      <c r="N15" s="22"/>
      <c r="O15" s="22"/>
      <c r="P15" s="117"/>
      <c r="Q15" s="205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1"/>
      <c r="B16" s="191" t="s">
        <v>74</v>
      </c>
      <c r="C16" s="173"/>
      <c r="D16" s="191"/>
      <c r="E16" s="544" t="s">
        <v>20</v>
      </c>
      <c r="F16" s="521"/>
      <c r="G16" s="191"/>
      <c r="H16" s="485"/>
      <c r="I16" s="432"/>
      <c r="J16" s="433"/>
      <c r="K16" s="549">
        <f>K14/23.5</f>
        <v>33.408510638297876</v>
      </c>
      <c r="L16" s="431"/>
      <c r="M16" s="432"/>
      <c r="N16" s="432"/>
      <c r="O16" s="432"/>
      <c r="P16" s="475"/>
      <c r="Q16" s="431"/>
      <c r="R16" s="432"/>
      <c r="S16" s="432"/>
      <c r="T16" s="432"/>
      <c r="U16" s="432"/>
      <c r="V16" s="432"/>
      <c r="W16" s="432"/>
      <c r="X16" s="433"/>
    </row>
    <row r="17" spans="1:19" ht="15.5" x14ac:dyDescent="0.35">
      <c r="A17" s="9"/>
      <c r="B17" s="814"/>
      <c r="C17" s="234"/>
      <c r="D17" s="234"/>
      <c r="E17" s="28"/>
      <c r="F17" s="28"/>
      <c r="G17" s="28"/>
      <c r="H17" s="220"/>
      <c r="I17" s="219"/>
      <c r="J17" s="28"/>
      <c r="K17" s="221"/>
      <c r="L17" s="28"/>
      <c r="M17" s="28"/>
      <c r="N17" s="28"/>
      <c r="O17" s="222"/>
      <c r="P17" s="222"/>
      <c r="Q17" s="222"/>
      <c r="R17" s="222"/>
      <c r="S17" s="222"/>
    </row>
    <row r="18" spans="1:19" x14ac:dyDescent="0.35">
      <c r="L18" s="482"/>
    </row>
    <row r="19" spans="1:19" x14ac:dyDescent="0.35">
      <c r="A19" s="621" t="s">
        <v>64</v>
      </c>
      <c r="B19" s="826"/>
      <c r="C19" s="622"/>
      <c r="D19" s="623"/>
    </row>
    <row r="20" spans="1:19" x14ac:dyDescent="0.35">
      <c r="A20" s="624" t="s">
        <v>65</v>
      </c>
      <c r="B20" s="822"/>
      <c r="C20" s="625"/>
      <c r="D20" s="62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821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20"/>
      <c r="C2" s="237"/>
      <c r="D2" s="239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8"/>
      <c r="D3" s="24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73"/>
      <c r="C4" s="627" t="s">
        <v>38</v>
      </c>
      <c r="D4" s="255"/>
      <c r="E4" s="676"/>
      <c r="F4" s="628"/>
      <c r="G4" s="627"/>
      <c r="H4" s="792" t="s">
        <v>21</v>
      </c>
      <c r="I4" s="793"/>
      <c r="J4" s="794"/>
      <c r="K4" s="633" t="s">
        <v>22</v>
      </c>
      <c r="L4" s="948" t="s">
        <v>23</v>
      </c>
      <c r="M4" s="949"/>
      <c r="N4" s="965"/>
      <c r="O4" s="965"/>
      <c r="P4" s="966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24" s="16" customFormat="1" ht="47" thickBot="1" x14ac:dyDescent="0.4">
      <c r="A5" s="148" t="s">
        <v>0</v>
      </c>
      <c r="B5" s="110"/>
      <c r="C5" s="104" t="s">
        <v>39</v>
      </c>
      <c r="D5" s="677" t="s">
        <v>40</v>
      </c>
      <c r="E5" s="491" t="s">
        <v>37</v>
      </c>
      <c r="F5" s="110" t="s">
        <v>25</v>
      </c>
      <c r="G5" s="104" t="s">
        <v>36</v>
      </c>
      <c r="H5" s="797" t="s">
        <v>26</v>
      </c>
      <c r="I5" s="481" t="s">
        <v>27</v>
      </c>
      <c r="J5" s="798" t="s">
        <v>28</v>
      </c>
      <c r="K5" s="736" t="s">
        <v>29</v>
      </c>
      <c r="L5" s="796" t="s">
        <v>30</v>
      </c>
      <c r="M5" s="797" t="s">
        <v>111</v>
      </c>
      <c r="N5" s="481" t="s">
        <v>31</v>
      </c>
      <c r="O5" s="803" t="s">
        <v>112</v>
      </c>
      <c r="P5" s="481" t="s">
        <v>113</v>
      </c>
      <c r="Q5" s="491" t="s">
        <v>32</v>
      </c>
      <c r="R5" s="110" t="s">
        <v>33</v>
      </c>
      <c r="S5" s="491" t="s">
        <v>34</v>
      </c>
      <c r="T5" s="110" t="s">
        <v>35</v>
      </c>
      <c r="U5" s="796" t="s">
        <v>114</v>
      </c>
      <c r="V5" s="796" t="s">
        <v>115</v>
      </c>
      <c r="W5" s="796" t="s">
        <v>116</v>
      </c>
      <c r="X5" s="257" t="s">
        <v>117</v>
      </c>
    </row>
    <row r="6" spans="1:24" s="16" customFormat="1" ht="26.5" customHeight="1" x14ac:dyDescent="0.35">
      <c r="A6" s="150" t="s">
        <v>6</v>
      </c>
      <c r="B6" s="160"/>
      <c r="C6" s="160">
        <v>28</v>
      </c>
      <c r="D6" s="656" t="s">
        <v>18</v>
      </c>
      <c r="E6" s="804" t="s">
        <v>130</v>
      </c>
      <c r="F6" s="682">
        <v>60</v>
      </c>
      <c r="G6" s="515"/>
      <c r="H6" s="269">
        <v>0.48</v>
      </c>
      <c r="I6" s="39">
        <v>0.6</v>
      </c>
      <c r="J6" s="40">
        <v>1.56</v>
      </c>
      <c r="K6" s="321">
        <v>8.4</v>
      </c>
      <c r="L6" s="752">
        <v>0.02</v>
      </c>
      <c r="M6" s="340">
        <v>0.02</v>
      </c>
      <c r="N6" s="49">
        <v>6</v>
      </c>
      <c r="O6" s="49">
        <v>10</v>
      </c>
      <c r="P6" s="50">
        <v>0</v>
      </c>
      <c r="Q6" s="34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11"/>
      <c r="B7" s="157"/>
      <c r="C7" s="174">
        <v>31</v>
      </c>
      <c r="D7" s="326" t="s">
        <v>8</v>
      </c>
      <c r="E7" s="619" t="s">
        <v>76</v>
      </c>
      <c r="F7" s="620">
        <v>200</v>
      </c>
      <c r="G7" s="105"/>
      <c r="H7" s="246">
        <v>5.74</v>
      </c>
      <c r="I7" s="13">
        <v>8.7799999999999994</v>
      </c>
      <c r="J7" s="43">
        <v>8.74</v>
      </c>
      <c r="K7" s="107">
        <v>138.04</v>
      </c>
      <c r="L7" s="142">
        <v>0.04</v>
      </c>
      <c r="M7" s="246">
        <v>0.08</v>
      </c>
      <c r="N7" s="13">
        <v>5.24</v>
      </c>
      <c r="O7" s="13">
        <v>132.80000000000001</v>
      </c>
      <c r="P7" s="43">
        <v>0.06</v>
      </c>
      <c r="Q7" s="246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12"/>
      <c r="B8" s="189" t="s">
        <v>74</v>
      </c>
      <c r="C8" s="192">
        <v>83</v>
      </c>
      <c r="D8" s="442" t="s">
        <v>9</v>
      </c>
      <c r="E8" s="536" t="s">
        <v>134</v>
      </c>
      <c r="F8" s="545">
        <v>90</v>
      </c>
      <c r="G8" s="192"/>
      <c r="H8" s="408">
        <v>20.45</v>
      </c>
      <c r="I8" s="80">
        <v>19.920000000000002</v>
      </c>
      <c r="J8" s="409">
        <v>1.59</v>
      </c>
      <c r="K8" s="509">
        <v>269.25</v>
      </c>
      <c r="L8" s="489">
        <v>0.09</v>
      </c>
      <c r="M8" s="408">
        <v>0.16</v>
      </c>
      <c r="N8" s="80">
        <v>2.77</v>
      </c>
      <c r="O8" s="80">
        <v>50</v>
      </c>
      <c r="P8" s="409">
        <v>0.04</v>
      </c>
      <c r="Q8" s="408">
        <v>34</v>
      </c>
      <c r="R8" s="80">
        <v>172.14</v>
      </c>
      <c r="S8" s="80">
        <v>24.3</v>
      </c>
      <c r="T8" s="80">
        <v>1.54</v>
      </c>
      <c r="U8" s="80">
        <v>283.20999999999998</v>
      </c>
      <c r="V8" s="80">
        <v>6.0000000000000001E-3</v>
      </c>
      <c r="W8" s="80">
        <v>0</v>
      </c>
      <c r="X8" s="409">
        <v>0.13</v>
      </c>
    </row>
    <row r="9" spans="1:24" s="36" customFormat="1" ht="35.25" customHeight="1" x14ac:dyDescent="0.35">
      <c r="A9" s="112"/>
      <c r="B9" s="189"/>
      <c r="C9" s="189">
        <v>51</v>
      </c>
      <c r="D9" s="182" t="s">
        <v>62</v>
      </c>
      <c r="E9" s="594" t="s">
        <v>142</v>
      </c>
      <c r="F9" s="659">
        <v>150</v>
      </c>
      <c r="G9" s="192"/>
      <c r="H9" s="408">
        <v>3.33</v>
      </c>
      <c r="I9" s="80">
        <v>3.81</v>
      </c>
      <c r="J9" s="409">
        <v>26.04</v>
      </c>
      <c r="K9" s="509">
        <v>151.12</v>
      </c>
      <c r="L9" s="489">
        <v>0.15</v>
      </c>
      <c r="M9" s="408">
        <v>0.1</v>
      </c>
      <c r="N9" s="80">
        <v>14.03</v>
      </c>
      <c r="O9" s="80">
        <v>20</v>
      </c>
      <c r="P9" s="409">
        <v>0.06</v>
      </c>
      <c r="Q9" s="408">
        <v>20.11</v>
      </c>
      <c r="R9" s="80">
        <v>90.58</v>
      </c>
      <c r="S9" s="80">
        <v>35.68</v>
      </c>
      <c r="T9" s="80">
        <v>1.45</v>
      </c>
      <c r="U9" s="80">
        <v>830.41</v>
      </c>
      <c r="V9" s="80">
        <v>8.0000000000000002E-3</v>
      </c>
      <c r="W9" s="80">
        <v>1E-3</v>
      </c>
      <c r="X9" s="409">
        <v>0.05</v>
      </c>
    </row>
    <row r="10" spans="1:24" s="16" customFormat="1" ht="39" customHeight="1" x14ac:dyDescent="0.35">
      <c r="A10" s="113"/>
      <c r="B10" s="140"/>
      <c r="C10" s="139">
        <v>114</v>
      </c>
      <c r="D10" s="185" t="s">
        <v>44</v>
      </c>
      <c r="E10" s="223" t="s">
        <v>50</v>
      </c>
      <c r="F10" s="285">
        <v>200</v>
      </c>
      <c r="G10" s="176"/>
      <c r="H10" s="245">
        <v>0</v>
      </c>
      <c r="I10" s="15">
        <v>0</v>
      </c>
      <c r="J10" s="41">
        <v>7.27</v>
      </c>
      <c r="K10" s="261">
        <v>28.73</v>
      </c>
      <c r="L10" s="197">
        <v>0</v>
      </c>
      <c r="M10" s="245">
        <v>0</v>
      </c>
      <c r="N10" s="15">
        <v>0</v>
      </c>
      <c r="O10" s="15">
        <v>0</v>
      </c>
      <c r="P10" s="41">
        <v>0</v>
      </c>
      <c r="Q10" s="245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3"/>
      <c r="B11" s="140"/>
      <c r="C11" s="390">
        <v>119</v>
      </c>
      <c r="D11" s="157" t="s">
        <v>13</v>
      </c>
      <c r="E11" s="216" t="s">
        <v>53</v>
      </c>
      <c r="F11" s="140">
        <v>45</v>
      </c>
      <c r="G11" s="106"/>
      <c r="H11" s="278">
        <v>3.42</v>
      </c>
      <c r="I11" s="20">
        <v>0.36</v>
      </c>
      <c r="J11" s="46">
        <v>22.14</v>
      </c>
      <c r="K11" s="277">
        <v>105.75</v>
      </c>
      <c r="L11" s="200">
        <v>0.05</v>
      </c>
      <c r="M11" s="278">
        <v>0.01</v>
      </c>
      <c r="N11" s="20">
        <v>0</v>
      </c>
      <c r="O11" s="20">
        <v>0</v>
      </c>
      <c r="P11" s="46">
        <v>0</v>
      </c>
      <c r="Q11" s="278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13"/>
      <c r="B12" s="140"/>
      <c r="C12" s="175">
        <v>120</v>
      </c>
      <c r="D12" s="157" t="s">
        <v>14</v>
      </c>
      <c r="E12" s="216" t="s">
        <v>45</v>
      </c>
      <c r="F12" s="139">
        <v>25</v>
      </c>
      <c r="G12" s="135"/>
      <c r="H12" s="245">
        <v>1.65</v>
      </c>
      <c r="I12" s="15">
        <v>0.3</v>
      </c>
      <c r="J12" s="41">
        <v>10.050000000000001</v>
      </c>
      <c r="K12" s="261">
        <v>49.5</v>
      </c>
      <c r="L12" s="197">
        <v>0.04</v>
      </c>
      <c r="M12" s="245">
        <v>0.02</v>
      </c>
      <c r="N12" s="15">
        <v>0</v>
      </c>
      <c r="O12" s="15">
        <v>0</v>
      </c>
      <c r="P12" s="41">
        <v>0</v>
      </c>
      <c r="Q12" s="245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12"/>
      <c r="B13" s="188" t="s">
        <v>72</v>
      </c>
      <c r="C13" s="498"/>
      <c r="D13" s="546"/>
      <c r="E13" s="540" t="s">
        <v>19</v>
      </c>
      <c r="F13" s="426" t="e">
        <f>F6+F7+#REF!+#REF!+F10+F11+F12</f>
        <v>#REF!</v>
      </c>
      <c r="G13" s="525"/>
      <c r="H13" s="420" t="e">
        <f>H6+H7+#REF!+#REF!+H10+H11+H12</f>
        <v>#REF!</v>
      </c>
      <c r="I13" s="421" t="e">
        <f>I6+I7+#REF!+#REF!+I10+I11+I12</f>
        <v>#REF!</v>
      </c>
      <c r="J13" s="422" t="e">
        <f>J6+J7+#REF!+#REF!+J10+J11+J12</f>
        <v>#REF!</v>
      </c>
      <c r="K13" s="462" t="e">
        <f>K6+K7+#REF!+#REF!+K10+K11+K12</f>
        <v>#REF!</v>
      </c>
      <c r="L13" s="298" t="e">
        <f>L6+L7+#REF!+#REF!+L10+L11+L12</f>
        <v>#REF!</v>
      </c>
      <c r="M13" s="420" t="e">
        <f>M6+M7+#REF!+#REF!+M10+M11+M12</f>
        <v>#REF!</v>
      </c>
      <c r="N13" s="421" t="e">
        <f>N6+N7+#REF!+#REF!+N10+N11+N12</f>
        <v>#REF!</v>
      </c>
      <c r="O13" s="421" t="e">
        <f>O6+O7+#REF!+#REF!+O10+O11+O12</f>
        <v>#REF!</v>
      </c>
      <c r="P13" s="422" t="e">
        <f>P6+P7+#REF!+#REF!+P10+P11+P12</f>
        <v>#REF!</v>
      </c>
      <c r="Q13" s="420" t="e">
        <f>Q6+Q7+#REF!+#REF!+Q10+Q11+Q12</f>
        <v>#REF!</v>
      </c>
      <c r="R13" s="421" t="e">
        <f>R6+R7+#REF!+#REF!+R10+R11+R12</f>
        <v>#REF!</v>
      </c>
      <c r="S13" s="421" t="e">
        <f>S6+S7+#REF!+#REF!+S10+S11+S12</f>
        <v>#REF!</v>
      </c>
      <c r="T13" s="421" t="e">
        <f>T6+T7+#REF!+#REF!+T10+T11+T12</f>
        <v>#REF!</v>
      </c>
      <c r="U13" s="421" t="e">
        <f>U6+U7+#REF!+#REF!+U10+U11+U12</f>
        <v>#REF!</v>
      </c>
      <c r="V13" s="421" t="e">
        <f>V6+V7+#REF!+#REF!+V10+V11+V12</f>
        <v>#REF!</v>
      </c>
      <c r="W13" s="421" t="e">
        <f>W6+W7+#REF!+#REF!+W10+W11+W12</f>
        <v>#REF!</v>
      </c>
      <c r="X13" s="422" t="e">
        <f>X6+X7+#REF!+#REF!+X10+X11+X12</f>
        <v>#REF!</v>
      </c>
    </row>
    <row r="14" spans="1:24" s="36" customFormat="1" ht="26.5" customHeight="1" x14ac:dyDescent="0.35">
      <c r="A14" s="112"/>
      <c r="B14" s="243" t="s">
        <v>74</v>
      </c>
      <c r="C14" s="518"/>
      <c r="D14" s="547"/>
      <c r="E14" s="543" t="s">
        <v>19</v>
      </c>
      <c r="F14" s="297">
        <f>F6+F7+F8+F9+F10+F11+F12</f>
        <v>770</v>
      </c>
      <c r="G14" s="471"/>
      <c r="H14" s="911">
        <f>H6+H7+H8+H9+H10+H11+H12</f>
        <v>35.07</v>
      </c>
      <c r="I14" s="912">
        <f>I6+I7+I8+I9+I10+I11+I12</f>
        <v>33.769999999999996</v>
      </c>
      <c r="J14" s="910">
        <f>J6+J7+J8+J9+J10+J11+J12</f>
        <v>77.39</v>
      </c>
      <c r="K14" s="450">
        <f>K6+K7+K8+K9+K10+K11+K12</f>
        <v>750.79</v>
      </c>
      <c r="L14" s="296">
        <f>L6+L7+L8+L9+L10+L11+L12</f>
        <v>0.38999999999999996</v>
      </c>
      <c r="M14" s="911">
        <f>M6+M7+M8+M9+M10+M11+M12</f>
        <v>0.39</v>
      </c>
      <c r="N14" s="912">
        <f>N6+N7+N8+N9+N10+N11+N12</f>
        <v>28.04</v>
      </c>
      <c r="O14" s="912">
        <f>O6+O7+O8+O9+O10+O11+O12</f>
        <v>212.8</v>
      </c>
      <c r="P14" s="910">
        <f>P6+P7+P8+P9+P10+P11+P12</f>
        <v>0.16</v>
      </c>
      <c r="Q14" s="911">
        <f>Q6+Q7+Q8+Q9+Q10+Q11+Q12</f>
        <v>118.22</v>
      </c>
      <c r="R14" s="912">
        <f>R6+R7+R8+R9+R10+R11+R12</f>
        <v>432.17999999999995</v>
      </c>
      <c r="S14" s="912">
        <f>S6+S7+S8+S9+S10+S11+S12</f>
        <v>106.74</v>
      </c>
      <c r="T14" s="912">
        <f>T6+T7+T8+T9+T10+T11+T12</f>
        <v>6.129999999999999</v>
      </c>
      <c r="U14" s="912">
        <f>U6+U7+U8+U9+U10+U11+U12</f>
        <v>1610.9099999999999</v>
      </c>
      <c r="V14" s="912">
        <f>V6+V7+V8+V9+V10+V11+V12</f>
        <v>2.2000000000000002E-2</v>
      </c>
      <c r="W14" s="912">
        <f>W6+W7+W8+W9+W10+W11+W12</f>
        <v>5.0000000000000001E-3</v>
      </c>
      <c r="X14" s="910">
        <f>X6+X7+X8+X9+X10+X11+X12</f>
        <v>6.7460000000000004</v>
      </c>
    </row>
    <row r="15" spans="1:24" s="36" customFormat="1" ht="26.5" customHeight="1" x14ac:dyDescent="0.35">
      <c r="A15" s="112"/>
      <c r="B15" s="242" t="s">
        <v>72</v>
      </c>
      <c r="C15" s="498"/>
      <c r="D15" s="546"/>
      <c r="E15" s="541" t="s">
        <v>20</v>
      </c>
      <c r="F15" s="242"/>
      <c r="G15" s="493"/>
      <c r="H15" s="205"/>
      <c r="I15" s="22"/>
      <c r="J15" s="64"/>
      <c r="K15" s="496" t="e">
        <f>K13/23.5</f>
        <v>#REF!</v>
      </c>
      <c r="L15" s="242"/>
      <c r="M15" s="205"/>
      <c r="N15" s="22"/>
      <c r="O15" s="22"/>
      <c r="P15" s="64"/>
      <c r="Q15" s="205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1"/>
      <c r="B16" s="191" t="s">
        <v>74</v>
      </c>
      <c r="C16" s="521"/>
      <c r="D16" s="548"/>
      <c r="E16" s="544" t="s">
        <v>20</v>
      </c>
      <c r="F16" s="191"/>
      <c r="G16" s="173"/>
      <c r="H16" s="431"/>
      <c r="I16" s="432"/>
      <c r="J16" s="433"/>
      <c r="K16" s="549">
        <f>K14/23.5</f>
        <v>31.948510638297872</v>
      </c>
      <c r="L16" s="191"/>
      <c r="M16" s="431"/>
      <c r="N16" s="432"/>
      <c r="O16" s="432"/>
      <c r="P16" s="433"/>
      <c r="Q16" s="431"/>
      <c r="R16" s="432"/>
      <c r="S16" s="432"/>
      <c r="T16" s="432"/>
      <c r="U16" s="432"/>
      <c r="V16" s="432"/>
      <c r="W16" s="432"/>
      <c r="X16" s="433"/>
    </row>
    <row r="17" spans="1:19" ht="15.5" x14ac:dyDescent="0.35">
      <c r="A17" s="9"/>
      <c r="B17" s="814"/>
      <c r="C17" s="234"/>
      <c r="D17" s="241"/>
      <c r="E17" s="28"/>
      <c r="F17" s="28"/>
      <c r="G17" s="219"/>
      <c r="H17" s="220"/>
      <c r="I17" s="219"/>
      <c r="J17" s="28"/>
      <c r="K17" s="221"/>
      <c r="L17" s="28"/>
      <c r="M17" s="28"/>
      <c r="N17" s="28"/>
      <c r="O17" s="222"/>
      <c r="P17" s="222"/>
      <c r="Q17" s="222"/>
      <c r="R17" s="222"/>
      <c r="S17" s="222"/>
    </row>
    <row r="20" spans="1:19" x14ac:dyDescent="0.35">
      <c r="A20" s="621" t="s">
        <v>64</v>
      </c>
      <c r="B20" s="826"/>
      <c r="C20" s="622"/>
      <c r="D20" s="623"/>
    </row>
    <row r="21" spans="1:19" x14ac:dyDescent="0.35">
      <c r="A21" s="624" t="s">
        <v>65</v>
      </c>
      <c r="B21" s="822"/>
      <c r="C21" s="625"/>
      <c r="D21" s="62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37"/>
      <c r="D2" s="239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8"/>
      <c r="D3" s="24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27" t="s">
        <v>38</v>
      </c>
      <c r="D4" s="255"/>
      <c r="E4" s="676"/>
      <c r="F4" s="628"/>
      <c r="G4" s="627"/>
      <c r="H4" s="792" t="s">
        <v>21</v>
      </c>
      <c r="I4" s="793"/>
      <c r="J4" s="805"/>
      <c r="K4" s="696" t="s">
        <v>22</v>
      </c>
      <c r="L4" s="948" t="s">
        <v>23</v>
      </c>
      <c r="M4" s="949"/>
      <c r="N4" s="965"/>
      <c r="O4" s="965"/>
      <c r="P4" s="966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77" t="s">
        <v>40</v>
      </c>
      <c r="E5" s="104" t="s">
        <v>37</v>
      </c>
      <c r="F5" s="481" t="s">
        <v>25</v>
      </c>
      <c r="G5" s="104" t="s">
        <v>36</v>
      </c>
      <c r="H5" s="133" t="s">
        <v>26</v>
      </c>
      <c r="I5" s="481" t="s">
        <v>27</v>
      </c>
      <c r="J5" s="104" t="s">
        <v>28</v>
      </c>
      <c r="K5" s="710" t="s">
        <v>29</v>
      </c>
      <c r="L5" s="71" t="s">
        <v>30</v>
      </c>
      <c r="M5" s="133" t="s">
        <v>111</v>
      </c>
      <c r="N5" s="481" t="s">
        <v>31</v>
      </c>
      <c r="O5" s="806" t="s">
        <v>112</v>
      </c>
      <c r="P5" s="481" t="s">
        <v>113</v>
      </c>
      <c r="Q5" s="104" t="s">
        <v>32</v>
      </c>
      <c r="R5" s="481" t="s">
        <v>33</v>
      </c>
      <c r="S5" s="104" t="s">
        <v>34</v>
      </c>
      <c r="T5" s="481" t="s">
        <v>35</v>
      </c>
      <c r="U5" s="782" t="s">
        <v>114</v>
      </c>
      <c r="V5" s="782" t="s">
        <v>115</v>
      </c>
      <c r="W5" s="782" t="s">
        <v>116</v>
      </c>
      <c r="X5" s="110" t="s">
        <v>117</v>
      </c>
    </row>
    <row r="6" spans="1:24" s="16" customFormat="1" ht="26.5" customHeight="1" x14ac:dyDescent="0.35">
      <c r="A6" s="150" t="s">
        <v>6</v>
      </c>
      <c r="B6" s="235"/>
      <c r="C6" s="160">
        <v>9</v>
      </c>
      <c r="D6" s="183" t="s">
        <v>18</v>
      </c>
      <c r="E6" s="374" t="s">
        <v>89</v>
      </c>
      <c r="F6" s="160">
        <v>60</v>
      </c>
      <c r="G6" s="656"/>
      <c r="H6" s="269">
        <v>1.29</v>
      </c>
      <c r="I6" s="39">
        <v>4.2699999999999996</v>
      </c>
      <c r="J6" s="40">
        <v>6.97</v>
      </c>
      <c r="K6" s="487">
        <v>72.75</v>
      </c>
      <c r="L6" s="38">
        <v>0.02</v>
      </c>
      <c r="M6" s="38">
        <v>0.03</v>
      </c>
      <c r="N6" s="39">
        <v>4.4800000000000004</v>
      </c>
      <c r="O6" s="39">
        <v>30</v>
      </c>
      <c r="P6" s="42">
        <v>0</v>
      </c>
      <c r="Q6" s="269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26.5" customHeight="1" x14ac:dyDescent="0.35">
      <c r="A7" s="111"/>
      <c r="B7" s="94"/>
      <c r="C7" s="139">
        <v>37</v>
      </c>
      <c r="D7" s="185" t="s">
        <v>8</v>
      </c>
      <c r="E7" s="359" t="s">
        <v>101</v>
      </c>
      <c r="F7" s="232">
        <v>200</v>
      </c>
      <c r="G7" s="156"/>
      <c r="H7" s="246">
        <v>5.78</v>
      </c>
      <c r="I7" s="13">
        <v>5.5</v>
      </c>
      <c r="J7" s="43">
        <v>10.8</v>
      </c>
      <c r="K7" s="142">
        <v>115.7</v>
      </c>
      <c r="L7" s="246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46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26.5" customHeight="1" x14ac:dyDescent="0.35">
      <c r="A8" s="112"/>
      <c r="B8" s="167"/>
      <c r="C8" s="141">
        <v>126</v>
      </c>
      <c r="D8" s="683" t="s">
        <v>9</v>
      </c>
      <c r="E8" s="619" t="s">
        <v>146</v>
      </c>
      <c r="F8" s="620">
        <v>90</v>
      </c>
      <c r="G8" s="105"/>
      <c r="H8" s="246">
        <v>18.489999999999998</v>
      </c>
      <c r="I8" s="13">
        <v>18.54</v>
      </c>
      <c r="J8" s="43">
        <v>3.59</v>
      </c>
      <c r="K8" s="154">
        <v>256</v>
      </c>
      <c r="L8" s="77">
        <v>0.06</v>
      </c>
      <c r="M8" s="77">
        <v>0.14000000000000001</v>
      </c>
      <c r="N8" s="13">
        <v>1.08</v>
      </c>
      <c r="O8" s="13">
        <v>10</v>
      </c>
      <c r="P8" s="43">
        <v>0.04</v>
      </c>
      <c r="Q8" s="77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</row>
    <row r="9" spans="1:24" s="36" customFormat="1" ht="27" customHeight="1" x14ac:dyDescent="0.35">
      <c r="A9" s="112"/>
      <c r="B9" s="130"/>
      <c r="C9" s="139">
        <v>124</v>
      </c>
      <c r="D9" s="185" t="s">
        <v>62</v>
      </c>
      <c r="E9" s="223" t="s">
        <v>97</v>
      </c>
      <c r="F9" s="139">
        <v>150</v>
      </c>
      <c r="G9" s="135"/>
      <c r="H9" s="246">
        <v>3.93</v>
      </c>
      <c r="I9" s="13">
        <v>4.24</v>
      </c>
      <c r="J9" s="43">
        <v>21.84</v>
      </c>
      <c r="K9" s="154">
        <v>140.55000000000001</v>
      </c>
      <c r="L9" s="215">
        <v>0.11</v>
      </c>
      <c r="M9" s="215">
        <v>0.02</v>
      </c>
      <c r="N9" s="81">
        <v>0</v>
      </c>
      <c r="O9" s="81">
        <v>10</v>
      </c>
      <c r="P9" s="82">
        <v>0.06</v>
      </c>
      <c r="Q9" s="254">
        <v>10.9</v>
      </c>
      <c r="R9" s="81">
        <v>74.540000000000006</v>
      </c>
      <c r="S9" s="81">
        <v>26.07</v>
      </c>
      <c r="T9" s="81">
        <v>0.86</v>
      </c>
      <c r="U9" s="81">
        <v>64.319999999999993</v>
      </c>
      <c r="V9" s="81">
        <v>1E-3</v>
      </c>
      <c r="W9" s="81">
        <v>1E-3</v>
      </c>
      <c r="X9" s="214">
        <v>0.01</v>
      </c>
    </row>
    <row r="10" spans="1:24" s="16" customFormat="1" ht="26.5" customHeight="1" x14ac:dyDescent="0.35">
      <c r="A10" s="113"/>
      <c r="B10" s="128"/>
      <c r="C10" s="142">
        <v>103</v>
      </c>
      <c r="D10" s="185" t="s">
        <v>17</v>
      </c>
      <c r="E10" s="156" t="s">
        <v>59</v>
      </c>
      <c r="F10" s="139">
        <v>200</v>
      </c>
      <c r="G10" s="637"/>
      <c r="H10" s="245">
        <v>0.2</v>
      </c>
      <c r="I10" s="15">
        <v>0</v>
      </c>
      <c r="J10" s="41">
        <v>15.02</v>
      </c>
      <c r="K10" s="203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45">
        <v>6.73</v>
      </c>
      <c r="R10" s="15">
        <v>5.74</v>
      </c>
      <c r="S10" s="32">
        <v>2.96</v>
      </c>
      <c r="T10" s="15">
        <v>0.2</v>
      </c>
      <c r="U10" s="15">
        <v>46.02</v>
      </c>
      <c r="V10" s="15">
        <v>0</v>
      </c>
      <c r="W10" s="15">
        <v>0</v>
      </c>
      <c r="X10" s="43">
        <v>0</v>
      </c>
    </row>
    <row r="11" spans="1:24" s="16" customFormat="1" ht="26.5" customHeight="1" x14ac:dyDescent="0.35">
      <c r="A11" s="113"/>
      <c r="B11" s="128"/>
      <c r="C11" s="142">
        <v>119</v>
      </c>
      <c r="D11" s="185" t="s">
        <v>13</v>
      </c>
      <c r="E11" s="156" t="s">
        <v>53</v>
      </c>
      <c r="F11" s="190">
        <v>20</v>
      </c>
      <c r="G11" s="135"/>
      <c r="H11" s="245">
        <v>1.52</v>
      </c>
      <c r="I11" s="15">
        <v>0.16</v>
      </c>
      <c r="J11" s="41">
        <v>9.84</v>
      </c>
      <c r="K11" s="261">
        <v>47</v>
      </c>
      <c r="L11" s="245">
        <v>0.02</v>
      </c>
      <c r="M11" s="17">
        <v>0.01</v>
      </c>
      <c r="N11" s="15">
        <v>0</v>
      </c>
      <c r="O11" s="15">
        <v>0</v>
      </c>
      <c r="P11" s="41">
        <v>0</v>
      </c>
      <c r="Q11" s="245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13"/>
      <c r="B12" s="141"/>
      <c r="C12" s="139">
        <v>120</v>
      </c>
      <c r="D12" s="185" t="s">
        <v>14</v>
      </c>
      <c r="E12" s="156" t="s">
        <v>45</v>
      </c>
      <c r="F12" s="175">
        <v>20</v>
      </c>
      <c r="G12" s="175"/>
      <c r="H12" s="278">
        <v>1.32</v>
      </c>
      <c r="I12" s="20">
        <v>0.24</v>
      </c>
      <c r="J12" s="21">
        <v>8.0399999999999991</v>
      </c>
      <c r="K12" s="441">
        <v>39.6</v>
      </c>
      <c r="L12" s="278">
        <v>0.03</v>
      </c>
      <c r="M12" s="20">
        <v>0.02</v>
      </c>
      <c r="N12" s="20">
        <v>0</v>
      </c>
      <c r="O12" s="20">
        <v>0</v>
      </c>
      <c r="P12" s="21">
        <v>0</v>
      </c>
      <c r="Q12" s="27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12"/>
      <c r="B13" s="167"/>
      <c r="C13" s="145"/>
      <c r="D13" s="478"/>
      <c r="E13" s="162" t="s">
        <v>19</v>
      </c>
      <c r="F13" s="295">
        <f>SUM(F6:F12)</f>
        <v>740</v>
      </c>
      <c r="G13" s="264"/>
      <c r="H13" s="206">
        <f t="shared" ref="H13:J13" si="0">SUM(H6:H12)</f>
        <v>32.529999999999994</v>
      </c>
      <c r="I13" s="34">
        <f t="shared" si="0"/>
        <v>32.949999999999996</v>
      </c>
      <c r="J13" s="68">
        <f t="shared" si="0"/>
        <v>76.099999999999994</v>
      </c>
      <c r="K13" s="369">
        <f>SUM(K6:K12)</f>
        <v>733.2</v>
      </c>
      <c r="L13" s="206">
        <f t="shared" ref="L13:X13" si="1">SUM(L6:L12)</f>
        <v>0.31000000000000005</v>
      </c>
      <c r="M13" s="34">
        <f t="shared" si="1"/>
        <v>0.29000000000000004</v>
      </c>
      <c r="N13" s="34">
        <f t="shared" si="1"/>
        <v>13.250000000000002</v>
      </c>
      <c r="O13" s="34">
        <f t="shared" si="1"/>
        <v>160</v>
      </c>
      <c r="P13" s="68">
        <f t="shared" si="1"/>
        <v>0.1</v>
      </c>
      <c r="Q13" s="35">
        <f t="shared" si="1"/>
        <v>91.59</v>
      </c>
      <c r="R13" s="34">
        <f t="shared" si="1"/>
        <v>421.88000000000005</v>
      </c>
      <c r="S13" s="34">
        <f t="shared" si="1"/>
        <v>101.91999999999999</v>
      </c>
      <c r="T13" s="34">
        <f t="shared" si="1"/>
        <v>6.65</v>
      </c>
      <c r="U13" s="34">
        <f t="shared" si="1"/>
        <v>1110.6799999999998</v>
      </c>
      <c r="V13" s="34">
        <f t="shared" si="1"/>
        <v>2.1000000000000005E-2</v>
      </c>
      <c r="W13" s="34">
        <f t="shared" si="1"/>
        <v>4.0000000000000001E-3</v>
      </c>
      <c r="X13" s="68">
        <f t="shared" si="1"/>
        <v>3.02</v>
      </c>
    </row>
    <row r="14" spans="1:24" s="36" customFormat="1" ht="26.5" customHeight="1" thickBot="1" x14ac:dyDescent="0.4">
      <c r="A14" s="151"/>
      <c r="B14" s="251"/>
      <c r="C14" s="146"/>
      <c r="D14" s="479"/>
      <c r="E14" s="163" t="s">
        <v>20</v>
      </c>
      <c r="F14" s="143"/>
      <c r="G14" s="212"/>
      <c r="H14" s="208"/>
      <c r="I14" s="51"/>
      <c r="J14" s="123"/>
      <c r="K14" s="395">
        <f>K13/23.5</f>
        <v>31.200000000000003</v>
      </c>
      <c r="L14" s="208"/>
      <c r="M14" s="161"/>
      <c r="N14" s="51"/>
      <c r="O14" s="51"/>
      <c r="P14" s="123"/>
      <c r="Q14" s="161"/>
      <c r="R14" s="51"/>
      <c r="S14" s="51"/>
      <c r="T14" s="51"/>
      <c r="U14" s="51"/>
      <c r="V14" s="51"/>
      <c r="W14" s="51"/>
      <c r="X14" s="123"/>
    </row>
    <row r="15" spans="1:24" ht="15.5" x14ac:dyDescent="0.35">
      <c r="A15" s="9"/>
      <c r="B15" s="233"/>
      <c r="C15" s="234"/>
      <c r="D15" s="241"/>
      <c r="E15" s="28"/>
      <c r="F15" s="28"/>
      <c r="G15" s="219"/>
      <c r="H15" s="220"/>
      <c r="I15" s="219"/>
      <c r="J15" s="28"/>
      <c r="K15" s="221"/>
      <c r="L15" s="28"/>
      <c r="M15" s="28"/>
      <c r="N15" s="28"/>
      <c r="O15" s="222"/>
      <c r="P15" s="222"/>
      <c r="Q15" s="222"/>
      <c r="R15" s="222"/>
      <c r="S15" s="22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37"/>
      <c r="D2" s="239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8"/>
      <c r="D3" s="24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37"/>
      <c r="C4" s="627" t="s">
        <v>38</v>
      </c>
      <c r="D4" s="255"/>
      <c r="E4" s="676"/>
      <c r="F4" s="628"/>
      <c r="G4" s="627"/>
      <c r="H4" s="792" t="s">
        <v>21</v>
      </c>
      <c r="I4" s="793"/>
      <c r="J4" s="794"/>
      <c r="K4" s="633" t="s">
        <v>22</v>
      </c>
      <c r="L4" s="941" t="s">
        <v>23</v>
      </c>
      <c r="M4" s="942"/>
      <c r="N4" s="943"/>
      <c r="O4" s="967"/>
      <c r="P4" s="968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77" t="s">
        <v>40</v>
      </c>
      <c r="E5" s="104" t="s">
        <v>37</v>
      </c>
      <c r="F5" s="110" t="s">
        <v>25</v>
      </c>
      <c r="G5" s="104" t="s">
        <v>36</v>
      </c>
      <c r="H5" s="133" t="s">
        <v>26</v>
      </c>
      <c r="I5" s="481" t="s">
        <v>27</v>
      </c>
      <c r="J5" s="753" t="s">
        <v>28</v>
      </c>
      <c r="K5" s="634" t="s">
        <v>29</v>
      </c>
      <c r="L5" s="353" t="s">
        <v>30</v>
      </c>
      <c r="M5" s="353" t="s">
        <v>111</v>
      </c>
      <c r="N5" s="807" t="s">
        <v>31</v>
      </c>
      <c r="O5" s="802" t="s">
        <v>112</v>
      </c>
      <c r="P5" s="481" t="s">
        <v>113</v>
      </c>
      <c r="Q5" s="104" t="s">
        <v>32</v>
      </c>
      <c r="R5" s="481" t="s">
        <v>33</v>
      </c>
      <c r="S5" s="104" t="s">
        <v>34</v>
      </c>
      <c r="T5" s="481" t="s">
        <v>35</v>
      </c>
      <c r="U5" s="782" t="s">
        <v>114</v>
      </c>
      <c r="V5" s="782" t="s">
        <v>115</v>
      </c>
      <c r="W5" s="782" t="s">
        <v>116</v>
      </c>
      <c r="X5" s="110" t="s">
        <v>117</v>
      </c>
    </row>
    <row r="6" spans="1:24" s="16" customFormat="1" ht="26.5" customHeight="1" x14ac:dyDescent="0.35">
      <c r="A6" s="111" t="s">
        <v>6</v>
      </c>
      <c r="B6" s="279"/>
      <c r="C6" s="144">
        <v>25</v>
      </c>
      <c r="D6" s="635" t="s">
        <v>18</v>
      </c>
      <c r="E6" s="343" t="s">
        <v>48</v>
      </c>
      <c r="F6" s="356">
        <v>150</v>
      </c>
      <c r="G6" s="144"/>
      <c r="H6" s="38">
        <v>0.6</v>
      </c>
      <c r="I6" s="39">
        <v>0.45</v>
      </c>
      <c r="J6" s="42">
        <v>15.45</v>
      </c>
      <c r="K6" s="199">
        <v>70.5</v>
      </c>
      <c r="L6" s="269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26.5" customHeight="1" x14ac:dyDescent="0.35">
      <c r="A7" s="111"/>
      <c r="B7" s="94"/>
      <c r="C7" s="141">
        <v>32</v>
      </c>
      <c r="D7" s="326" t="s">
        <v>8</v>
      </c>
      <c r="E7" s="289" t="s">
        <v>51</v>
      </c>
      <c r="F7" s="620">
        <v>200</v>
      </c>
      <c r="G7" s="153"/>
      <c r="H7" s="246">
        <v>5.88</v>
      </c>
      <c r="I7" s="13">
        <v>8.82</v>
      </c>
      <c r="J7" s="43">
        <v>9.6</v>
      </c>
      <c r="K7" s="154">
        <v>142.19999999999999</v>
      </c>
      <c r="L7" s="246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77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32.25" customHeight="1" x14ac:dyDescent="0.35">
      <c r="A8" s="112"/>
      <c r="B8" s="167"/>
      <c r="C8" s="270">
        <v>177</v>
      </c>
      <c r="D8" s="156" t="s">
        <v>9</v>
      </c>
      <c r="E8" s="180" t="s">
        <v>149</v>
      </c>
      <c r="F8" s="139">
        <v>90</v>
      </c>
      <c r="G8" s="152"/>
      <c r="H8" s="245">
        <v>15.77</v>
      </c>
      <c r="I8" s="15">
        <v>13.36</v>
      </c>
      <c r="J8" s="41">
        <v>1.61</v>
      </c>
      <c r="K8" s="203">
        <v>190.47</v>
      </c>
      <c r="L8" s="245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45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1">
        <v>0.1</v>
      </c>
    </row>
    <row r="9" spans="1:24" s="36" customFormat="1" ht="27" customHeight="1" x14ac:dyDescent="0.35">
      <c r="A9" s="112"/>
      <c r="B9" s="130"/>
      <c r="C9" s="176">
        <v>54</v>
      </c>
      <c r="D9" s="156" t="s">
        <v>84</v>
      </c>
      <c r="E9" s="180" t="s">
        <v>42</v>
      </c>
      <c r="F9" s="139">
        <v>150</v>
      </c>
      <c r="G9" s="152"/>
      <c r="H9" s="246">
        <v>7.26</v>
      </c>
      <c r="I9" s="13">
        <v>4.96</v>
      </c>
      <c r="J9" s="43">
        <v>31.76</v>
      </c>
      <c r="K9" s="154">
        <v>198.84</v>
      </c>
      <c r="L9" s="77">
        <v>0.19</v>
      </c>
      <c r="M9" s="77">
        <v>0.1</v>
      </c>
      <c r="N9" s="13">
        <v>0</v>
      </c>
      <c r="O9" s="13">
        <v>10</v>
      </c>
      <c r="P9" s="23">
        <v>0.06</v>
      </c>
      <c r="Q9" s="246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3">
        <v>0.01</v>
      </c>
    </row>
    <row r="10" spans="1:24" s="16" customFormat="1" ht="38.25" customHeight="1" x14ac:dyDescent="0.35">
      <c r="A10" s="113"/>
      <c r="B10" s="128"/>
      <c r="C10" s="293">
        <v>104</v>
      </c>
      <c r="D10" s="156" t="s">
        <v>17</v>
      </c>
      <c r="E10" s="180" t="s">
        <v>77</v>
      </c>
      <c r="F10" s="139">
        <v>200</v>
      </c>
      <c r="G10" s="712"/>
      <c r="H10" s="245">
        <v>0</v>
      </c>
      <c r="I10" s="15">
        <v>0</v>
      </c>
      <c r="J10" s="41">
        <v>14.16</v>
      </c>
      <c r="K10" s="203">
        <v>55.48</v>
      </c>
      <c r="L10" s="245">
        <v>0.09</v>
      </c>
      <c r="M10" s="17">
        <v>0.1</v>
      </c>
      <c r="N10" s="15">
        <v>2.94</v>
      </c>
      <c r="O10" s="15">
        <v>80</v>
      </c>
      <c r="P10" s="18">
        <v>0.96</v>
      </c>
      <c r="Q10" s="24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3"/>
      <c r="B11" s="128"/>
      <c r="C11" s="293">
        <v>119</v>
      </c>
      <c r="D11" s="156" t="s">
        <v>13</v>
      </c>
      <c r="E11" s="185" t="s">
        <v>53</v>
      </c>
      <c r="F11" s="190">
        <v>20</v>
      </c>
      <c r="G11" s="135"/>
      <c r="H11" s="245">
        <v>1.52</v>
      </c>
      <c r="I11" s="15">
        <v>0.16</v>
      </c>
      <c r="J11" s="41">
        <v>9.84</v>
      </c>
      <c r="K11" s="261">
        <v>47</v>
      </c>
      <c r="L11" s="245">
        <v>0.02</v>
      </c>
      <c r="M11" s="17">
        <v>0.01</v>
      </c>
      <c r="N11" s="15">
        <v>0</v>
      </c>
      <c r="O11" s="15">
        <v>0</v>
      </c>
      <c r="P11" s="41">
        <v>0</v>
      </c>
      <c r="Q11" s="245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13"/>
      <c r="B12" s="141"/>
      <c r="C12" s="176">
        <v>120</v>
      </c>
      <c r="D12" s="156" t="s">
        <v>14</v>
      </c>
      <c r="E12" s="185" t="s">
        <v>45</v>
      </c>
      <c r="F12" s="175">
        <v>20</v>
      </c>
      <c r="G12" s="175"/>
      <c r="H12" s="278">
        <v>1.32</v>
      </c>
      <c r="I12" s="20">
        <v>0.24</v>
      </c>
      <c r="J12" s="21">
        <v>8.0399999999999991</v>
      </c>
      <c r="K12" s="441">
        <v>39.6</v>
      </c>
      <c r="L12" s="278">
        <v>0.03</v>
      </c>
      <c r="M12" s="20">
        <v>0.02</v>
      </c>
      <c r="N12" s="20">
        <v>0</v>
      </c>
      <c r="O12" s="20">
        <v>0</v>
      </c>
      <c r="P12" s="21">
        <v>0</v>
      </c>
      <c r="Q12" s="27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12"/>
      <c r="B13" s="167"/>
      <c r="C13" s="177"/>
      <c r="D13" s="386"/>
      <c r="E13" s="186" t="s">
        <v>19</v>
      </c>
      <c r="F13" s="201">
        <f>SUM(F6:F12)</f>
        <v>830</v>
      </c>
      <c r="G13" s="265"/>
      <c r="H13" s="206">
        <f t="shared" ref="H13:X13" si="0">SUM(H6:H12)</f>
        <v>32.349999999999994</v>
      </c>
      <c r="I13" s="34">
        <f t="shared" si="0"/>
        <v>27.99</v>
      </c>
      <c r="J13" s="68">
        <f t="shared" si="0"/>
        <v>90.460000000000008</v>
      </c>
      <c r="K13" s="393">
        <f t="shared" si="0"/>
        <v>744.09</v>
      </c>
      <c r="L13" s="35">
        <f t="shared" si="0"/>
        <v>0.47000000000000008</v>
      </c>
      <c r="M13" s="34">
        <f t="shared" si="0"/>
        <v>0.48</v>
      </c>
      <c r="N13" s="34">
        <f t="shared" si="0"/>
        <v>14.379999999999999</v>
      </c>
      <c r="O13" s="34">
        <f t="shared" si="0"/>
        <v>332.44</v>
      </c>
      <c r="P13" s="270">
        <f t="shared" si="0"/>
        <v>1.0899999999999999</v>
      </c>
      <c r="Q13" s="206">
        <f t="shared" si="0"/>
        <v>104.45</v>
      </c>
      <c r="R13" s="34">
        <f t="shared" si="0"/>
        <v>442.6</v>
      </c>
      <c r="S13" s="34">
        <f t="shared" si="0"/>
        <v>178.63000000000002</v>
      </c>
      <c r="T13" s="34">
        <f t="shared" si="0"/>
        <v>7.15</v>
      </c>
      <c r="U13" s="34">
        <f t="shared" si="0"/>
        <v>1035.26</v>
      </c>
      <c r="V13" s="34">
        <f t="shared" si="0"/>
        <v>1.4999999999999999E-2</v>
      </c>
      <c r="W13" s="34">
        <f t="shared" si="0"/>
        <v>5.0000000000000001E-3</v>
      </c>
      <c r="X13" s="68">
        <f t="shared" si="0"/>
        <v>3.056</v>
      </c>
    </row>
    <row r="14" spans="1:24" s="36" customFormat="1" ht="26.5" customHeight="1" thickBot="1" x14ac:dyDescent="0.4">
      <c r="A14" s="151"/>
      <c r="B14" s="251"/>
      <c r="C14" s="178"/>
      <c r="D14" s="465"/>
      <c r="E14" s="187" t="s">
        <v>20</v>
      </c>
      <c r="F14" s="143"/>
      <c r="G14" s="271"/>
      <c r="H14" s="208"/>
      <c r="I14" s="51"/>
      <c r="J14" s="123"/>
      <c r="K14" s="467">
        <f>K13/23.5</f>
        <v>31.663404255319151</v>
      </c>
      <c r="L14" s="161"/>
      <c r="M14" s="161"/>
      <c r="N14" s="51"/>
      <c r="O14" s="51"/>
      <c r="P14" s="134"/>
      <c r="Q14" s="208"/>
      <c r="R14" s="51"/>
      <c r="S14" s="51"/>
      <c r="T14" s="51"/>
      <c r="U14" s="51"/>
      <c r="V14" s="51"/>
      <c r="W14" s="51"/>
      <c r="X14" s="123"/>
    </row>
    <row r="15" spans="1:24" ht="15.5" x14ac:dyDescent="0.35">
      <c r="A15" s="9"/>
      <c r="B15" s="233"/>
      <c r="C15" s="234"/>
      <c r="D15" s="241"/>
      <c r="E15" s="28"/>
      <c r="F15" s="28"/>
      <c r="G15" s="219"/>
      <c r="H15" s="220"/>
      <c r="I15" s="219"/>
      <c r="J15" s="28"/>
      <c r="K15" s="221"/>
      <c r="L15" s="28"/>
      <c r="M15" s="28"/>
      <c r="N15" s="28"/>
      <c r="O15" s="222"/>
      <c r="P15" s="222"/>
      <c r="Q15" s="222"/>
      <c r="R15" s="222"/>
      <c r="S15" s="22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821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820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7"/>
      <c r="B4" s="951"/>
      <c r="C4" s="380" t="s">
        <v>38</v>
      </c>
      <c r="D4" s="953" t="s">
        <v>40</v>
      </c>
      <c r="E4" s="179"/>
      <c r="F4" s="381"/>
      <c r="G4" s="380"/>
      <c r="H4" s="291" t="s">
        <v>21</v>
      </c>
      <c r="I4" s="318"/>
      <c r="J4" s="260"/>
      <c r="K4" s="195" t="s">
        <v>22</v>
      </c>
      <c r="L4" s="941" t="s">
        <v>23</v>
      </c>
      <c r="M4" s="942"/>
      <c r="N4" s="943"/>
      <c r="O4" s="943"/>
      <c r="P4" s="947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27" s="16" customFormat="1" ht="47" thickBot="1" x14ac:dyDescent="0.4">
      <c r="A5" s="148" t="s">
        <v>0</v>
      </c>
      <c r="B5" s="952"/>
      <c r="C5" s="104" t="s">
        <v>39</v>
      </c>
      <c r="D5" s="954"/>
      <c r="E5" s="491" t="s">
        <v>37</v>
      </c>
      <c r="F5" s="110" t="s">
        <v>25</v>
      </c>
      <c r="G5" s="104" t="s">
        <v>36</v>
      </c>
      <c r="H5" s="574" t="s">
        <v>26</v>
      </c>
      <c r="I5" s="499" t="s">
        <v>27</v>
      </c>
      <c r="J5" s="501" t="s">
        <v>28</v>
      </c>
      <c r="K5" s="196" t="s">
        <v>29</v>
      </c>
      <c r="L5" s="500" t="s">
        <v>30</v>
      </c>
      <c r="M5" s="500" t="s">
        <v>111</v>
      </c>
      <c r="N5" s="500" t="s">
        <v>31</v>
      </c>
      <c r="O5" s="561" t="s">
        <v>112</v>
      </c>
      <c r="P5" s="500" t="s">
        <v>113</v>
      </c>
      <c r="Q5" s="500" t="s">
        <v>32</v>
      </c>
      <c r="R5" s="500" t="s">
        <v>33</v>
      </c>
      <c r="S5" s="500" t="s">
        <v>34</v>
      </c>
      <c r="T5" s="500" t="s">
        <v>35</v>
      </c>
      <c r="U5" s="500" t="s">
        <v>114</v>
      </c>
      <c r="V5" s="500" t="s">
        <v>115</v>
      </c>
      <c r="W5" s="500" t="s">
        <v>116</v>
      </c>
      <c r="X5" s="584" t="s">
        <v>117</v>
      </c>
    </row>
    <row r="6" spans="1:27" s="16" customFormat="1" ht="26.5" customHeight="1" x14ac:dyDescent="0.35">
      <c r="A6" s="150" t="s">
        <v>6</v>
      </c>
      <c r="B6" s="387"/>
      <c r="C6" s="391">
        <v>135</v>
      </c>
      <c r="D6" s="886" t="s">
        <v>18</v>
      </c>
      <c r="E6" s="887" t="s">
        <v>145</v>
      </c>
      <c r="F6" s="391">
        <v>60</v>
      </c>
      <c r="G6" s="656"/>
      <c r="H6" s="340">
        <v>1.2</v>
      </c>
      <c r="I6" s="49">
        <v>5.4</v>
      </c>
      <c r="J6" s="50">
        <v>5.16</v>
      </c>
      <c r="K6" s="277">
        <v>73.2</v>
      </c>
      <c r="L6" s="340">
        <v>0.01</v>
      </c>
      <c r="M6" s="49">
        <v>0.03</v>
      </c>
      <c r="N6" s="49">
        <v>4.2</v>
      </c>
      <c r="O6" s="49">
        <v>90</v>
      </c>
      <c r="P6" s="385">
        <v>0</v>
      </c>
      <c r="Q6" s="340">
        <v>24.6</v>
      </c>
      <c r="R6" s="49">
        <v>40.200000000000003</v>
      </c>
      <c r="S6" s="49">
        <v>21</v>
      </c>
      <c r="T6" s="49">
        <v>4.2</v>
      </c>
      <c r="U6" s="49">
        <v>189</v>
      </c>
      <c r="V6" s="49">
        <v>0</v>
      </c>
      <c r="W6" s="49">
        <v>0</v>
      </c>
      <c r="X6" s="50">
        <v>0</v>
      </c>
    </row>
    <row r="7" spans="1:27" s="16" customFormat="1" ht="26.5" customHeight="1" x14ac:dyDescent="0.35">
      <c r="A7" s="149"/>
      <c r="B7" s="157"/>
      <c r="C7" s="106">
        <v>36</v>
      </c>
      <c r="D7" s="572" t="s">
        <v>8</v>
      </c>
      <c r="E7" s="359" t="s">
        <v>46</v>
      </c>
      <c r="F7" s="553">
        <v>200</v>
      </c>
      <c r="G7" s="216"/>
      <c r="H7" s="254">
        <v>4.9800000000000004</v>
      </c>
      <c r="I7" s="81">
        <v>6.07</v>
      </c>
      <c r="J7" s="214">
        <v>12.72</v>
      </c>
      <c r="K7" s="375">
        <v>125.51</v>
      </c>
      <c r="L7" s="254">
        <v>7.0000000000000007E-2</v>
      </c>
      <c r="M7" s="81">
        <v>0.08</v>
      </c>
      <c r="N7" s="81">
        <v>5.45</v>
      </c>
      <c r="O7" s="81">
        <v>100</v>
      </c>
      <c r="P7" s="82">
        <v>0.56000000000000005</v>
      </c>
      <c r="Q7" s="254">
        <v>15.47</v>
      </c>
      <c r="R7" s="81">
        <v>82.47</v>
      </c>
      <c r="S7" s="81">
        <v>21.33</v>
      </c>
      <c r="T7" s="81">
        <v>0.77</v>
      </c>
      <c r="U7" s="81">
        <v>361.18</v>
      </c>
      <c r="V7" s="81">
        <v>1.2E-2</v>
      </c>
      <c r="W7" s="81">
        <v>1E-3</v>
      </c>
      <c r="X7" s="214">
        <v>0.1</v>
      </c>
    </row>
    <row r="8" spans="1:27" s="16" customFormat="1" ht="26.5" customHeight="1" x14ac:dyDescent="0.35">
      <c r="A8" s="112"/>
      <c r="B8" s="189" t="s">
        <v>120</v>
      </c>
      <c r="C8" s="578">
        <v>82</v>
      </c>
      <c r="D8" s="507" t="s">
        <v>9</v>
      </c>
      <c r="E8" s="594" t="s">
        <v>154</v>
      </c>
      <c r="F8" s="659">
        <v>95</v>
      </c>
      <c r="G8" s="192"/>
      <c r="H8" s="247">
        <v>24.87</v>
      </c>
      <c r="I8" s="67">
        <v>21.09</v>
      </c>
      <c r="J8" s="116">
        <v>0.72</v>
      </c>
      <c r="K8" s="394">
        <v>290.5</v>
      </c>
      <c r="L8" s="247">
        <v>0.09</v>
      </c>
      <c r="M8" s="67">
        <v>0.18</v>
      </c>
      <c r="N8" s="67">
        <v>1.1000000000000001</v>
      </c>
      <c r="O8" s="67">
        <v>40</v>
      </c>
      <c r="P8" s="486">
        <v>0.05</v>
      </c>
      <c r="Q8" s="247">
        <v>58.49</v>
      </c>
      <c r="R8" s="67">
        <v>211.13</v>
      </c>
      <c r="S8" s="67">
        <v>24.16</v>
      </c>
      <c r="T8" s="67">
        <v>1.58</v>
      </c>
      <c r="U8" s="67">
        <v>271.04000000000002</v>
      </c>
      <c r="V8" s="67">
        <v>5.0000000000000001E-3</v>
      </c>
      <c r="W8" s="67">
        <v>0</v>
      </c>
      <c r="X8" s="116">
        <v>0.15</v>
      </c>
      <c r="Z8" s="497"/>
      <c r="AA8" s="78"/>
    </row>
    <row r="9" spans="1:27" s="16" customFormat="1" ht="33" customHeight="1" x14ac:dyDescent="0.35">
      <c r="A9" s="112"/>
      <c r="B9" s="140"/>
      <c r="C9" s="153">
        <v>210</v>
      </c>
      <c r="D9" s="326" t="s">
        <v>62</v>
      </c>
      <c r="E9" s="326" t="s">
        <v>68</v>
      </c>
      <c r="F9" s="141">
        <v>150</v>
      </c>
      <c r="G9" s="105"/>
      <c r="H9" s="246">
        <v>15.82</v>
      </c>
      <c r="I9" s="13">
        <v>4.22</v>
      </c>
      <c r="J9" s="43">
        <v>32.01</v>
      </c>
      <c r="K9" s="107">
        <v>226.19</v>
      </c>
      <c r="L9" s="246">
        <v>0.47</v>
      </c>
      <c r="M9" s="77">
        <v>0.11</v>
      </c>
      <c r="N9" s="13">
        <v>0</v>
      </c>
      <c r="O9" s="13">
        <v>20</v>
      </c>
      <c r="P9" s="43">
        <v>0.06</v>
      </c>
      <c r="Q9" s="77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1">
        <v>0.02</v>
      </c>
      <c r="Z9" s="497"/>
      <c r="AA9" s="78"/>
    </row>
    <row r="10" spans="1:27" s="16" customFormat="1" ht="51" customHeight="1" x14ac:dyDescent="0.35">
      <c r="A10" s="112"/>
      <c r="B10" s="140"/>
      <c r="C10" s="575">
        <v>216</v>
      </c>
      <c r="D10" s="185" t="s">
        <v>17</v>
      </c>
      <c r="E10" s="223" t="s">
        <v>122</v>
      </c>
      <c r="F10" s="771">
        <v>200</v>
      </c>
      <c r="G10" s="637"/>
      <c r="H10" s="245">
        <v>0.25</v>
      </c>
      <c r="I10" s="15">
        <v>0</v>
      </c>
      <c r="J10" s="41">
        <v>12.73</v>
      </c>
      <c r="K10" s="261">
        <v>51.3</v>
      </c>
      <c r="L10" s="278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78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  <c r="Z10" s="497"/>
      <c r="AA10" s="78"/>
    </row>
    <row r="11" spans="1:27" s="16" customFormat="1" ht="26.5" customHeight="1" x14ac:dyDescent="0.35">
      <c r="A11" s="112"/>
      <c r="B11" s="140"/>
      <c r="C11" s="375">
        <v>119</v>
      </c>
      <c r="D11" s="572" t="s">
        <v>13</v>
      </c>
      <c r="E11" s="157" t="s">
        <v>53</v>
      </c>
      <c r="F11" s="553">
        <v>45</v>
      </c>
      <c r="G11" s="175"/>
      <c r="H11" s="278">
        <v>3.42</v>
      </c>
      <c r="I11" s="20">
        <v>0.36</v>
      </c>
      <c r="J11" s="46">
        <v>22.14</v>
      </c>
      <c r="K11" s="413">
        <v>105.75</v>
      </c>
      <c r="L11" s="278">
        <v>0.05</v>
      </c>
      <c r="M11" s="20">
        <v>0.01</v>
      </c>
      <c r="N11" s="20">
        <v>0</v>
      </c>
      <c r="O11" s="20">
        <v>0</v>
      </c>
      <c r="P11" s="21">
        <v>0</v>
      </c>
      <c r="Q11" s="278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  <c r="Z11" s="78"/>
      <c r="AA11" s="78"/>
    </row>
    <row r="12" spans="1:27" s="16" customFormat="1" ht="26.5" customHeight="1" x14ac:dyDescent="0.35">
      <c r="A12" s="112"/>
      <c r="B12" s="140"/>
      <c r="C12" s="106">
        <v>120</v>
      </c>
      <c r="D12" s="572" t="s">
        <v>14</v>
      </c>
      <c r="E12" s="157" t="s">
        <v>45</v>
      </c>
      <c r="F12" s="553">
        <v>25</v>
      </c>
      <c r="G12" s="175"/>
      <c r="H12" s="278">
        <v>1.65</v>
      </c>
      <c r="I12" s="20">
        <v>0.3</v>
      </c>
      <c r="J12" s="46">
        <v>10.050000000000001</v>
      </c>
      <c r="K12" s="413">
        <v>49.5</v>
      </c>
      <c r="L12" s="278">
        <v>0.04</v>
      </c>
      <c r="M12" s="20">
        <v>0.02</v>
      </c>
      <c r="N12" s="20">
        <v>0</v>
      </c>
      <c r="O12" s="20">
        <v>0</v>
      </c>
      <c r="P12" s="21">
        <v>0</v>
      </c>
      <c r="Q12" s="278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6">
        <v>0</v>
      </c>
    </row>
    <row r="13" spans="1:27" s="16" customFormat="1" ht="26.5" customHeight="1" x14ac:dyDescent="0.35">
      <c r="A13" s="112"/>
      <c r="B13" s="188" t="s">
        <v>72</v>
      </c>
      <c r="C13" s="398"/>
      <c r="D13" s="892"/>
      <c r="E13" s="307" t="s">
        <v>19</v>
      </c>
      <c r="F13" s="492" t="e">
        <f>F6+F7+#REF!+F9+F10+F11+F12</f>
        <v>#REF!</v>
      </c>
      <c r="G13" s="171"/>
      <c r="H13" s="205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462" t="e">
        <f>K6+K7+#REF!+K9+K10+K11+K12</f>
        <v>#REF!</v>
      </c>
      <c r="L13" s="205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5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7" s="16" customFormat="1" ht="26.5" customHeight="1" x14ac:dyDescent="0.35">
      <c r="A14" s="112"/>
      <c r="B14" s="189" t="s">
        <v>120</v>
      </c>
      <c r="C14" s="399"/>
      <c r="D14" s="893"/>
      <c r="E14" s="308" t="s">
        <v>19</v>
      </c>
      <c r="F14" s="579">
        <f>F6+F7+F8+F9+F10+F11+F12</f>
        <v>775</v>
      </c>
      <c r="G14" s="505"/>
      <c r="H14" s="311">
        <f>H6+H7+H8+H9+H10+H11+H12</f>
        <v>52.190000000000005</v>
      </c>
      <c r="I14" s="57">
        <f>I6+I7+I8+I9+I10+I11+I12</f>
        <v>37.44</v>
      </c>
      <c r="J14" s="76">
        <f>J6+J7+J8+J9+J10+J11+J12</f>
        <v>95.53</v>
      </c>
      <c r="K14" s="472">
        <f>K6+K7+K8+K9+K10+K11+K12</f>
        <v>921.95</v>
      </c>
      <c r="L14" s="311">
        <f>L6+L7+L8+L9+L10+L11+L12</f>
        <v>0.73</v>
      </c>
      <c r="M14" s="57">
        <f>M6+M7+M8+M9+M10+M11+M12</f>
        <v>0.43</v>
      </c>
      <c r="N14" s="57">
        <f>N6+N7+N8+N9+N10+N11+N12</f>
        <v>15.14</v>
      </c>
      <c r="O14" s="57">
        <f>O6+O7+O8+O9+O10+O11+O12</f>
        <v>250</v>
      </c>
      <c r="P14" s="755">
        <f>P6+P7+P8+P9+P10+P11+P12</f>
        <v>0.67000000000000015</v>
      </c>
      <c r="Q14" s="311">
        <f>Q6+Q7+Q8+Q9+Q10+Q11+Q12</f>
        <v>174.65</v>
      </c>
      <c r="R14" s="57">
        <f>R6+R7+R8+R9+R10+R11+R12</f>
        <v>545.65</v>
      </c>
      <c r="S14" s="57">
        <f>S6+S7+S8+S9+S10+S11+S12</f>
        <v>140.51</v>
      </c>
      <c r="T14" s="57">
        <f>T6+T7+T8+T9+T10+T11+T12</f>
        <v>12.520000000000001</v>
      </c>
      <c r="U14" s="57">
        <f>U6+U7+U8+U9+U10+U11+U12</f>
        <v>1366.31</v>
      </c>
      <c r="V14" s="57">
        <f>V6+V7+V8+V9+V10+V11+V12</f>
        <v>2.2000000000000002E-2</v>
      </c>
      <c r="W14" s="57">
        <f>W6+W7+W8+W9+W10+W11+W12</f>
        <v>1.3000000000000001E-2</v>
      </c>
      <c r="X14" s="76">
        <f>X6+X7+X8+X9+X10+X11+X12</f>
        <v>6.8000000000000007</v>
      </c>
    </row>
    <row r="15" spans="1:27" s="16" customFormat="1" ht="26.5" customHeight="1" x14ac:dyDescent="0.35">
      <c r="A15" s="112"/>
      <c r="B15" s="188" t="s">
        <v>72</v>
      </c>
      <c r="C15" s="400"/>
      <c r="D15" s="894"/>
      <c r="E15" s="307" t="s">
        <v>20</v>
      </c>
      <c r="F15" s="779"/>
      <c r="G15" s="493"/>
      <c r="H15" s="205"/>
      <c r="I15" s="22"/>
      <c r="J15" s="64"/>
      <c r="K15" s="496" t="e">
        <f>K13/23.5</f>
        <v>#REF!</v>
      </c>
      <c r="L15" s="205"/>
      <c r="M15" s="22"/>
      <c r="N15" s="22"/>
      <c r="O15" s="22"/>
      <c r="P15" s="117"/>
      <c r="Q15" s="205"/>
      <c r="R15" s="22"/>
      <c r="S15" s="22"/>
      <c r="T15" s="22"/>
      <c r="U15" s="22"/>
      <c r="V15" s="22"/>
      <c r="W15" s="22"/>
      <c r="X15" s="64"/>
    </row>
    <row r="16" spans="1:27" s="16" customFormat="1" ht="26.5" customHeight="1" thickBot="1" x14ac:dyDescent="0.4">
      <c r="A16" s="151"/>
      <c r="B16" s="191" t="s">
        <v>120</v>
      </c>
      <c r="C16" s="506"/>
      <c r="D16" s="689"/>
      <c r="E16" s="551" t="s">
        <v>20</v>
      </c>
      <c r="F16" s="495"/>
      <c r="G16" s="655"/>
      <c r="H16" s="431"/>
      <c r="I16" s="432"/>
      <c r="J16" s="433"/>
      <c r="K16" s="434">
        <f>K14/23.5</f>
        <v>39.231914893617024</v>
      </c>
      <c r="L16" s="665"/>
      <c r="M16" s="666"/>
      <c r="N16" s="666"/>
      <c r="O16" s="666"/>
      <c r="P16" s="667"/>
      <c r="Q16" s="665"/>
      <c r="R16" s="666"/>
      <c r="S16" s="666"/>
      <c r="T16" s="666"/>
      <c r="U16" s="666"/>
      <c r="V16" s="666"/>
      <c r="W16" s="666"/>
      <c r="X16" s="668"/>
    </row>
    <row r="17" spans="1:19" s="132" customFormat="1" ht="26.5" customHeight="1" x14ac:dyDescent="0.35">
      <c r="A17" s="348"/>
      <c r="B17" s="814"/>
      <c r="C17" s="349"/>
      <c r="D17" s="348"/>
      <c r="E17" s="350"/>
      <c r="F17" s="348"/>
      <c r="G17" s="348"/>
      <c r="H17" s="348"/>
      <c r="I17" s="348"/>
      <c r="J17" s="348"/>
      <c r="K17" s="351"/>
      <c r="L17" s="348"/>
      <c r="M17" s="348"/>
      <c r="N17" s="348"/>
      <c r="O17" s="348"/>
      <c r="P17" s="348"/>
      <c r="Q17" s="348"/>
      <c r="R17" s="348"/>
      <c r="S17" s="348"/>
    </row>
    <row r="18" spans="1:19" s="132" customFormat="1" ht="26.5" customHeight="1" x14ac:dyDescent="0.35">
      <c r="A18" s="621" t="s">
        <v>128</v>
      </c>
      <c r="B18" s="815"/>
      <c r="C18" s="756"/>
      <c r="D18" s="348"/>
      <c r="E18" s="350"/>
      <c r="F18" s="348"/>
      <c r="G18" s="348"/>
      <c r="H18" s="348"/>
      <c r="I18" s="348"/>
      <c r="J18" s="348"/>
      <c r="K18" s="351"/>
      <c r="L18" s="348"/>
      <c r="M18" s="348"/>
      <c r="N18" s="348"/>
      <c r="O18" s="348"/>
      <c r="P18" s="348"/>
      <c r="Q18" s="348"/>
      <c r="R18" s="348"/>
      <c r="S18" s="348"/>
    </row>
    <row r="19" spans="1:19" x14ac:dyDescent="0.35">
      <c r="A19" s="624" t="s">
        <v>65</v>
      </c>
      <c r="B19" s="822"/>
      <c r="C19" s="12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823"/>
      <c r="C20" s="34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823"/>
      <c r="C21" s="34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823"/>
      <c r="C22" s="34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823"/>
    </row>
    <row r="24" spans="1:19" x14ac:dyDescent="0.35">
      <c r="A24" s="11"/>
      <c r="B24" s="823"/>
    </row>
    <row r="25" spans="1:19" x14ac:dyDescent="0.35">
      <c r="A25" s="11"/>
      <c r="B25" s="823"/>
      <c r="C25" s="34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823"/>
      <c r="C26" s="34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823"/>
      <c r="C27" s="34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823"/>
      <c r="C28" s="34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82" customFormat="1" ht="13" x14ac:dyDescent="0.3">
      <c r="B29" s="816"/>
    </row>
    <row r="30" spans="1:19" s="482" customFormat="1" ht="13" x14ac:dyDescent="0.3">
      <c r="B30" s="816"/>
    </row>
    <row r="31" spans="1:19" s="482" customFormat="1" ht="13" x14ac:dyDescent="0.3">
      <c r="B31" s="816"/>
    </row>
    <row r="32" spans="1:19" s="482" customFormat="1" ht="13" x14ac:dyDescent="0.3">
      <c r="B32" s="816"/>
    </row>
    <row r="33" spans="2:2" s="482" customFormat="1" ht="13" x14ac:dyDescent="0.3">
      <c r="B33" s="816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82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38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83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73"/>
      <c r="C4" s="627" t="s">
        <v>38</v>
      </c>
      <c r="D4" s="255"/>
      <c r="E4" s="676"/>
      <c r="F4" s="628"/>
      <c r="G4" s="628"/>
      <c r="H4" s="783" t="s">
        <v>21</v>
      </c>
      <c r="I4" s="784"/>
      <c r="J4" s="785"/>
      <c r="K4" s="732" t="s">
        <v>22</v>
      </c>
      <c r="L4" s="941" t="s">
        <v>23</v>
      </c>
      <c r="M4" s="942"/>
      <c r="N4" s="943"/>
      <c r="O4" s="967"/>
      <c r="P4" s="968"/>
      <c r="Q4" s="955" t="s">
        <v>24</v>
      </c>
      <c r="R4" s="956"/>
      <c r="S4" s="956"/>
      <c r="T4" s="956"/>
      <c r="U4" s="956"/>
      <c r="V4" s="956"/>
      <c r="W4" s="956"/>
      <c r="X4" s="957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77" t="s">
        <v>40</v>
      </c>
      <c r="E5" s="491" t="s">
        <v>37</v>
      </c>
      <c r="F5" s="110" t="s">
        <v>25</v>
      </c>
      <c r="G5" s="110" t="s">
        <v>36</v>
      </c>
      <c r="H5" s="491" t="s">
        <v>26</v>
      </c>
      <c r="I5" s="481" t="s">
        <v>27</v>
      </c>
      <c r="J5" s="491" t="s">
        <v>28</v>
      </c>
      <c r="K5" s="733" t="s">
        <v>29</v>
      </c>
      <c r="L5" s="500" t="s">
        <v>30</v>
      </c>
      <c r="M5" s="765" t="s">
        <v>111</v>
      </c>
      <c r="N5" s="481" t="s">
        <v>31</v>
      </c>
      <c r="O5" s="480" t="s">
        <v>112</v>
      </c>
      <c r="P5" s="748" t="s">
        <v>113</v>
      </c>
      <c r="Q5" s="764" t="s">
        <v>32</v>
      </c>
      <c r="R5" s="481" t="s">
        <v>33</v>
      </c>
      <c r="S5" s="764" t="s">
        <v>34</v>
      </c>
      <c r="T5" s="481" t="s">
        <v>35</v>
      </c>
      <c r="U5" s="500" t="s">
        <v>114</v>
      </c>
      <c r="V5" s="500" t="s">
        <v>115</v>
      </c>
      <c r="W5" s="500" t="s">
        <v>116</v>
      </c>
      <c r="X5" s="628" t="s">
        <v>117</v>
      </c>
    </row>
    <row r="6" spans="1:24" s="16" customFormat="1" ht="36.75" customHeight="1" x14ac:dyDescent="0.35">
      <c r="A6" s="150" t="s">
        <v>6</v>
      </c>
      <c r="B6" s="225"/>
      <c r="C6" s="577">
        <v>29</v>
      </c>
      <c r="D6" s="680" t="s">
        <v>18</v>
      </c>
      <c r="E6" s="681" t="s">
        <v>164</v>
      </c>
      <c r="F6" s="703">
        <v>60</v>
      </c>
      <c r="G6" s="288"/>
      <c r="H6" s="290">
        <v>0.66</v>
      </c>
      <c r="I6" s="90">
        <v>0.12</v>
      </c>
      <c r="J6" s="92">
        <v>2.2799999999999998</v>
      </c>
      <c r="K6" s="508">
        <v>14.4</v>
      </c>
      <c r="L6" s="290">
        <v>0.04</v>
      </c>
      <c r="M6" s="90">
        <v>0.02</v>
      </c>
      <c r="N6" s="90">
        <v>15</v>
      </c>
      <c r="O6" s="90">
        <v>80</v>
      </c>
      <c r="P6" s="91">
        <v>0</v>
      </c>
      <c r="Q6" s="290">
        <v>8.4</v>
      </c>
      <c r="R6" s="90">
        <v>15.6</v>
      </c>
      <c r="S6" s="90">
        <v>12</v>
      </c>
      <c r="T6" s="90">
        <v>0.54</v>
      </c>
      <c r="U6" s="90">
        <v>174</v>
      </c>
      <c r="V6" s="90">
        <v>1.1999999999999999E-3</v>
      </c>
      <c r="W6" s="90">
        <v>2.4000000000000001E-4</v>
      </c>
      <c r="X6" s="92">
        <v>0.01</v>
      </c>
    </row>
    <row r="7" spans="1:24" s="16" customFormat="1" ht="26.5" customHeight="1" x14ac:dyDescent="0.35">
      <c r="A7" s="111"/>
      <c r="B7" s="141"/>
      <c r="C7" s="105">
        <v>328</v>
      </c>
      <c r="D7" s="857" t="s">
        <v>8</v>
      </c>
      <c r="E7" s="858" t="s">
        <v>171</v>
      </c>
      <c r="F7" s="620">
        <v>222</v>
      </c>
      <c r="G7" s="174"/>
      <c r="H7" s="333">
        <v>6.01</v>
      </c>
      <c r="I7" s="29">
        <v>4.38</v>
      </c>
      <c r="J7" s="89">
        <v>7.73</v>
      </c>
      <c r="K7" s="895">
        <v>93.68</v>
      </c>
      <c r="L7" s="333">
        <v>0.03</v>
      </c>
      <c r="M7" s="331">
        <v>7.0000000000000007E-2</v>
      </c>
      <c r="N7" s="29">
        <v>0.27</v>
      </c>
      <c r="O7" s="29">
        <v>40</v>
      </c>
      <c r="P7" s="89">
        <v>0.26</v>
      </c>
      <c r="Q7" s="333">
        <v>14.79</v>
      </c>
      <c r="R7" s="29">
        <v>58.34</v>
      </c>
      <c r="S7" s="29">
        <v>7.42</v>
      </c>
      <c r="T7" s="29">
        <v>0.72</v>
      </c>
      <c r="U7" s="29">
        <v>71.58</v>
      </c>
      <c r="V7" s="29">
        <v>8.1999999999999998E-4</v>
      </c>
      <c r="W7" s="29">
        <v>3.2599999999999999E-3</v>
      </c>
      <c r="X7" s="89">
        <v>0.02</v>
      </c>
    </row>
    <row r="8" spans="1:24" s="36" customFormat="1" ht="26.5" customHeight="1" x14ac:dyDescent="0.35">
      <c r="A8" s="112"/>
      <c r="B8" s="896" t="s">
        <v>120</v>
      </c>
      <c r="C8" s="578">
        <v>89</v>
      </c>
      <c r="D8" s="442" t="s">
        <v>9</v>
      </c>
      <c r="E8" s="669" t="s">
        <v>88</v>
      </c>
      <c r="F8" s="537">
        <v>90</v>
      </c>
      <c r="G8" s="172"/>
      <c r="H8" s="338">
        <v>18.13</v>
      </c>
      <c r="I8" s="58">
        <v>17.05</v>
      </c>
      <c r="J8" s="75">
        <v>3.69</v>
      </c>
      <c r="K8" s="336">
        <v>240.96</v>
      </c>
      <c r="L8" s="408">
        <v>0.06</v>
      </c>
      <c r="M8" s="483">
        <v>0.13</v>
      </c>
      <c r="N8" s="80">
        <v>1.06</v>
      </c>
      <c r="O8" s="80">
        <v>0</v>
      </c>
      <c r="P8" s="464">
        <v>0</v>
      </c>
      <c r="Q8" s="408">
        <v>17.03</v>
      </c>
      <c r="R8" s="80">
        <v>176.72</v>
      </c>
      <c r="S8" s="80">
        <v>23.18</v>
      </c>
      <c r="T8" s="80">
        <v>2.61</v>
      </c>
      <c r="U8" s="80">
        <v>317</v>
      </c>
      <c r="V8" s="80">
        <v>7.0000000000000001E-3</v>
      </c>
      <c r="W8" s="80">
        <v>0</v>
      </c>
      <c r="X8" s="409">
        <v>0.06</v>
      </c>
    </row>
    <row r="9" spans="1:24" s="36" customFormat="1" ht="26.5" customHeight="1" x14ac:dyDescent="0.35">
      <c r="A9" s="112"/>
      <c r="B9" s="896" t="s">
        <v>120</v>
      </c>
      <c r="C9" s="578">
        <v>210</v>
      </c>
      <c r="D9" s="442" t="s">
        <v>62</v>
      </c>
      <c r="E9" s="442" t="s">
        <v>68</v>
      </c>
      <c r="F9" s="189">
        <v>150</v>
      </c>
      <c r="G9" s="172"/>
      <c r="H9" s="338">
        <v>15.82</v>
      </c>
      <c r="I9" s="58">
        <v>4.22</v>
      </c>
      <c r="J9" s="75">
        <v>32.01</v>
      </c>
      <c r="K9" s="336">
        <v>226.19</v>
      </c>
      <c r="L9" s="338">
        <v>0.47</v>
      </c>
      <c r="M9" s="248">
        <v>0.11</v>
      </c>
      <c r="N9" s="58">
        <v>0</v>
      </c>
      <c r="O9" s="58">
        <v>20</v>
      </c>
      <c r="P9" s="75">
        <v>0.06</v>
      </c>
      <c r="Q9" s="248">
        <v>59.52</v>
      </c>
      <c r="R9" s="58">
        <v>145.1</v>
      </c>
      <c r="S9" s="67">
        <v>55.97</v>
      </c>
      <c r="T9" s="58">
        <v>4.46</v>
      </c>
      <c r="U9" s="58">
        <v>444.19</v>
      </c>
      <c r="V9" s="58">
        <v>3.0000000000000001E-3</v>
      </c>
      <c r="W9" s="67">
        <v>8.0000000000000002E-3</v>
      </c>
      <c r="X9" s="116">
        <v>0.02</v>
      </c>
    </row>
    <row r="10" spans="1:24" s="16" customFormat="1" ht="33.75" customHeight="1" x14ac:dyDescent="0.35">
      <c r="A10" s="113"/>
      <c r="B10" s="141"/>
      <c r="C10" s="390">
        <v>216</v>
      </c>
      <c r="D10" s="156" t="s">
        <v>17</v>
      </c>
      <c r="E10" s="611" t="s">
        <v>122</v>
      </c>
      <c r="F10" s="139">
        <v>200</v>
      </c>
      <c r="G10" s="637"/>
      <c r="H10" s="245">
        <v>0.25</v>
      </c>
      <c r="I10" s="15">
        <v>0</v>
      </c>
      <c r="J10" s="41">
        <v>12.73</v>
      </c>
      <c r="K10" s="203">
        <v>51.3</v>
      </c>
      <c r="L10" s="278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13"/>
      <c r="B11" s="142"/>
      <c r="C11" s="107">
        <v>119</v>
      </c>
      <c r="D11" s="156" t="s">
        <v>13</v>
      </c>
      <c r="E11" s="185" t="s">
        <v>53</v>
      </c>
      <c r="F11" s="175">
        <v>30</v>
      </c>
      <c r="G11" s="572"/>
      <c r="H11" s="278">
        <v>2.2799999999999998</v>
      </c>
      <c r="I11" s="20">
        <v>0.24</v>
      </c>
      <c r="J11" s="46">
        <v>14.76</v>
      </c>
      <c r="K11" s="413">
        <v>70.5</v>
      </c>
      <c r="L11" s="278">
        <v>0.03</v>
      </c>
      <c r="M11" s="19">
        <v>0.01</v>
      </c>
      <c r="N11" s="20">
        <v>0</v>
      </c>
      <c r="O11" s="20">
        <v>0</v>
      </c>
      <c r="P11" s="46">
        <v>0</v>
      </c>
      <c r="Q11" s="278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113"/>
      <c r="B12" s="142"/>
      <c r="C12" s="135">
        <v>120</v>
      </c>
      <c r="D12" s="156" t="s">
        <v>14</v>
      </c>
      <c r="E12" s="185" t="s">
        <v>45</v>
      </c>
      <c r="F12" s="175">
        <v>30</v>
      </c>
      <c r="G12" s="874"/>
      <c r="H12" s="245">
        <v>1.98</v>
      </c>
      <c r="I12" s="15">
        <v>0.36</v>
      </c>
      <c r="J12" s="41">
        <v>12.06</v>
      </c>
      <c r="K12" s="261">
        <v>59.4</v>
      </c>
      <c r="L12" s="245">
        <v>0.05</v>
      </c>
      <c r="M12" s="15">
        <v>0.02</v>
      </c>
      <c r="N12" s="15">
        <v>0</v>
      </c>
      <c r="O12" s="15">
        <v>0</v>
      </c>
      <c r="P12" s="18">
        <v>0</v>
      </c>
      <c r="Q12" s="245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1">
        <v>0.01</v>
      </c>
    </row>
    <row r="13" spans="1:24" s="16" customFormat="1" ht="26.5" customHeight="1" x14ac:dyDescent="0.35">
      <c r="A13" s="113"/>
      <c r="B13" s="188" t="s">
        <v>72</v>
      </c>
      <c r="C13" s="493"/>
      <c r="D13" s="546"/>
      <c r="E13" s="897" t="s">
        <v>19</v>
      </c>
      <c r="F13" s="498" t="e">
        <f>F6+F7+#REF!+F10+F11+F12</f>
        <v>#REF!</v>
      </c>
      <c r="G13" s="898"/>
      <c r="H13" s="310" t="e">
        <f>H6+H7+#REF!+H10+H11+H12</f>
        <v>#REF!</v>
      </c>
      <c r="I13" s="62" t="e">
        <f>I6+I7+#REF!+I10+I11+I12</f>
        <v>#REF!</v>
      </c>
      <c r="J13" s="63" t="e">
        <f>J6+J7+#REF!+J10+J11+J12</f>
        <v>#REF!</v>
      </c>
      <c r="K13" s="899" t="e">
        <f>K6+K7+#REF!+K10+K11+K12</f>
        <v>#REF!</v>
      </c>
      <c r="L13" s="403" t="e">
        <f>L6+L7+#REF!+L10+L11+L12</f>
        <v>#REF!</v>
      </c>
      <c r="M13" s="114" t="e">
        <f>M6+M7+#REF!+M10+M11+M12</f>
        <v>#REF!</v>
      </c>
      <c r="N13" s="114" t="e">
        <f>N6+N7+#REF!+N10+N11+N12</f>
        <v>#REF!</v>
      </c>
      <c r="O13" s="114" t="e">
        <f>O6+O7+#REF!+O10+O11+O12</f>
        <v>#REF!</v>
      </c>
      <c r="P13" s="407" t="e">
        <f>P6+P7+#REF!+P10+P11+P12</f>
        <v>#REF!</v>
      </c>
      <c r="Q13" s="403" t="e">
        <f>Q6+Q7+#REF!+Q10+Q11+Q12</f>
        <v>#REF!</v>
      </c>
      <c r="R13" s="114" t="e">
        <f>R6+R7+#REF!+R10+R11+R12</f>
        <v>#REF!</v>
      </c>
      <c r="S13" s="114" t="e">
        <f>S6+S7+#REF!+S10+S11+S12</f>
        <v>#REF!</v>
      </c>
      <c r="T13" s="114" t="e">
        <f>T6+T7+#REF!+T10+T11+T12</f>
        <v>#REF!</v>
      </c>
      <c r="U13" s="114" t="e">
        <f>U6+U7+#REF!+U10+U11+U12</f>
        <v>#REF!</v>
      </c>
      <c r="V13" s="114" t="e">
        <f>V6+V7+#REF!+V10+V11+V12</f>
        <v>#REF!</v>
      </c>
      <c r="W13" s="114" t="e">
        <f>W6+W7+#REF!+W10+W11+W12</f>
        <v>#REF!</v>
      </c>
      <c r="X13" s="115" t="e">
        <f>X6+X7+#REF!+X10+X11+X12</f>
        <v>#REF!</v>
      </c>
    </row>
    <row r="14" spans="1:24" s="16" customFormat="1" ht="26.5" customHeight="1" x14ac:dyDescent="0.35">
      <c r="A14" s="113"/>
      <c r="B14" s="896" t="s">
        <v>120</v>
      </c>
      <c r="C14" s="505"/>
      <c r="D14" s="547"/>
      <c r="E14" s="900" t="s">
        <v>19</v>
      </c>
      <c r="F14" s="518">
        <f>F6+F7+F8+F9+F10+F11+F12</f>
        <v>782</v>
      </c>
      <c r="G14" s="901"/>
      <c r="H14" s="247">
        <f>H6+H7+H8+H9+H10+H11+H12</f>
        <v>45.129999999999995</v>
      </c>
      <c r="I14" s="67">
        <f>I6+I7+I8+I9+I10+I11+I12</f>
        <v>26.369999999999997</v>
      </c>
      <c r="J14" s="116">
        <f>J6+J7+J8+J9+J10+J11+J12</f>
        <v>85.26</v>
      </c>
      <c r="K14" s="902">
        <f>K6+K7+K8+K9+K10+K11+K12</f>
        <v>756.43</v>
      </c>
      <c r="L14" s="883">
        <f>L6+L7+L8+L9+L10+L11+L12</f>
        <v>0.68</v>
      </c>
      <c r="M14" s="884">
        <f>M6+M7+M8+M9+M10+M11+M12</f>
        <v>0.36000000000000004</v>
      </c>
      <c r="N14" s="884">
        <f>N6+N7+N8+N9+N10+N11+N12</f>
        <v>20.72</v>
      </c>
      <c r="O14" s="884">
        <f>O6+O7+O8+O9+O10+O11+O12</f>
        <v>140</v>
      </c>
      <c r="P14" s="885">
        <f>P6+P7+P8+P9+P10+P11+P12</f>
        <v>0.32</v>
      </c>
      <c r="Q14" s="883">
        <f>Q6+Q7+Q8+Q9+Q10+Q11+Q12</f>
        <v>114.76</v>
      </c>
      <c r="R14" s="884">
        <f>R6+R7+R8+R9+R10+R11+R12</f>
        <v>460.26</v>
      </c>
      <c r="S14" s="884">
        <f>S6+S7+S8+S9+S10+S11+S12</f>
        <v>116.86999999999999</v>
      </c>
      <c r="T14" s="884">
        <f>T6+T7+T8+T9+T10+T11+T12</f>
        <v>9.86</v>
      </c>
      <c r="U14" s="884">
        <f>U6+U7+U8+U9+U10+U11+U12</f>
        <v>1105.47</v>
      </c>
      <c r="V14" s="884">
        <f>V6+V7+V8+V9+V10+V11+V12</f>
        <v>1.4020000000000001E-2</v>
      </c>
      <c r="W14" s="884">
        <f>W6+W7+W8+W9+W10+W11+W12</f>
        <v>1.55E-2</v>
      </c>
      <c r="X14" s="903">
        <f>X6+X7+X8+X9+X10+X11+X12</f>
        <v>4.47</v>
      </c>
    </row>
    <row r="15" spans="1:24" s="36" customFormat="1" ht="26.5" customHeight="1" x14ac:dyDescent="0.35">
      <c r="A15" s="112"/>
      <c r="B15" s="188" t="s">
        <v>72</v>
      </c>
      <c r="C15" s="493"/>
      <c r="D15" s="546"/>
      <c r="E15" s="897" t="s">
        <v>20</v>
      </c>
      <c r="F15" s="426"/>
      <c r="G15" s="498"/>
      <c r="H15" s="205"/>
      <c r="I15" s="22"/>
      <c r="J15" s="64"/>
      <c r="K15" s="904" t="e">
        <f>K13/23.5</f>
        <v>#REF!</v>
      </c>
      <c r="L15" s="905"/>
      <c r="M15" s="906"/>
      <c r="N15" s="906"/>
      <c r="O15" s="906"/>
      <c r="P15" s="907"/>
      <c r="Q15" s="905"/>
      <c r="R15" s="906"/>
      <c r="S15" s="906"/>
      <c r="T15" s="906"/>
      <c r="U15" s="906"/>
      <c r="V15" s="906"/>
      <c r="W15" s="906"/>
      <c r="X15" s="907"/>
    </row>
    <row r="16" spans="1:24" s="36" customFormat="1" ht="26.5" customHeight="1" thickBot="1" x14ac:dyDescent="0.4">
      <c r="A16" s="151"/>
      <c r="B16" s="908" t="s">
        <v>120</v>
      </c>
      <c r="C16" s="506"/>
      <c r="D16" s="664"/>
      <c r="E16" s="909" t="s">
        <v>20</v>
      </c>
      <c r="F16" s="191"/>
      <c r="G16" s="521"/>
      <c r="H16" s="431"/>
      <c r="I16" s="432"/>
      <c r="J16" s="433"/>
      <c r="K16" s="434">
        <f>K14/23.5</f>
        <v>32.188510638297871</v>
      </c>
      <c r="L16" s="431"/>
      <c r="M16" s="485"/>
      <c r="N16" s="432"/>
      <c r="O16" s="432"/>
      <c r="P16" s="433"/>
      <c r="Q16" s="431"/>
      <c r="R16" s="432"/>
      <c r="S16" s="432"/>
      <c r="T16" s="432"/>
      <c r="U16" s="432"/>
      <c r="V16" s="432"/>
      <c r="W16" s="432"/>
      <c r="X16" s="43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21" t="s">
        <v>64</v>
      </c>
      <c r="B18" s="621" t="s">
        <v>64</v>
      </c>
      <c r="C18" s="120"/>
      <c r="D18" s="622"/>
      <c r="E18" s="52"/>
      <c r="F18" s="26"/>
      <c r="G18" s="11"/>
      <c r="H18" s="11"/>
      <c r="I18" s="11"/>
      <c r="J18" s="11"/>
    </row>
    <row r="19" spans="1:14" ht="18" x14ac:dyDescent="0.35">
      <c r="A19" s="624" t="s">
        <v>65</v>
      </c>
      <c r="B19" s="624" t="s">
        <v>65</v>
      </c>
      <c r="C19" s="121"/>
      <c r="D19" s="625"/>
      <c r="E19" s="60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8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24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38</v>
      </c>
      <c r="D4" s="136"/>
      <c r="E4" s="165"/>
      <c r="F4" s="103"/>
      <c r="G4" s="381"/>
      <c r="H4" s="789" t="s">
        <v>21</v>
      </c>
      <c r="I4" s="790"/>
      <c r="J4" s="791"/>
      <c r="K4" s="318" t="s">
        <v>22</v>
      </c>
      <c r="L4" s="941" t="s">
        <v>23</v>
      </c>
      <c r="M4" s="942"/>
      <c r="N4" s="943"/>
      <c r="O4" s="943"/>
      <c r="P4" s="947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24" s="16" customFormat="1" ht="47" thickBot="1" x14ac:dyDescent="0.4">
      <c r="A5" s="148" t="s">
        <v>0</v>
      </c>
      <c r="B5" s="557"/>
      <c r="C5" s="110" t="s">
        <v>39</v>
      </c>
      <c r="D5" s="84" t="s">
        <v>40</v>
      </c>
      <c r="E5" s="110" t="s">
        <v>37</v>
      </c>
      <c r="F5" s="104" t="s">
        <v>25</v>
      </c>
      <c r="G5" s="110" t="s">
        <v>36</v>
      </c>
      <c r="H5" s="133" t="s">
        <v>26</v>
      </c>
      <c r="I5" s="481" t="s">
        <v>27</v>
      </c>
      <c r="J5" s="753" t="s">
        <v>28</v>
      </c>
      <c r="K5" s="319" t="s">
        <v>29</v>
      </c>
      <c r="L5" s="353" t="s">
        <v>30</v>
      </c>
      <c r="M5" s="353" t="s">
        <v>111</v>
      </c>
      <c r="N5" s="353" t="s">
        <v>31</v>
      </c>
      <c r="O5" s="480" t="s">
        <v>112</v>
      </c>
      <c r="P5" s="353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24" s="16" customFormat="1" ht="37.5" customHeight="1" x14ac:dyDescent="0.35">
      <c r="A6" s="150" t="s">
        <v>6</v>
      </c>
      <c r="B6" s="144"/>
      <c r="C6" s="391">
        <v>24</v>
      </c>
      <c r="D6" s="635" t="s">
        <v>18</v>
      </c>
      <c r="E6" s="387" t="s">
        <v>106</v>
      </c>
      <c r="F6" s="144">
        <v>150</v>
      </c>
      <c r="G6" s="317"/>
      <c r="H6" s="269">
        <v>0.6</v>
      </c>
      <c r="I6" s="39">
        <v>0.6</v>
      </c>
      <c r="J6" s="40">
        <v>14.7</v>
      </c>
      <c r="K6" s="321">
        <v>70.5</v>
      </c>
      <c r="L6" s="269">
        <v>0.05</v>
      </c>
      <c r="M6" s="39">
        <v>0.03</v>
      </c>
      <c r="N6" s="39">
        <v>15</v>
      </c>
      <c r="O6" s="39">
        <v>0</v>
      </c>
      <c r="P6" s="42">
        <v>0</v>
      </c>
      <c r="Q6" s="26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39"/>
      <c r="C7" s="152">
        <v>237</v>
      </c>
      <c r="D7" s="185" t="s">
        <v>8</v>
      </c>
      <c r="E7" s="223" t="s">
        <v>108</v>
      </c>
      <c r="F7" s="602">
        <v>200</v>
      </c>
      <c r="G7" s="559"/>
      <c r="H7" s="245">
        <v>1.7</v>
      </c>
      <c r="I7" s="15">
        <v>2.78</v>
      </c>
      <c r="J7" s="41">
        <v>7.17</v>
      </c>
      <c r="K7" s="261">
        <v>61.44</v>
      </c>
      <c r="L7" s="278">
        <v>0.04</v>
      </c>
      <c r="M7" s="20">
        <v>0.04</v>
      </c>
      <c r="N7" s="20">
        <v>10.09</v>
      </c>
      <c r="O7" s="20">
        <v>100</v>
      </c>
      <c r="P7" s="21">
        <v>0.02</v>
      </c>
      <c r="Q7" s="278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6">
        <v>0.02</v>
      </c>
    </row>
    <row r="8" spans="1:24" s="16" customFormat="1" ht="37.5" customHeight="1" x14ac:dyDescent="0.35">
      <c r="A8" s="112"/>
      <c r="B8" s="188"/>
      <c r="C8" s="492"/>
      <c r="D8" s="502"/>
      <c r="E8" s="517"/>
      <c r="F8" s="188"/>
      <c r="G8" s="171"/>
      <c r="H8" s="310"/>
      <c r="I8" s="62"/>
      <c r="J8" s="63"/>
      <c r="K8" s="488"/>
      <c r="L8" s="310"/>
      <c r="M8" s="61"/>
      <c r="N8" s="62"/>
      <c r="O8" s="62"/>
      <c r="P8" s="118"/>
      <c r="Q8" s="310"/>
      <c r="R8" s="62"/>
      <c r="S8" s="62"/>
      <c r="T8" s="62"/>
      <c r="U8" s="62"/>
      <c r="V8" s="62"/>
      <c r="W8" s="62"/>
      <c r="X8" s="46"/>
    </row>
    <row r="9" spans="1:24" s="16" customFormat="1" ht="37.5" customHeight="1" x14ac:dyDescent="0.35">
      <c r="A9" s="112"/>
      <c r="B9" s="189" t="s">
        <v>74</v>
      </c>
      <c r="C9" s="578">
        <v>150</v>
      </c>
      <c r="D9" s="721" t="s">
        <v>9</v>
      </c>
      <c r="E9" s="669" t="s">
        <v>135</v>
      </c>
      <c r="F9" s="545">
        <v>90</v>
      </c>
      <c r="G9" s="192"/>
      <c r="H9" s="247">
        <v>21.52</v>
      </c>
      <c r="I9" s="67">
        <v>19.57</v>
      </c>
      <c r="J9" s="116">
        <v>2.4500000000000002</v>
      </c>
      <c r="K9" s="394">
        <v>270.77</v>
      </c>
      <c r="L9" s="247">
        <v>0.09</v>
      </c>
      <c r="M9" s="67">
        <v>0.16</v>
      </c>
      <c r="N9" s="67">
        <v>7.66</v>
      </c>
      <c r="O9" s="67">
        <v>70</v>
      </c>
      <c r="P9" s="486">
        <v>0.04</v>
      </c>
      <c r="Q9" s="247">
        <v>26.49</v>
      </c>
      <c r="R9" s="67">
        <v>178.7</v>
      </c>
      <c r="S9" s="67">
        <v>24.83</v>
      </c>
      <c r="T9" s="67">
        <v>1.68</v>
      </c>
      <c r="U9" s="67">
        <v>295.58</v>
      </c>
      <c r="V9" s="67">
        <v>5.0000000000000001E-3</v>
      </c>
      <c r="W9" s="67">
        <v>0</v>
      </c>
      <c r="X9" s="116">
        <v>0.56999999999999995</v>
      </c>
    </row>
    <row r="10" spans="1:24" s="16" customFormat="1" ht="37.5" customHeight="1" x14ac:dyDescent="0.35">
      <c r="A10" s="113"/>
      <c r="B10" s="189" t="s">
        <v>74</v>
      </c>
      <c r="C10" s="578">
        <v>51</v>
      </c>
      <c r="D10" s="168" t="s">
        <v>62</v>
      </c>
      <c r="E10" s="507" t="s">
        <v>129</v>
      </c>
      <c r="F10" s="189">
        <v>150</v>
      </c>
      <c r="G10" s="172"/>
      <c r="H10" s="447">
        <v>3.33</v>
      </c>
      <c r="I10" s="443">
        <v>3.81</v>
      </c>
      <c r="J10" s="448">
        <v>26.04</v>
      </c>
      <c r="K10" s="449">
        <v>151.12</v>
      </c>
      <c r="L10" s="447">
        <v>0.15</v>
      </c>
      <c r="M10" s="443">
        <v>0.1</v>
      </c>
      <c r="N10" s="443">
        <v>14.03</v>
      </c>
      <c r="O10" s="443">
        <v>20</v>
      </c>
      <c r="P10" s="444">
        <v>0.06</v>
      </c>
      <c r="Q10" s="447">
        <v>20.11</v>
      </c>
      <c r="R10" s="443">
        <v>90.58</v>
      </c>
      <c r="S10" s="443">
        <v>35.68</v>
      </c>
      <c r="T10" s="443">
        <v>1.45</v>
      </c>
      <c r="U10" s="443">
        <v>830.41</v>
      </c>
      <c r="V10" s="443">
        <v>8.0000000000000002E-3</v>
      </c>
      <c r="W10" s="443">
        <v>1E-3</v>
      </c>
      <c r="X10" s="448">
        <v>0.05</v>
      </c>
    </row>
    <row r="11" spans="1:24" s="16" customFormat="1" ht="37.5" customHeight="1" x14ac:dyDescent="0.35">
      <c r="A11" s="113"/>
      <c r="B11" s="140"/>
      <c r="C11" s="553">
        <v>107</v>
      </c>
      <c r="D11" s="216" t="s">
        <v>17</v>
      </c>
      <c r="E11" s="359" t="s">
        <v>99</v>
      </c>
      <c r="F11" s="412">
        <v>200</v>
      </c>
      <c r="G11" s="572"/>
      <c r="H11" s="278">
        <v>0.6</v>
      </c>
      <c r="I11" s="20">
        <v>0</v>
      </c>
      <c r="J11" s="46">
        <v>33</v>
      </c>
      <c r="K11" s="277">
        <v>136</v>
      </c>
      <c r="L11" s="278">
        <v>0.04</v>
      </c>
      <c r="M11" s="20">
        <v>0.08</v>
      </c>
      <c r="N11" s="20">
        <v>12</v>
      </c>
      <c r="O11" s="20">
        <v>20</v>
      </c>
      <c r="P11" s="21">
        <v>0</v>
      </c>
      <c r="Q11" s="278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6">
        <v>0</v>
      </c>
    </row>
    <row r="12" spans="1:24" s="16" customFormat="1" ht="37.5" customHeight="1" x14ac:dyDescent="0.35">
      <c r="A12" s="113"/>
      <c r="B12" s="140"/>
      <c r="C12" s="575">
        <v>119</v>
      </c>
      <c r="D12" s="216" t="s">
        <v>13</v>
      </c>
      <c r="E12" s="157" t="s">
        <v>53</v>
      </c>
      <c r="F12" s="175">
        <v>30</v>
      </c>
      <c r="G12" s="572"/>
      <c r="H12" s="278">
        <v>2.2799999999999998</v>
      </c>
      <c r="I12" s="20">
        <v>0.24</v>
      </c>
      <c r="J12" s="46">
        <v>14.76</v>
      </c>
      <c r="K12" s="413">
        <v>70.5</v>
      </c>
      <c r="L12" s="278">
        <v>0.03</v>
      </c>
      <c r="M12" s="20">
        <v>0.01</v>
      </c>
      <c r="N12" s="20">
        <v>0</v>
      </c>
      <c r="O12" s="20">
        <v>0</v>
      </c>
      <c r="P12" s="21">
        <v>0</v>
      </c>
      <c r="Q12" s="278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16" customFormat="1" ht="37.5" customHeight="1" x14ac:dyDescent="0.35">
      <c r="A13" s="113"/>
      <c r="B13" s="140"/>
      <c r="C13" s="553">
        <v>120</v>
      </c>
      <c r="D13" s="216" t="s">
        <v>14</v>
      </c>
      <c r="E13" s="157" t="s">
        <v>45</v>
      </c>
      <c r="F13" s="175">
        <v>20</v>
      </c>
      <c r="G13" s="572"/>
      <c r="H13" s="278">
        <v>1.32</v>
      </c>
      <c r="I13" s="20">
        <v>0.24</v>
      </c>
      <c r="J13" s="46">
        <v>8.0399999999999991</v>
      </c>
      <c r="K13" s="413">
        <v>39.6</v>
      </c>
      <c r="L13" s="278">
        <v>0.03</v>
      </c>
      <c r="M13" s="20">
        <v>0.02</v>
      </c>
      <c r="N13" s="20">
        <v>0</v>
      </c>
      <c r="O13" s="20">
        <v>0</v>
      </c>
      <c r="P13" s="21">
        <v>0</v>
      </c>
      <c r="Q13" s="278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16" customFormat="1" ht="37.5" customHeight="1" x14ac:dyDescent="0.35">
      <c r="A14" s="113"/>
      <c r="B14" s="188" t="s">
        <v>72</v>
      </c>
      <c r="C14" s="777"/>
      <c r="D14" s="715"/>
      <c r="E14" s="307" t="s">
        <v>19</v>
      </c>
      <c r="F14" s="470" t="e">
        <f>F6+F7+F8+#REF!+F11+F12+F13</f>
        <v>#REF!</v>
      </c>
      <c r="G14" s="470"/>
      <c r="H14" s="205" t="e">
        <f>H6+H7+H8+#REF!+H11+H12+H13</f>
        <v>#REF!</v>
      </c>
      <c r="I14" s="22" t="e">
        <f>I6+I7+I8+#REF!+I11+I12+I13</f>
        <v>#REF!</v>
      </c>
      <c r="J14" s="64" t="e">
        <f>J6+J7+J8+#REF!+J11+J12+J13</f>
        <v>#REF!</v>
      </c>
      <c r="K14" s="462" t="e">
        <f>K6+K7+K8+#REF!+K11+K12+K13</f>
        <v>#REF!</v>
      </c>
      <c r="L14" s="205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17" t="e">
        <f>P6+P7+P8+#REF!+P11+P12+P13</f>
        <v>#REF!</v>
      </c>
      <c r="Q14" s="205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64" t="e">
        <f>X6+X7+X8+#REF!+X11+X12+X13</f>
        <v>#REF!</v>
      </c>
    </row>
    <row r="15" spans="1:24" s="16" customFormat="1" ht="37.5" customHeight="1" x14ac:dyDescent="0.35">
      <c r="A15" s="113"/>
      <c r="B15" s="189" t="s">
        <v>74</v>
      </c>
      <c r="C15" s="808"/>
      <c r="D15" s="716"/>
      <c r="E15" s="516" t="s">
        <v>19</v>
      </c>
      <c r="F15" s="471">
        <f>F6+F7+F9+F10+F11+F12+F13</f>
        <v>840</v>
      </c>
      <c r="G15" s="471"/>
      <c r="H15" s="311">
        <f>H6+H7+H9+H10+H11+H12+H13</f>
        <v>31.35</v>
      </c>
      <c r="I15" s="57">
        <f>I6+I7+I9+I10+I11+I12+I13</f>
        <v>27.239999999999995</v>
      </c>
      <c r="J15" s="76">
        <f>J6+J7+J9+J10+J11+J12+J13</f>
        <v>106.16</v>
      </c>
      <c r="K15" s="450">
        <f>K6+K7+K9+K10+K11+K12+K13</f>
        <v>799.93</v>
      </c>
      <c r="L15" s="311">
        <f>L6+L7+L9+L10+L11+L12+L13</f>
        <v>0.42999999999999994</v>
      </c>
      <c r="M15" s="57">
        <f>M6+M7+M9+M10+M11+M12+M13</f>
        <v>0.44000000000000006</v>
      </c>
      <c r="N15" s="57">
        <f>N6+N7+N9+N10+N11+N12+N13</f>
        <v>58.78</v>
      </c>
      <c r="O15" s="57">
        <f>O6+O7+O9+O10+O11+O12+O13</f>
        <v>210</v>
      </c>
      <c r="P15" s="755">
        <f>P6+P7+P9+P10+P11+P12+P13</f>
        <v>0.12</v>
      </c>
      <c r="Q15" s="311">
        <f>Q6+Q7+Q9+Q10+Q11+Q12+Q13</f>
        <v>127.03999999999999</v>
      </c>
      <c r="R15" s="57">
        <f>R6+R7+R9+R10+R11+R12+R13</f>
        <v>403.75</v>
      </c>
      <c r="S15" s="57">
        <f>S6+S7+S9+S10+S11+S12+S13</f>
        <v>128.04999999999998</v>
      </c>
      <c r="T15" s="57">
        <f>T6+T7+T9+T10+T11+T12+T13</f>
        <v>8.5500000000000007</v>
      </c>
      <c r="U15" s="57">
        <f>U6+U7+U9+U10+U11+U12+U13</f>
        <v>2190.77</v>
      </c>
      <c r="V15" s="57">
        <f>V6+V7+V9+V10+V11+V12+V13</f>
        <v>2.2000000000000002E-2</v>
      </c>
      <c r="W15" s="57">
        <f>W6+W7+W9+W10+W11+W12+W13</f>
        <v>4.0000000000000001E-3</v>
      </c>
      <c r="X15" s="76">
        <f>X6+X7+X9+X10+X11+X12+X13</f>
        <v>5</v>
      </c>
    </row>
    <row r="16" spans="1:24" s="16" customFormat="1" ht="37.5" customHeight="1" x14ac:dyDescent="0.35">
      <c r="A16" s="113"/>
      <c r="B16" s="188" t="s">
        <v>72</v>
      </c>
      <c r="C16" s="777"/>
      <c r="D16" s="686"/>
      <c r="E16" s="550" t="s">
        <v>100</v>
      </c>
      <c r="F16" s="525"/>
      <c r="G16" s="525"/>
      <c r="H16" s="420"/>
      <c r="I16" s="421"/>
      <c r="J16" s="422"/>
      <c r="K16" s="496" t="e">
        <f>K14/23.5</f>
        <v>#REF!</v>
      </c>
      <c r="L16" s="420"/>
      <c r="M16" s="421"/>
      <c r="N16" s="421"/>
      <c r="O16" s="421"/>
      <c r="P16" s="474"/>
      <c r="Q16" s="420"/>
      <c r="R16" s="421"/>
      <c r="S16" s="421"/>
      <c r="T16" s="421"/>
      <c r="U16" s="421"/>
      <c r="V16" s="421"/>
      <c r="W16" s="421"/>
      <c r="X16" s="422"/>
    </row>
    <row r="17" spans="1:24" s="16" customFormat="1" ht="37.5" customHeight="1" thickBot="1" x14ac:dyDescent="0.4">
      <c r="A17" s="267"/>
      <c r="B17" s="191" t="s">
        <v>74</v>
      </c>
      <c r="C17" s="763"/>
      <c r="D17" s="687"/>
      <c r="E17" s="551" t="s">
        <v>100</v>
      </c>
      <c r="F17" s="552"/>
      <c r="G17" s="654"/>
      <c r="H17" s="431"/>
      <c r="I17" s="432"/>
      <c r="J17" s="433"/>
      <c r="K17" s="434">
        <f>K15/23.5</f>
        <v>34.039574468085107</v>
      </c>
      <c r="L17" s="665"/>
      <c r="M17" s="666"/>
      <c r="N17" s="666"/>
      <c r="O17" s="666"/>
      <c r="P17" s="667"/>
      <c r="Q17" s="665"/>
      <c r="R17" s="666"/>
      <c r="S17" s="666"/>
      <c r="T17" s="666"/>
      <c r="U17" s="666"/>
      <c r="V17" s="666"/>
      <c r="W17" s="666"/>
      <c r="X17" s="668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82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621" t="s">
        <v>64</v>
      </c>
      <c r="B23" s="826"/>
      <c r="C23" s="622"/>
      <c r="D23" s="623"/>
      <c r="E23" s="11"/>
      <c r="F23" s="11"/>
      <c r="G23" s="11"/>
      <c r="H23" s="11"/>
      <c r="I23" s="11"/>
      <c r="J23" s="11"/>
    </row>
    <row r="24" spans="1:24" x14ac:dyDescent="0.35">
      <c r="A24" s="624" t="s">
        <v>65</v>
      </c>
      <c r="B24" s="822"/>
      <c r="C24" s="625"/>
      <c r="D24" s="625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24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1"/>
      <c r="F3" s="361"/>
      <c r="G3" s="36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01" t="s">
        <v>38</v>
      </c>
      <c r="D4" s="136"/>
      <c r="E4" s="346"/>
      <c r="F4" s="437"/>
      <c r="G4" s="301"/>
      <c r="H4" s="789" t="s">
        <v>21</v>
      </c>
      <c r="I4" s="790"/>
      <c r="J4" s="791"/>
      <c r="K4" s="195" t="s">
        <v>22</v>
      </c>
      <c r="L4" s="941" t="s">
        <v>23</v>
      </c>
      <c r="M4" s="942"/>
      <c r="N4" s="943"/>
      <c r="O4" s="943"/>
      <c r="P4" s="947"/>
      <c r="Q4" s="955" t="s">
        <v>24</v>
      </c>
      <c r="R4" s="956"/>
      <c r="S4" s="956"/>
      <c r="T4" s="956"/>
      <c r="U4" s="956"/>
      <c r="V4" s="956"/>
      <c r="W4" s="956"/>
      <c r="X4" s="957"/>
    </row>
    <row r="5" spans="1:24" s="16" customFormat="1" ht="47" thickBot="1" x14ac:dyDescent="0.4">
      <c r="A5" s="148" t="s">
        <v>0</v>
      </c>
      <c r="B5" s="557"/>
      <c r="C5" s="257" t="s">
        <v>39</v>
      </c>
      <c r="D5" s="84" t="s">
        <v>40</v>
      </c>
      <c r="E5" s="133" t="s">
        <v>37</v>
      </c>
      <c r="F5" s="110" t="s">
        <v>25</v>
      </c>
      <c r="G5" s="110" t="s">
        <v>36</v>
      </c>
      <c r="H5" s="133" t="s">
        <v>26</v>
      </c>
      <c r="I5" s="481" t="s">
        <v>27</v>
      </c>
      <c r="J5" s="104" t="s">
        <v>28</v>
      </c>
      <c r="K5" s="196" t="s">
        <v>29</v>
      </c>
      <c r="L5" s="353" t="s">
        <v>30</v>
      </c>
      <c r="M5" s="353" t="s">
        <v>111</v>
      </c>
      <c r="N5" s="353" t="s">
        <v>31</v>
      </c>
      <c r="O5" s="480" t="s">
        <v>112</v>
      </c>
      <c r="P5" s="353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24" s="16" customFormat="1" ht="37.5" customHeight="1" x14ac:dyDescent="0.35">
      <c r="A6" s="150" t="s">
        <v>5</v>
      </c>
      <c r="B6" s="144"/>
      <c r="C6" s="558">
        <v>24</v>
      </c>
      <c r="D6" s="699" t="s">
        <v>7</v>
      </c>
      <c r="E6" s="387" t="s">
        <v>109</v>
      </c>
      <c r="F6" s="558">
        <v>150</v>
      </c>
      <c r="G6" s="699"/>
      <c r="H6" s="269">
        <v>0.6</v>
      </c>
      <c r="I6" s="39">
        <v>0.6</v>
      </c>
      <c r="J6" s="40">
        <v>14.7</v>
      </c>
      <c r="K6" s="320">
        <v>70.5</v>
      </c>
      <c r="L6" s="269">
        <v>0.05</v>
      </c>
      <c r="M6" s="39">
        <v>0.03</v>
      </c>
      <c r="N6" s="39">
        <v>15</v>
      </c>
      <c r="O6" s="39">
        <v>0</v>
      </c>
      <c r="P6" s="40">
        <v>0</v>
      </c>
      <c r="Q6" s="26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88" t="s">
        <v>72</v>
      </c>
      <c r="C7" s="592">
        <v>78</v>
      </c>
      <c r="D7" s="738" t="s">
        <v>9</v>
      </c>
      <c r="E7" s="502" t="s">
        <v>174</v>
      </c>
      <c r="F7" s="592">
        <v>90</v>
      </c>
      <c r="G7" s="738"/>
      <c r="H7" s="310">
        <v>14.8</v>
      </c>
      <c r="I7" s="62">
        <v>13.02</v>
      </c>
      <c r="J7" s="63">
        <v>12.17</v>
      </c>
      <c r="K7" s="593">
        <v>226.36</v>
      </c>
      <c r="L7" s="310">
        <v>0.1</v>
      </c>
      <c r="M7" s="62">
        <v>0.12</v>
      </c>
      <c r="N7" s="62">
        <v>1.35</v>
      </c>
      <c r="O7" s="62">
        <v>150</v>
      </c>
      <c r="P7" s="63">
        <v>0.27</v>
      </c>
      <c r="Q7" s="310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89" t="s">
        <v>74</v>
      </c>
      <c r="C8" s="578">
        <v>146</v>
      </c>
      <c r="D8" s="649" t="s">
        <v>9</v>
      </c>
      <c r="E8" s="594" t="s">
        <v>121</v>
      </c>
      <c r="F8" s="595">
        <v>90</v>
      </c>
      <c r="G8" s="192"/>
      <c r="H8" s="247">
        <v>18.5</v>
      </c>
      <c r="I8" s="67">
        <v>3.73</v>
      </c>
      <c r="J8" s="116">
        <v>2.5099999999999998</v>
      </c>
      <c r="K8" s="394">
        <v>116.1</v>
      </c>
      <c r="L8" s="247">
        <v>0.09</v>
      </c>
      <c r="M8" s="67">
        <v>0.12</v>
      </c>
      <c r="N8" s="67">
        <v>0.24</v>
      </c>
      <c r="O8" s="67">
        <v>30</v>
      </c>
      <c r="P8" s="116">
        <v>0.32</v>
      </c>
      <c r="Q8" s="247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62</v>
      </c>
      <c r="E9" s="216" t="s">
        <v>96</v>
      </c>
      <c r="F9" s="175">
        <v>150</v>
      </c>
      <c r="G9" s="140"/>
      <c r="H9" s="278">
        <v>3.34</v>
      </c>
      <c r="I9" s="20">
        <v>4.91</v>
      </c>
      <c r="J9" s="46">
        <v>33.93</v>
      </c>
      <c r="K9" s="277">
        <v>191.49</v>
      </c>
      <c r="L9" s="278">
        <v>0.03</v>
      </c>
      <c r="M9" s="20">
        <v>0.02</v>
      </c>
      <c r="N9" s="20">
        <v>0</v>
      </c>
      <c r="O9" s="20">
        <v>20</v>
      </c>
      <c r="P9" s="46">
        <v>0.09</v>
      </c>
      <c r="Q9" s="278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3">
        <v>102</v>
      </c>
      <c r="D10" s="650" t="s">
        <v>17</v>
      </c>
      <c r="E10" s="619" t="s">
        <v>79</v>
      </c>
      <c r="F10" s="596">
        <v>200</v>
      </c>
      <c r="G10" s="105"/>
      <c r="H10" s="245">
        <v>0.83</v>
      </c>
      <c r="I10" s="15">
        <v>0.04</v>
      </c>
      <c r="J10" s="41">
        <v>15.16</v>
      </c>
      <c r="K10" s="261">
        <v>64.22</v>
      </c>
      <c r="L10" s="245">
        <v>0.01</v>
      </c>
      <c r="M10" s="15">
        <v>0.03</v>
      </c>
      <c r="N10" s="15">
        <v>0.27</v>
      </c>
      <c r="O10" s="15">
        <v>60</v>
      </c>
      <c r="P10" s="41">
        <v>0</v>
      </c>
      <c r="Q10" s="245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4">
        <v>119</v>
      </c>
      <c r="D11" s="559" t="s">
        <v>13</v>
      </c>
      <c r="E11" s="156" t="s">
        <v>53</v>
      </c>
      <c r="F11" s="190">
        <v>20</v>
      </c>
      <c r="G11" s="135"/>
      <c r="H11" s="245">
        <v>1.52</v>
      </c>
      <c r="I11" s="15">
        <v>0.16</v>
      </c>
      <c r="J11" s="41">
        <v>9.84</v>
      </c>
      <c r="K11" s="261">
        <v>47</v>
      </c>
      <c r="L11" s="245">
        <v>0.02</v>
      </c>
      <c r="M11" s="17">
        <v>0.01</v>
      </c>
      <c r="N11" s="15">
        <v>0</v>
      </c>
      <c r="O11" s="15">
        <v>0</v>
      </c>
      <c r="P11" s="41">
        <v>0</v>
      </c>
      <c r="Q11" s="245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2">
        <v>120</v>
      </c>
      <c r="D12" s="559" t="s">
        <v>14</v>
      </c>
      <c r="E12" s="156" t="s">
        <v>45</v>
      </c>
      <c r="F12" s="152">
        <v>20</v>
      </c>
      <c r="G12" s="737"/>
      <c r="H12" s="607">
        <v>1.32</v>
      </c>
      <c r="I12" s="15">
        <v>0.24</v>
      </c>
      <c r="J12" s="41">
        <v>8.0399999999999991</v>
      </c>
      <c r="K12" s="262">
        <v>39.6</v>
      </c>
      <c r="L12" s="278">
        <v>0.03</v>
      </c>
      <c r="M12" s="20">
        <v>0.02</v>
      </c>
      <c r="N12" s="20">
        <v>0</v>
      </c>
      <c r="O12" s="20">
        <v>0</v>
      </c>
      <c r="P12" s="46">
        <v>0</v>
      </c>
      <c r="Q12" s="27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88" t="s">
        <v>72</v>
      </c>
      <c r="C13" s="492"/>
      <c r="D13" s="651"/>
      <c r="E13" s="419" t="s">
        <v>19</v>
      </c>
      <c r="F13" s="554">
        <f>F6+F7+F9+F10+F11+F12</f>
        <v>630</v>
      </c>
      <c r="G13" s="554"/>
      <c r="H13" s="470">
        <f t="shared" ref="H13:X13" si="0">H6+H7+H9+H10+H11+H12</f>
        <v>22.41</v>
      </c>
      <c r="I13" s="421">
        <f t="shared" si="0"/>
        <v>18.97</v>
      </c>
      <c r="J13" s="422">
        <f t="shared" si="0"/>
        <v>93.84</v>
      </c>
      <c r="K13" s="462">
        <f t="shared" si="0"/>
        <v>639.17000000000007</v>
      </c>
      <c r="L13" s="420">
        <f t="shared" si="0"/>
        <v>0.24000000000000002</v>
      </c>
      <c r="M13" s="421">
        <f t="shared" si="0"/>
        <v>0.22999999999999998</v>
      </c>
      <c r="N13" s="421">
        <f t="shared" si="0"/>
        <v>16.62</v>
      </c>
      <c r="O13" s="421">
        <f t="shared" si="0"/>
        <v>230</v>
      </c>
      <c r="P13" s="422">
        <f t="shared" si="0"/>
        <v>0.36</v>
      </c>
      <c r="Q13" s="420">
        <f t="shared" si="0"/>
        <v>122.67</v>
      </c>
      <c r="R13" s="421">
        <f t="shared" si="0"/>
        <v>342.59</v>
      </c>
      <c r="S13" s="421">
        <f t="shared" si="0"/>
        <v>113.31</v>
      </c>
      <c r="T13" s="421">
        <f t="shared" si="0"/>
        <v>6.3999999999999995</v>
      </c>
      <c r="U13" s="421">
        <f t="shared" si="0"/>
        <v>1120.1099999999999</v>
      </c>
      <c r="V13" s="421">
        <f t="shared" si="0"/>
        <v>0.115</v>
      </c>
      <c r="W13" s="421">
        <f t="shared" si="0"/>
        <v>2.3000000000000003E-2</v>
      </c>
      <c r="X13" s="422">
        <f t="shared" si="0"/>
        <v>3.45</v>
      </c>
    </row>
    <row r="14" spans="1:24" s="16" customFormat="1" ht="37.5" customHeight="1" x14ac:dyDescent="0.35">
      <c r="A14" s="111"/>
      <c r="B14" s="189" t="s">
        <v>74</v>
      </c>
      <c r="C14" s="579"/>
      <c r="D14" s="652"/>
      <c r="E14" s="424" t="s">
        <v>19</v>
      </c>
      <c r="F14" s="555">
        <f>F6+F8+F9+F10+F11+F12</f>
        <v>630</v>
      </c>
      <c r="G14" s="555"/>
      <c r="H14" s="471">
        <f t="shared" ref="H14:X14" si="1">H6+H8+H9+H10+H11+H12</f>
        <v>26.11</v>
      </c>
      <c r="I14" s="912">
        <f t="shared" si="1"/>
        <v>9.68</v>
      </c>
      <c r="J14" s="910">
        <f t="shared" si="1"/>
        <v>84.18</v>
      </c>
      <c r="K14" s="450">
        <f t="shared" si="1"/>
        <v>528.91000000000008</v>
      </c>
      <c r="L14" s="911">
        <f t="shared" si="1"/>
        <v>0.23</v>
      </c>
      <c r="M14" s="912">
        <f t="shared" si="1"/>
        <v>0.22999999999999998</v>
      </c>
      <c r="N14" s="912">
        <f t="shared" si="1"/>
        <v>15.51</v>
      </c>
      <c r="O14" s="912">
        <f t="shared" si="1"/>
        <v>110</v>
      </c>
      <c r="P14" s="910">
        <f t="shared" si="1"/>
        <v>0.41000000000000003</v>
      </c>
      <c r="Q14" s="911">
        <f t="shared" si="1"/>
        <v>188.64000000000001</v>
      </c>
      <c r="R14" s="912">
        <f t="shared" si="1"/>
        <v>391.43</v>
      </c>
      <c r="S14" s="912">
        <f t="shared" si="1"/>
        <v>117.30000000000001</v>
      </c>
      <c r="T14" s="912">
        <f t="shared" si="1"/>
        <v>6.13</v>
      </c>
      <c r="U14" s="912">
        <f t="shared" si="1"/>
        <v>1146.4899999999998</v>
      </c>
      <c r="V14" s="912">
        <f t="shared" si="1"/>
        <v>0.14600000000000002</v>
      </c>
      <c r="W14" s="912">
        <f t="shared" si="1"/>
        <v>2.4E-2</v>
      </c>
      <c r="X14" s="910">
        <f t="shared" si="1"/>
        <v>3.59</v>
      </c>
    </row>
    <row r="15" spans="1:24" s="16" customFormat="1" ht="37.5" customHeight="1" x14ac:dyDescent="0.35">
      <c r="A15" s="111"/>
      <c r="B15" s="188" t="s">
        <v>72</v>
      </c>
      <c r="C15" s="504"/>
      <c r="D15" s="653"/>
      <c r="E15" s="419" t="s">
        <v>20</v>
      </c>
      <c r="F15" s="494"/>
      <c r="G15" s="498"/>
      <c r="H15" s="526"/>
      <c r="I15" s="62"/>
      <c r="J15" s="63"/>
      <c r="K15" s="370">
        <f>K13/23.5</f>
        <v>27.198723404255322</v>
      </c>
      <c r="L15" s="310"/>
      <c r="M15" s="62"/>
      <c r="N15" s="62"/>
      <c r="O15" s="62"/>
      <c r="P15" s="63"/>
      <c r="Q15" s="310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28"/>
      <c r="B16" s="243" t="s">
        <v>74</v>
      </c>
      <c r="C16" s="495"/>
      <c r="D16" s="654"/>
      <c r="E16" s="429" t="s">
        <v>20</v>
      </c>
      <c r="F16" s="495"/>
      <c r="G16" s="654"/>
      <c r="H16" s="339"/>
      <c r="I16" s="334"/>
      <c r="J16" s="335"/>
      <c r="K16" s="341">
        <f>K14/23.5</f>
        <v>22.506808510638301</v>
      </c>
      <c r="L16" s="339"/>
      <c r="M16" s="334"/>
      <c r="N16" s="334"/>
      <c r="O16" s="334"/>
      <c r="P16" s="335"/>
      <c r="Q16" s="339"/>
      <c r="R16" s="334"/>
      <c r="S16" s="334"/>
      <c r="T16" s="334"/>
      <c r="U16" s="334"/>
      <c r="V16" s="334"/>
      <c r="W16" s="334"/>
      <c r="X16" s="335"/>
    </row>
    <row r="17" spans="1:24" s="16" customFormat="1" ht="37.5" customHeight="1" x14ac:dyDescent="0.35">
      <c r="A17" s="150" t="s">
        <v>6</v>
      </c>
      <c r="B17" s="709"/>
      <c r="C17" s="577">
        <v>9</v>
      </c>
      <c r="D17" s="680" t="s">
        <v>18</v>
      </c>
      <c r="E17" s="842" t="s">
        <v>89</v>
      </c>
      <c r="F17" s="706">
        <v>60</v>
      </c>
      <c r="G17" s="288"/>
      <c r="H17" s="290">
        <v>1.29</v>
      </c>
      <c r="I17" s="90">
        <v>4.2699999999999996</v>
      </c>
      <c r="J17" s="92">
        <v>6.97</v>
      </c>
      <c r="K17" s="508">
        <v>72.75</v>
      </c>
      <c r="L17" s="290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290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6"/>
      <c r="C18" s="152">
        <v>37</v>
      </c>
      <c r="D18" s="185" t="s">
        <v>8</v>
      </c>
      <c r="E18" s="843" t="s">
        <v>101</v>
      </c>
      <c r="F18" s="232">
        <v>200</v>
      </c>
      <c r="G18" s="156"/>
      <c r="H18" s="246">
        <v>5.78</v>
      </c>
      <c r="I18" s="13">
        <v>5.5</v>
      </c>
      <c r="J18" s="43">
        <v>10.8</v>
      </c>
      <c r="K18" s="142">
        <v>115.7</v>
      </c>
      <c r="L18" s="246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46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53">
        <v>88</v>
      </c>
      <c r="D19" s="216" t="s">
        <v>9</v>
      </c>
      <c r="E19" s="843" t="s">
        <v>107</v>
      </c>
      <c r="F19" s="232">
        <v>90</v>
      </c>
      <c r="G19" s="157"/>
      <c r="H19" s="246">
        <v>18</v>
      </c>
      <c r="I19" s="13">
        <v>16.5</v>
      </c>
      <c r="J19" s="43">
        <v>2.89</v>
      </c>
      <c r="K19" s="142">
        <v>232.8</v>
      </c>
      <c r="L19" s="246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46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7"/>
      <c r="C20" s="553">
        <v>64</v>
      </c>
      <c r="D20" s="216" t="s">
        <v>47</v>
      </c>
      <c r="E20" s="843" t="s">
        <v>70</v>
      </c>
      <c r="F20" s="232">
        <v>150</v>
      </c>
      <c r="G20" s="157"/>
      <c r="H20" s="246">
        <v>6.76</v>
      </c>
      <c r="I20" s="13">
        <v>3.93</v>
      </c>
      <c r="J20" s="43">
        <v>41.29</v>
      </c>
      <c r="K20" s="142">
        <v>227.48</v>
      </c>
      <c r="L20" s="254">
        <v>0.08</v>
      </c>
      <c r="M20" s="215">
        <v>0.03</v>
      </c>
      <c r="N20" s="81">
        <v>0</v>
      </c>
      <c r="O20" s="81">
        <v>10</v>
      </c>
      <c r="P20" s="82">
        <v>0.06</v>
      </c>
      <c r="Q20" s="254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4">
        <v>0.01</v>
      </c>
    </row>
    <row r="21" spans="1:24" s="36" customFormat="1" ht="37.5" customHeight="1" x14ac:dyDescent="0.35">
      <c r="A21" s="112"/>
      <c r="B21" s="157"/>
      <c r="C21" s="575">
        <v>98</v>
      </c>
      <c r="D21" s="137" t="s">
        <v>17</v>
      </c>
      <c r="E21" s="216" t="s">
        <v>80</v>
      </c>
      <c r="F21" s="140">
        <v>200</v>
      </c>
      <c r="G21" s="661"/>
      <c r="H21" s="19">
        <v>0.37</v>
      </c>
      <c r="I21" s="20">
        <v>0</v>
      </c>
      <c r="J21" s="21">
        <v>14.85</v>
      </c>
      <c r="K21" s="200">
        <v>59.48</v>
      </c>
      <c r="L21" s="245">
        <v>0</v>
      </c>
      <c r="M21" s="17">
        <v>0</v>
      </c>
      <c r="N21" s="15">
        <v>0</v>
      </c>
      <c r="O21" s="15">
        <v>0</v>
      </c>
      <c r="P21" s="41">
        <v>0</v>
      </c>
      <c r="Q21" s="245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7"/>
      <c r="C22" s="575">
        <v>119</v>
      </c>
      <c r="D22" s="156" t="s">
        <v>13</v>
      </c>
      <c r="E22" s="185" t="s">
        <v>53</v>
      </c>
      <c r="F22" s="190">
        <v>20</v>
      </c>
      <c r="G22" s="135"/>
      <c r="H22" s="245">
        <v>1.52</v>
      </c>
      <c r="I22" s="15">
        <v>0.16</v>
      </c>
      <c r="J22" s="41">
        <v>9.84</v>
      </c>
      <c r="K22" s="261">
        <v>47</v>
      </c>
      <c r="L22" s="245">
        <v>0.02</v>
      </c>
      <c r="M22" s="17">
        <v>0.01</v>
      </c>
      <c r="N22" s="15">
        <v>0</v>
      </c>
      <c r="O22" s="15">
        <v>0</v>
      </c>
      <c r="P22" s="41">
        <v>0</v>
      </c>
      <c r="Q22" s="245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7"/>
      <c r="C23" s="553">
        <v>120</v>
      </c>
      <c r="D23" s="156" t="s">
        <v>14</v>
      </c>
      <c r="E23" s="185" t="s">
        <v>45</v>
      </c>
      <c r="F23" s="139">
        <v>20</v>
      </c>
      <c r="G23" s="737"/>
      <c r="H23" s="245">
        <v>1.32</v>
      </c>
      <c r="I23" s="15">
        <v>0.24</v>
      </c>
      <c r="J23" s="41">
        <v>8.0399999999999991</v>
      </c>
      <c r="K23" s="262">
        <v>39.6</v>
      </c>
      <c r="L23" s="278">
        <v>0.03</v>
      </c>
      <c r="M23" s="20">
        <v>0.02</v>
      </c>
      <c r="N23" s="20">
        <v>0</v>
      </c>
      <c r="O23" s="20">
        <v>0</v>
      </c>
      <c r="P23" s="21">
        <v>0</v>
      </c>
      <c r="Q23" s="278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7"/>
      <c r="C24" s="809"/>
      <c r="D24" s="727"/>
      <c r="E24" s="844" t="s">
        <v>19</v>
      </c>
      <c r="F24" s="272">
        <f>SUM(F17:F23)</f>
        <v>740</v>
      </c>
      <c r="G24" s="272"/>
      <c r="H24" s="206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72">
        <f>SUM(K17:K23)</f>
        <v>794.81000000000006</v>
      </c>
      <c r="L24" s="206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06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1"/>
      <c r="B25" s="256"/>
      <c r="C25" s="810"/>
      <c r="D25" s="479"/>
      <c r="E25" s="845" t="s">
        <v>20</v>
      </c>
      <c r="F25" s="362"/>
      <c r="G25" s="362"/>
      <c r="H25" s="364"/>
      <c r="I25" s="365"/>
      <c r="J25" s="366"/>
      <c r="K25" s="363">
        <f>K24/23.5</f>
        <v>33.821702127659577</v>
      </c>
      <c r="L25" s="364"/>
      <c r="M25" s="477"/>
      <c r="N25" s="365"/>
      <c r="O25" s="365"/>
      <c r="P25" s="366"/>
      <c r="Q25" s="364"/>
      <c r="R25" s="365"/>
      <c r="S25" s="365"/>
      <c r="T25" s="365"/>
      <c r="U25" s="365"/>
      <c r="V25" s="365"/>
      <c r="W25" s="365"/>
      <c r="X25" s="366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2"/>
      <c r="F27" s="26"/>
      <c r="G27" s="11"/>
      <c r="H27" s="11"/>
      <c r="I27" s="11"/>
      <c r="J27" s="11"/>
    </row>
    <row r="28" spans="1:24" ht="18" x14ac:dyDescent="0.35">
      <c r="A28" s="621" t="s">
        <v>64</v>
      </c>
      <c r="B28" s="826"/>
      <c r="C28" s="622"/>
      <c r="D28" s="623"/>
      <c r="E28" s="25"/>
      <c r="F28" s="26"/>
      <c r="G28" s="11"/>
      <c r="H28" s="11"/>
      <c r="I28" s="11"/>
      <c r="J28" s="11"/>
    </row>
    <row r="29" spans="1:24" ht="18" x14ac:dyDescent="0.35">
      <c r="A29" s="624" t="s">
        <v>65</v>
      </c>
      <c r="B29" s="822"/>
      <c r="C29" s="625"/>
      <c r="D29" s="625"/>
      <c r="E29" s="25"/>
      <c r="F29" s="26"/>
      <c r="G29" s="11"/>
      <c r="H29" s="11"/>
      <c r="I29" s="11"/>
      <c r="J29" s="11"/>
    </row>
    <row r="30" spans="1:24" ht="18" x14ac:dyDescent="0.35">
      <c r="A30" s="11"/>
      <c r="B30" s="840"/>
      <c r="C30" s="347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8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24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31"/>
      <c r="C4" s="626" t="s">
        <v>38</v>
      </c>
      <c r="D4" s="255"/>
      <c r="E4" s="695"/>
      <c r="F4" s="626"/>
      <c r="G4" s="628"/>
      <c r="H4" s="783" t="s">
        <v>21</v>
      </c>
      <c r="I4" s="784"/>
      <c r="J4" s="785"/>
      <c r="K4" s="696" t="s">
        <v>22</v>
      </c>
      <c r="L4" s="941" t="s">
        <v>23</v>
      </c>
      <c r="M4" s="942"/>
      <c r="N4" s="943"/>
      <c r="O4" s="943"/>
      <c r="P4" s="947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24" s="16" customFormat="1" ht="47" thickBot="1" x14ac:dyDescent="0.4">
      <c r="A5" s="148" t="s">
        <v>0</v>
      </c>
      <c r="B5" s="801"/>
      <c r="C5" s="133" t="s">
        <v>39</v>
      </c>
      <c r="D5" s="677" t="s">
        <v>40</v>
      </c>
      <c r="E5" s="110" t="s">
        <v>37</v>
      </c>
      <c r="F5" s="133" t="s">
        <v>25</v>
      </c>
      <c r="G5" s="110" t="s">
        <v>36</v>
      </c>
      <c r="H5" s="104" t="s">
        <v>26</v>
      </c>
      <c r="I5" s="481" t="s">
        <v>27</v>
      </c>
      <c r="J5" s="104" t="s">
        <v>28</v>
      </c>
      <c r="K5" s="710" t="s">
        <v>29</v>
      </c>
      <c r="L5" s="353" t="s">
        <v>30</v>
      </c>
      <c r="M5" s="353" t="s">
        <v>111</v>
      </c>
      <c r="N5" s="353" t="s">
        <v>31</v>
      </c>
      <c r="O5" s="480" t="s">
        <v>112</v>
      </c>
      <c r="P5" s="353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24" s="16" customFormat="1" ht="39" customHeight="1" x14ac:dyDescent="0.35">
      <c r="A6" s="150" t="s">
        <v>6</v>
      </c>
      <c r="B6" s="411"/>
      <c r="C6" s="452">
        <v>23</v>
      </c>
      <c r="D6" s="709" t="s">
        <v>18</v>
      </c>
      <c r="E6" s="739" t="s">
        <v>136</v>
      </c>
      <c r="F6" s="740">
        <v>60</v>
      </c>
      <c r="G6" s="160"/>
      <c r="H6" s="342">
        <v>0.56999999999999995</v>
      </c>
      <c r="I6" s="49">
        <v>0.36</v>
      </c>
      <c r="J6" s="50">
        <v>1.92</v>
      </c>
      <c r="K6" s="337">
        <v>11.4</v>
      </c>
      <c r="L6" s="340">
        <v>0.03</v>
      </c>
      <c r="M6" s="49">
        <v>0.02</v>
      </c>
      <c r="N6" s="49">
        <v>10.5</v>
      </c>
      <c r="O6" s="49">
        <v>40</v>
      </c>
      <c r="P6" s="385">
        <v>0</v>
      </c>
      <c r="Q6" s="340">
        <v>11.1</v>
      </c>
      <c r="R6" s="49">
        <v>20.399999999999999</v>
      </c>
      <c r="S6" s="49">
        <v>10.199999999999999</v>
      </c>
      <c r="T6" s="49">
        <v>0.45</v>
      </c>
      <c r="U6" s="49">
        <v>145.80000000000001</v>
      </c>
      <c r="V6" s="49">
        <v>1E-3</v>
      </c>
      <c r="W6" s="49">
        <v>0</v>
      </c>
      <c r="X6" s="50">
        <v>0.01</v>
      </c>
    </row>
    <row r="7" spans="1:24" s="16" customFormat="1" ht="39" customHeight="1" x14ac:dyDescent="0.35">
      <c r="A7" s="111"/>
      <c r="B7" s="157"/>
      <c r="C7" s="106">
        <v>31</v>
      </c>
      <c r="D7" s="157" t="s">
        <v>8</v>
      </c>
      <c r="E7" s="741" t="s">
        <v>76</v>
      </c>
      <c r="F7" s="742">
        <v>200</v>
      </c>
      <c r="G7" s="140"/>
      <c r="H7" s="215">
        <v>5.74</v>
      </c>
      <c r="I7" s="81">
        <v>8.7799999999999994</v>
      </c>
      <c r="J7" s="214">
        <v>8.74</v>
      </c>
      <c r="K7" s="375">
        <v>138.04</v>
      </c>
      <c r="L7" s="246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6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6">
        <v>3.5999999999999997E-2</v>
      </c>
    </row>
    <row r="8" spans="1:24" s="16" customFormat="1" ht="39" customHeight="1" x14ac:dyDescent="0.35">
      <c r="A8" s="112"/>
      <c r="B8" s="841" t="s">
        <v>74</v>
      </c>
      <c r="C8" s="192">
        <v>126</v>
      </c>
      <c r="D8" s="442" t="s">
        <v>9</v>
      </c>
      <c r="E8" s="669" t="s">
        <v>138</v>
      </c>
      <c r="F8" s="537">
        <v>90</v>
      </c>
      <c r="G8" s="189"/>
      <c r="H8" s="248">
        <v>16.98</v>
      </c>
      <c r="I8" s="58">
        <v>28.92</v>
      </c>
      <c r="J8" s="75">
        <v>3.59</v>
      </c>
      <c r="K8" s="336">
        <v>346</v>
      </c>
      <c r="L8" s="338">
        <v>0.45</v>
      </c>
      <c r="M8" s="58">
        <v>0.15</v>
      </c>
      <c r="N8" s="58">
        <v>1.08</v>
      </c>
      <c r="O8" s="58">
        <v>10</v>
      </c>
      <c r="P8" s="59">
        <v>0.44</v>
      </c>
      <c r="Q8" s="338">
        <v>31.51</v>
      </c>
      <c r="R8" s="58">
        <v>183.68</v>
      </c>
      <c r="S8" s="58">
        <v>28.68</v>
      </c>
      <c r="T8" s="58">
        <v>1.88</v>
      </c>
      <c r="U8" s="58">
        <v>322.18</v>
      </c>
      <c r="V8" s="58">
        <v>2E-3</v>
      </c>
      <c r="W8" s="58">
        <v>1.7999999999999999E-2</v>
      </c>
      <c r="X8" s="75">
        <v>0.01</v>
      </c>
    </row>
    <row r="9" spans="1:24" s="16" customFormat="1" ht="48" customHeight="1" x14ac:dyDescent="0.35">
      <c r="A9" s="113"/>
      <c r="B9" s="189" t="s">
        <v>74</v>
      </c>
      <c r="C9" s="172">
        <v>22</v>
      </c>
      <c r="D9" s="442" t="s">
        <v>62</v>
      </c>
      <c r="E9" s="610" t="s">
        <v>143</v>
      </c>
      <c r="F9" s="172">
        <v>150</v>
      </c>
      <c r="G9" s="189"/>
      <c r="H9" s="248">
        <v>2.41</v>
      </c>
      <c r="I9" s="58">
        <v>7.02</v>
      </c>
      <c r="J9" s="59">
        <v>14.18</v>
      </c>
      <c r="K9" s="249">
        <v>130.79</v>
      </c>
      <c r="L9" s="248">
        <v>0.08</v>
      </c>
      <c r="M9" s="248">
        <v>7.0000000000000007E-2</v>
      </c>
      <c r="N9" s="58">
        <v>13.63</v>
      </c>
      <c r="O9" s="58">
        <v>420</v>
      </c>
      <c r="P9" s="59">
        <v>0.06</v>
      </c>
      <c r="Q9" s="338">
        <v>35.24</v>
      </c>
      <c r="R9" s="58">
        <v>63.07</v>
      </c>
      <c r="S9" s="58">
        <v>28.07</v>
      </c>
      <c r="T9" s="58">
        <v>1.03</v>
      </c>
      <c r="U9" s="58">
        <v>482.73</v>
      </c>
      <c r="V9" s="58">
        <v>5.0000000000000001E-3</v>
      </c>
      <c r="W9" s="58">
        <v>0</v>
      </c>
      <c r="X9" s="75">
        <v>0.03</v>
      </c>
    </row>
    <row r="10" spans="1:24" s="16" customFormat="1" ht="39" customHeight="1" x14ac:dyDescent="0.35">
      <c r="A10" s="113"/>
      <c r="B10" s="157"/>
      <c r="C10" s="176">
        <v>114</v>
      </c>
      <c r="D10" s="156" t="s">
        <v>44</v>
      </c>
      <c r="E10" s="611" t="s">
        <v>50</v>
      </c>
      <c r="F10" s="285">
        <v>200</v>
      </c>
      <c r="G10" s="156"/>
      <c r="H10" s="245">
        <v>0</v>
      </c>
      <c r="I10" s="15">
        <v>0</v>
      </c>
      <c r="J10" s="41">
        <v>7.27</v>
      </c>
      <c r="K10" s="261">
        <v>28.73</v>
      </c>
      <c r="L10" s="245">
        <v>0</v>
      </c>
      <c r="M10" s="17">
        <v>0</v>
      </c>
      <c r="N10" s="15">
        <v>0</v>
      </c>
      <c r="O10" s="15">
        <v>0</v>
      </c>
      <c r="P10" s="18">
        <v>0</v>
      </c>
      <c r="Q10" s="245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9.25" customHeight="1" x14ac:dyDescent="0.35">
      <c r="A11" s="113"/>
      <c r="B11" s="157"/>
      <c r="C11" s="375">
        <v>119</v>
      </c>
      <c r="D11" s="157" t="s">
        <v>13</v>
      </c>
      <c r="E11" s="612" t="s">
        <v>53</v>
      </c>
      <c r="F11" s="553">
        <v>30</v>
      </c>
      <c r="G11" s="140"/>
      <c r="H11" s="19">
        <v>2.2799999999999998</v>
      </c>
      <c r="I11" s="20">
        <v>0.24</v>
      </c>
      <c r="J11" s="46">
        <v>14.76</v>
      </c>
      <c r="K11" s="413">
        <v>70.5</v>
      </c>
      <c r="L11" s="278">
        <v>0.03</v>
      </c>
      <c r="M11" s="20">
        <v>0.01</v>
      </c>
      <c r="N11" s="20">
        <v>0</v>
      </c>
      <c r="O11" s="20">
        <v>0</v>
      </c>
      <c r="P11" s="21">
        <v>0</v>
      </c>
      <c r="Q11" s="278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9" customHeight="1" x14ac:dyDescent="0.35">
      <c r="A12" s="113"/>
      <c r="B12" s="157"/>
      <c r="C12" s="106">
        <v>120</v>
      </c>
      <c r="D12" s="157" t="s">
        <v>14</v>
      </c>
      <c r="E12" s="612" t="s">
        <v>45</v>
      </c>
      <c r="F12" s="553">
        <v>20</v>
      </c>
      <c r="G12" s="140"/>
      <c r="H12" s="19">
        <v>1.32</v>
      </c>
      <c r="I12" s="20">
        <v>0.24</v>
      </c>
      <c r="J12" s="46">
        <v>8.0399999999999991</v>
      </c>
      <c r="K12" s="413">
        <v>39.6</v>
      </c>
      <c r="L12" s="278">
        <v>0.03</v>
      </c>
      <c r="M12" s="20">
        <v>0.02</v>
      </c>
      <c r="N12" s="20">
        <v>0</v>
      </c>
      <c r="O12" s="20">
        <v>0</v>
      </c>
      <c r="P12" s="21">
        <v>0</v>
      </c>
      <c r="Q12" s="27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9" customHeight="1" x14ac:dyDescent="0.35">
      <c r="A13" s="113"/>
      <c r="B13" s="188"/>
      <c r="C13" s="398"/>
      <c r="D13" s="660"/>
      <c r="E13" s="613" t="s">
        <v>19</v>
      </c>
      <c r="F13" s="554" t="e">
        <f>F6+F7+#REF!+#REF!+F10+F11+F12</f>
        <v>#REF!</v>
      </c>
      <c r="G13" s="298"/>
      <c r="H13" s="53" t="e">
        <f>H6+H7+#REF!+#REF!+H10+H11+H12</f>
        <v>#REF!</v>
      </c>
      <c r="I13" s="22" t="e">
        <f>I6+I7+#REF!+#REF!+I10+I11+I12</f>
        <v>#REF!</v>
      </c>
      <c r="J13" s="64" t="e">
        <f>J6+J7+#REF!+#REF!+J10+J11+J12</f>
        <v>#REF!</v>
      </c>
      <c r="K13" s="462" t="e">
        <f>K6+K7+#REF!+#REF!+K10+K11+K12</f>
        <v>#REF!</v>
      </c>
      <c r="L13" s="205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7" t="e">
        <f>P6+P7+#REF!+#REF!+P10+P11+P12</f>
        <v>#REF!</v>
      </c>
      <c r="Q13" s="205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4" t="e">
        <f>X6+X7+#REF!+#REF!+X10+X11+X12</f>
        <v>#REF!</v>
      </c>
    </row>
    <row r="14" spans="1:24" s="16" customFormat="1" ht="39" customHeight="1" x14ac:dyDescent="0.35">
      <c r="A14" s="113"/>
      <c r="B14" s="243"/>
      <c r="C14" s="399"/>
      <c r="D14" s="662"/>
      <c r="E14" s="614" t="s">
        <v>19</v>
      </c>
      <c r="F14" s="555" t="e">
        <f>F6+F7+F8+#REF!+F10+F11+F12</f>
        <v>#REF!</v>
      </c>
      <c r="G14" s="297"/>
      <c r="H14" s="562">
        <f>H6+H7+H8+H9+H10+H11+H12</f>
        <v>29.3</v>
      </c>
      <c r="I14" s="57">
        <f>I6+I7+I8+I9+I10+I11+I12</f>
        <v>45.56</v>
      </c>
      <c r="J14" s="76">
        <f>J6+J7+J8+J9+J10+J11+J12</f>
        <v>58.5</v>
      </c>
      <c r="K14" s="472">
        <f>K6+K7+K8+K9+K10+K11+K12</f>
        <v>765.06000000000006</v>
      </c>
      <c r="L14" s="311">
        <f>L6+L7+L8+L9+L10+L11+L12</f>
        <v>0.66</v>
      </c>
      <c r="M14" s="57">
        <f>M6+M7+M8+M9+M10+M11+M12</f>
        <v>0.35000000000000003</v>
      </c>
      <c r="N14" s="57">
        <f>N6+N7+N8+N9+N10+N11+N12</f>
        <v>30.450000000000003</v>
      </c>
      <c r="O14" s="57">
        <f>O6+O7+O8+O9+O10+O11+O12</f>
        <v>602.79999999999995</v>
      </c>
      <c r="P14" s="755">
        <f>P6+P7+P8+P9+P10+P11+P12</f>
        <v>0.56000000000000005</v>
      </c>
      <c r="Q14" s="311">
        <f>Q6+Q7+Q8+Q9+Q10+Q11+Q12</f>
        <v>123.71000000000001</v>
      </c>
      <c r="R14" s="57">
        <f>R6+R7+R8+R9+R10+R11+R12</f>
        <v>394.15999999999997</v>
      </c>
      <c r="S14" s="57">
        <f>S6+S7+S8+S9+S10+S11+S12</f>
        <v>100.86</v>
      </c>
      <c r="T14" s="57">
        <f>T6+T7+T8+T9+T10+T11+T12</f>
        <v>5.77</v>
      </c>
      <c r="U14" s="57">
        <f>U6+U7+U8+U9+U10+U11+U12</f>
        <v>1304.7</v>
      </c>
      <c r="V14" s="57">
        <f>V6+V7+V8+V9+V10+V11+V12</f>
        <v>1.6000000000000004E-2</v>
      </c>
      <c r="W14" s="57">
        <f>W6+W7+W8+W9+W10+W11+W12</f>
        <v>2.0999999999999998E-2</v>
      </c>
      <c r="X14" s="76">
        <f>X6+X7+X8+X9+X10+X11+X12</f>
        <v>4.4359999999999999</v>
      </c>
    </row>
    <row r="15" spans="1:24" s="16" customFormat="1" ht="39" customHeight="1" x14ac:dyDescent="0.35">
      <c r="A15" s="113"/>
      <c r="B15" s="242"/>
      <c r="C15" s="400"/>
      <c r="D15" s="663"/>
      <c r="E15" s="615" t="s">
        <v>20</v>
      </c>
      <c r="F15" s="494"/>
      <c r="G15" s="426"/>
      <c r="H15" s="484"/>
      <c r="I15" s="421"/>
      <c r="J15" s="422"/>
      <c r="K15" s="535" t="e">
        <f>K13/23.5</f>
        <v>#REF!</v>
      </c>
      <c r="L15" s="420"/>
      <c r="M15" s="421"/>
      <c r="N15" s="421"/>
      <c r="O15" s="421"/>
      <c r="P15" s="474"/>
      <c r="Q15" s="420"/>
      <c r="R15" s="421"/>
      <c r="S15" s="421"/>
      <c r="T15" s="421"/>
      <c r="U15" s="421"/>
      <c r="V15" s="421"/>
      <c r="W15" s="421"/>
      <c r="X15" s="422"/>
    </row>
    <row r="16" spans="1:24" s="16" customFormat="1" ht="39" customHeight="1" thickBot="1" x14ac:dyDescent="0.4">
      <c r="A16" s="267"/>
      <c r="B16" s="191"/>
      <c r="C16" s="506"/>
      <c r="D16" s="664"/>
      <c r="E16" s="616" t="s">
        <v>20</v>
      </c>
      <c r="F16" s="556"/>
      <c r="G16" s="191"/>
      <c r="H16" s="485"/>
      <c r="I16" s="432"/>
      <c r="J16" s="433"/>
      <c r="K16" s="434">
        <f>K14/23.5</f>
        <v>32.555744680851063</v>
      </c>
      <c r="L16" s="431"/>
      <c r="M16" s="432"/>
      <c r="N16" s="432"/>
      <c r="O16" s="432"/>
      <c r="P16" s="475"/>
      <c r="Q16" s="431"/>
      <c r="R16" s="432"/>
      <c r="S16" s="432"/>
      <c r="T16" s="432"/>
      <c r="U16" s="432"/>
      <c r="V16" s="432"/>
      <c r="W16" s="432"/>
      <c r="X16" s="43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621" t="s">
        <v>64</v>
      </c>
      <c r="B19" s="826"/>
      <c r="C19" s="622"/>
      <c r="D19" s="623"/>
      <c r="E19" s="25"/>
      <c r="F19" s="26"/>
      <c r="G19" s="11"/>
      <c r="H19" s="11"/>
      <c r="I19" s="11"/>
      <c r="J19" s="11"/>
    </row>
    <row r="20" spans="1:14" ht="18" x14ac:dyDescent="0.35">
      <c r="A20" s="624" t="s">
        <v>65</v>
      </c>
      <c r="B20" s="822"/>
      <c r="C20" s="625"/>
      <c r="D20" s="625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79" t="s">
        <v>38</v>
      </c>
      <c r="C4" s="136"/>
      <c r="D4" s="165"/>
      <c r="E4" s="379"/>
      <c r="F4" s="436"/>
      <c r="G4" s="811" t="s">
        <v>21</v>
      </c>
      <c r="H4" s="812"/>
      <c r="I4" s="813"/>
      <c r="J4" s="318" t="s">
        <v>22</v>
      </c>
      <c r="K4" s="941" t="s">
        <v>23</v>
      </c>
      <c r="L4" s="942"/>
      <c r="M4" s="943"/>
      <c r="N4" s="943"/>
      <c r="O4" s="947"/>
      <c r="P4" s="955" t="s">
        <v>24</v>
      </c>
      <c r="Q4" s="956"/>
      <c r="R4" s="956"/>
      <c r="S4" s="956"/>
      <c r="T4" s="956"/>
      <c r="U4" s="956"/>
      <c r="V4" s="956"/>
      <c r="W4" s="957"/>
    </row>
    <row r="5" spans="1:23" s="16" customFormat="1" ht="47" thickBot="1" x14ac:dyDescent="0.4">
      <c r="A5" s="148" t="s">
        <v>0</v>
      </c>
      <c r="B5" s="133" t="s">
        <v>39</v>
      </c>
      <c r="C5" s="84" t="s">
        <v>40</v>
      </c>
      <c r="D5" s="110" t="s">
        <v>37</v>
      </c>
      <c r="E5" s="133" t="s">
        <v>25</v>
      </c>
      <c r="F5" s="133" t="s">
        <v>36</v>
      </c>
      <c r="G5" s="133" t="s">
        <v>26</v>
      </c>
      <c r="H5" s="481" t="s">
        <v>27</v>
      </c>
      <c r="I5" s="753" t="s">
        <v>28</v>
      </c>
      <c r="J5" s="319" t="s">
        <v>29</v>
      </c>
      <c r="K5" s="353" t="s">
        <v>30</v>
      </c>
      <c r="L5" s="353" t="s">
        <v>111</v>
      </c>
      <c r="M5" s="353" t="s">
        <v>31</v>
      </c>
      <c r="N5" s="480" t="s">
        <v>112</v>
      </c>
      <c r="O5" s="353" t="s">
        <v>113</v>
      </c>
      <c r="P5" s="353" t="s">
        <v>32</v>
      </c>
      <c r="Q5" s="353" t="s">
        <v>33</v>
      </c>
      <c r="R5" s="353" t="s">
        <v>34</v>
      </c>
      <c r="S5" s="353" t="s">
        <v>35</v>
      </c>
      <c r="T5" s="353" t="s">
        <v>114</v>
      </c>
      <c r="U5" s="353" t="s">
        <v>115</v>
      </c>
      <c r="V5" s="353" t="s">
        <v>116</v>
      </c>
      <c r="W5" s="481" t="s">
        <v>117</v>
      </c>
    </row>
    <row r="6" spans="1:23" s="16" customFormat="1" ht="39" customHeight="1" x14ac:dyDescent="0.35">
      <c r="A6" s="150" t="s">
        <v>6</v>
      </c>
      <c r="B6" s="144">
        <v>13</v>
      </c>
      <c r="C6" s="387" t="s">
        <v>7</v>
      </c>
      <c r="D6" s="635" t="s">
        <v>56</v>
      </c>
      <c r="E6" s="522">
        <v>60</v>
      </c>
      <c r="F6" s="387"/>
      <c r="G6" s="263">
        <v>1.1200000000000001</v>
      </c>
      <c r="H6" s="37">
        <v>4.2699999999999996</v>
      </c>
      <c r="I6" s="226">
        <v>6.02</v>
      </c>
      <c r="J6" s="321">
        <v>68.62</v>
      </c>
      <c r="K6" s="290">
        <v>0.03</v>
      </c>
      <c r="L6" s="286">
        <v>0.04</v>
      </c>
      <c r="M6" s="90">
        <v>3.29</v>
      </c>
      <c r="N6" s="90">
        <v>450</v>
      </c>
      <c r="O6" s="91">
        <v>0</v>
      </c>
      <c r="P6" s="290">
        <v>14.45</v>
      </c>
      <c r="Q6" s="90">
        <v>29.75</v>
      </c>
      <c r="R6" s="90">
        <v>18.420000000000002</v>
      </c>
      <c r="S6" s="90">
        <v>0.54</v>
      </c>
      <c r="T6" s="90">
        <v>161.77000000000001</v>
      </c>
      <c r="U6" s="90">
        <v>3.0000000000000001E-3</v>
      </c>
      <c r="V6" s="90">
        <v>1E-3</v>
      </c>
      <c r="W6" s="92">
        <v>0.02</v>
      </c>
    </row>
    <row r="7" spans="1:23" s="16" customFormat="1" ht="39" customHeight="1" x14ac:dyDescent="0.35">
      <c r="A7" s="111"/>
      <c r="B7" s="142">
        <v>138</v>
      </c>
      <c r="C7" s="326" t="s">
        <v>8</v>
      </c>
      <c r="D7" s="619" t="s">
        <v>157</v>
      </c>
      <c r="E7" s="684">
        <v>200</v>
      </c>
      <c r="F7" s="141"/>
      <c r="G7" s="246">
        <v>6.03</v>
      </c>
      <c r="H7" s="13">
        <v>6.38</v>
      </c>
      <c r="I7" s="43">
        <v>11.17</v>
      </c>
      <c r="J7" s="142">
        <v>126.47</v>
      </c>
      <c r="K7" s="246">
        <v>0.08</v>
      </c>
      <c r="L7" s="77">
        <v>0.08</v>
      </c>
      <c r="M7" s="13">
        <v>5.73</v>
      </c>
      <c r="N7" s="13">
        <v>120</v>
      </c>
      <c r="O7" s="43">
        <v>0.02</v>
      </c>
      <c r="P7" s="246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3">
        <v>0.04</v>
      </c>
    </row>
    <row r="8" spans="1:23" s="16" customFormat="1" ht="39" customHeight="1" x14ac:dyDescent="0.35">
      <c r="A8" s="113"/>
      <c r="B8" s="197">
        <v>148</v>
      </c>
      <c r="C8" s="209" t="s">
        <v>9</v>
      </c>
      <c r="D8" s="359" t="s">
        <v>104</v>
      </c>
      <c r="E8" s="648">
        <v>90</v>
      </c>
      <c r="F8" s="140"/>
      <c r="G8" s="245">
        <v>19.52</v>
      </c>
      <c r="H8" s="15">
        <v>10.17</v>
      </c>
      <c r="I8" s="41">
        <v>5.89</v>
      </c>
      <c r="J8" s="261">
        <v>193.12</v>
      </c>
      <c r="K8" s="245">
        <v>0.11</v>
      </c>
      <c r="L8" s="17">
        <v>0.16</v>
      </c>
      <c r="M8" s="15">
        <v>1.57</v>
      </c>
      <c r="N8" s="15">
        <v>300</v>
      </c>
      <c r="O8" s="41">
        <v>0.44</v>
      </c>
      <c r="P8" s="245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1">
        <v>0.66</v>
      </c>
    </row>
    <row r="9" spans="1:23" s="16" customFormat="1" ht="39" customHeight="1" x14ac:dyDescent="0.35">
      <c r="A9" s="113"/>
      <c r="B9" s="140">
        <v>253</v>
      </c>
      <c r="C9" s="209" t="s">
        <v>62</v>
      </c>
      <c r="D9" s="359" t="s">
        <v>110</v>
      </c>
      <c r="E9" s="648">
        <v>150</v>
      </c>
      <c r="F9" s="140"/>
      <c r="G9" s="254">
        <v>4.3</v>
      </c>
      <c r="H9" s="81">
        <v>4.24</v>
      </c>
      <c r="I9" s="214">
        <v>18.77</v>
      </c>
      <c r="J9" s="375">
        <v>129.54</v>
      </c>
      <c r="K9" s="254">
        <v>0.11</v>
      </c>
      <c r="L9" s="215">
        <v>0.06</v>
      </c>
      <c r="M9" s="81">
        <v>0</v>
      </c>
      <c r="N9" s="81">
        <v>10</v>
      </c>
      <c r="O9" s="214">
        <v>0.06</v>
      </c>
      <c r="P9" s="254">
        <v>8.69</v>
      </c>
      <c r="Q9" s="81">
        <v>94.9</v>
      </c>
      <c r="R9" s="81">
        <v>62.72</v>
      </c>
      <c r="S9" s="81">
        <v>2.12</v>
      </c>
      <c r="T9" s="81">
        <v>114.82</v>
      </c>
      <c r="U9" s="81">
        <v>1E-3</v>
      </c>
      <c r="V9" s="81">
        <v>1E-3</v>
      </c>
      <c r="W9" s="214">
        <v>0.01</v>
      </c>
    </row>
    <row r="10" spans="1:23" s="16" customFormat="1" ht="42.75" customHeight="1" x14ac:dyDescent="0.35">
      <c r="A10" s="113"/>
      <c r="B10" s="217">
        <v>100</v>
      </c>
      <c r="C10" s="211" t="s">
        <v>85</v>
      </c>
      <c r="D10" s="157" t="s">
        <v>83</v>
      </c>
      <c r="E10" s="140">
        <v>200</v>
      </c>
      <c r="F10" s="377"/>
      <c r="G10" s="278">
        <v>0.15</v>
      </c>
      <c r="H10" s="20">
        <v>0.04</v>
      </c>
      <c r="I10" s="46">
        <v>12.83</v>
      </c>
      <c r="J10" s="200">
        <v>52.45</v>
      </c>
      <c r="K10" s="245">
        <v>0</v>
      </c>
      <c r="L10" s="17">
        <v>0</v>
      </c>
      <c r="M10" s="15">
        <v>1.2</v>
      </c>
      <c r="N10" s="15">
        <v>0</v>
      </c>
      <c r="O10" s="41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1">
        <v>0</v>
      </c>
    </row>
    <row r="11" spans="1:23" s="16" customFormat="1" ht="34.5" customHeight="1" x14ac:dyDescent="0.35">
      <c r="A11" s="113"/>
      <c r="B11" s="142">
        <v>119</v>
      </c>
      <c r="C11" s="155" t="s">
        <v>13</v>
      </c>
      <c r="D11" s="185" t="s">
        <v>53</v>
      </c>
      <c r="E11" s="176">
        <v>45</v>
      </c>
      <c r="F11" s="139"/>
      <c r="G11" s="245">
        <v>3.42</v>
      </c>
      <c r="H11" s="15">
        <v>0.36</v>
      </c>
      <c r="I11" s="41">
        <v>22.14</v>
      </c>
      <c r="J11" s="197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45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3">
        <v>6.53</v>
      </c>
    </row>
    <row r="12" spans="1:23" s="16" customFormat="1" ht="39" customHeight="1" x14ac:dyDescent="0.35">
      <c r="A12" s="113"/>
      <c r="B12" s="139">
        <v>120</v>
      </c>
      <c r="C12" s="155" t="s">
        <v>14</v>
      </c>
      <c r="D12" s="185" t="s">
        <v>45</v>
      </c>
      <c r="E12" s="176">
        <v>25</v>
      </c>
      <c r="F12" s="139"/>
      <c r="G12" s="245">
        <v>1.65</v>
      </c>
      <c r="H12" s="15">
        <v>0.3</v>
      </c>
      <c r="I12" s="41">
        <v>10.050000000000001</v>
      </c>
      <c r="J12" s="197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45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1">
        <v>0</v>
      </c>
    </row>
    <row r="13" spans="1:23" s="36" customFormat="1" ht="39" customHeight="1" x14ac:dyDescent="0.35">
      <c r="A13" s="112"/>
      <c r="B13" s="360"/>
      <c r="C13" s="230"/>
      <c r="D13" s="309" t="s">
        <v>19</v>
      </c>
      <c r="E13" s="369">
        <f>SUM(E6:E12)</f>
        <v>770</v>
      </c>
      <c r="F13" s="272"/>
      <c r="G13" s="206">
        <f t="shared" ref="G13:W13" si="0">SUM(G6:G12)</f>
        <v>36.19</v>
      </c>
      <c r="H13" s="34">
        <f t="shared" si="0"/>
        <v>25.76</v>
      </c>
      <c r="I13" s="68">
        <f t="shared" si="0"/>
        <v>86.86999999999999</v>
      </c>
      <c r="J13" s="272">
        <f t="shared" si="0"/>
        <v>725.45</v>
      </c>
      <c r="K13" s="35">
        <f t="shared" si="0"/>
        <v>0.42</v>
      </c>
      <c r="L13" s="34">
        <f t="shared" si="0"/>
        <v>0.37000000000000005</v>
      </c>
      <c r="M13" s="34">
        <f t="shared" si="0"/>
        <v>11.79</v>
      </c>
      <c r="N13" s="34">
        <f t="shared" si="0"/>
        <v>880</v>
      </c>
      <c r="O13" s="68">
        <f t="shared" si="0"/>
        <v>0.52</v>
      </c>
      <c r="P13" s="206">
        <f t="shared" si="0"/>
        <v>199.42000000000002</v>
      </c>
      <c r="Q13" s="34">
        <f t="shared" si="0"/>
        <v>555.23</v>
      </c>
      <c r="R13" s="34">
        <f t="shared" si="0"/>
        <v>191.86</v>
      </c>
      <c r="S13" s="34">
        <f t="shared" si="0"/>
        <v>6.8100000000000005</v>
      </c>
      <c r="T13" s="34">
        <f t="shared" si="0"/>
        <v>1292.3799999999999</v>
      </c>
      <c r="U13" s="34">
        <f t="shared" si="0"/>
        <v>0.15200000000000002</v>
      </c>
      <c r="V13" s="34">
        <f t="shared" si="0"/>
        <v>4.300000000000001E-2</v>
      </c>
      <c r="W13" s="68">
        <f t="shared" si="0"/>
        <v>7.26</v>
      </c>
    </row>
    <row r="14" spans="1:23" s="36" customFormat="1" ht="39" customHeight="1" thickBot="1" x14ac:dyDescent="0.4">
      <c r="A14" s="151"/>
      <c r="B14" s="146"/>
      <c r="C14" s="138"/>
      <c r="D14" s="344" t="s">
        <v>20</v>
      </c>
      <c r="E14" s="479"/>
      <c r="F14" s="465"/>
      <c r="G14" s="743"/>
      <c r="H14" s="744"/>
      <c r="I14" s="745"/>
      <c r="J14" s="395">
        <f>J13/23.5</f>
        <v>30.870212765957447</v>
      </c>
      <c r="K14" s="743"/>
      <c r="L14" s="746"/>
      <c r="M14" s="744"/>
      <c r="N14" s="744"/>
      <c r="O14" s="745"/>
      <c r="P14" s="743"/>
      <c r="Q14" s="744"/>
      <c r="R14" s="744"/>
      <c r="S14" s="744"/>
      <c r="T14" s="744"/>
      <c r="U14" s="744"/>
      <c r="V14" s="744"/>
      <c r="W14" s="74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8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24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38</v>
      </c>
      <c r="D4" s="108"/>
      <c r="E4" s="165"/>
      <c r="F4" s="103"/>
      <c r="G4" s="109"/>
      <c r="H4" s="789" t="s">
        <v>21</v>
      </c>
      <c r="I4" s="790"/>
      <c r="J4" s="791"/>
      <c r="K4" s="195" t="s">
        <v>22</v>
      </c>
      <c r="L4" s="941" t="s">
        <v>23</v>
      </c>
      <c r="M4" s="942"/>
      <c r="N4" s="943"/>
      <c r="O4" s="943"/>
      <c r="P4" s="947"/>
      <c r="Q4" s="955" t="s">
        <v>24</v>
      </c>
      <c r="R4" s="956"/>
      <c r="S4" s="956"/>
      <c r="T4" s="956"/>
      <c r="U4" s="956"/>
      <c r="V4" s="956"/>
      <c r="W4" s="956"/>
      <c r="X4" s="957"/>
    </row>
    <row r="5" spans="1:24" s="16" customFormat="1" ht="47" thickBot="1" x14ac:dyDescent="0.4">
      <c r="A5" s="148" t="s">
        <v>0</v>
      </c>
      <c r="B5" s="84"/>
      <c r="C5" s="110" t="s">
        <v>39</v>
      </c>
      <c r="D5" s="329" t="s">
        <v>40</v>
      </c>
      <c r="E5" s="110" t="s">
        <v>37</v>
      </c>
      <c r="F5" s="104" t="s">
        <v>25</v>
      </c>
      <c r="G5" s="110" t="s">
        <v>36</v>
      </c>
      <c r="H5" s="104" t="s">
        <v>26</v>
      </c>
      <c r="I5" s="481" t="s">
        <v>27</v>
      </c>
      <c r="J5" s="104" t="s">
        <v>28</v>
      </c>
      <c r="K5" s="196" t="s">
        <v>29</v>
      </c>
      <c r="L5" s="353" t="s">
        <v>30</v>
      </c>
      <c r="M5" s="353" t="s">
        <v>111</v>
      </c>
      <c r="N5" s="353" t="s">
        <v>31</v>
      </c>
      <c r="O5" s="480" t="s">
        <v>112</v>
      </c>
      <c r="P5" s="353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24" s="16" customFormat="1" ht="37.5" customHeight="1" x14ac:dyDescent="0.35">
      <c r="A6" s="150" t="s">
        <v>6</v>
      </c>
      <c r="B6" s="387"/>
      <c r="C6" s="770">
        <v>28</v>
      </c>
      <c r="D6" s="670" t="s">
        <v>18</v>
      </c>
      <c r="E6" s="671" t="s">
        <v>130</v>
      </c>
      <c r="F6" s="672">
        <v>60</v>
      </c>
      <c r="G6" s="560"/>
      <c r="H6" s="47">
        <v>0.48</v>
      </c>
      <c r="I6" s="37">
        <v>0.6</v>
      </c>
      <c r="J6" s="48">
        <v>1.56</v>
      </c>
      <c r="K6" s="228">
        <v>8.4</v>
      </c>
      <c r="L6" s="278">
        <v>0.02</v>
      </c>
      <c r="M6" s="20">
        <v>0.02</v>
      </c>
      <c r="N6" s="20">
        <v>6</v>
      </c>
      <c r="O6" s="20">
        <v>10</v>
      </c>
      <c r="P6" s="21">
        <v>0</v>
      </c>
      <c r="Q6" s="34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6"/>
      <c r="C7" s="152">
        <v>33</v>
      </c>
      <c r="D7" s="185" t="s">
        <v>8</v>
      </c>
      <c r="E7" s="223" t="s">
        <v>57</v>
      </c>
      <c r="F7" s="285">
        <v>200</v>
      </c>
      <c r="G7" s="156"/>
      <c r="H7" s="246">
        <v>6.2</v>
      </c>
      <c r="I7" s="13">
        <v>6.38</v>
      </c>
      <c r="J7" s="43">
        <v>12.3</v>
      </c>
      <c r="K7" s="107">
        <v>131.76</v>
      </c>
      <c r="L7" s="246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46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6"/>
      <c r="C8" s="152">
        <v>321</v>
      </c>
      <c r="D8" s="185" t="s">
        <v>9</v>
      </c>
      <c r="E8" s="223" t="s">
        <v>161</v>
      </c>
      <c r="F8" s="285">
        <v>90</v>
      </c>
      <c r="G8" s="156"/>
      <c r="H8" s="245">
        <v>19.78</v>
      </c>
      <c r="I8" s="15">
        <v>24.51</v>
      </c>
      <c r="J8" s="41">
        <v>2.52</v>
      </c>
      <c r="K8" s="262">
        <v>312.27999999999997</v>
      </c>
      <c r="L8" s="245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5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6"/>
      <c r="C9" s="152">
        <v>65</v>
      </c>
      <c r="D9" s="185" t="s">
        <v>47</v>
      </c>
      <c r="E9" s="223" t="s">
        <v>52</v>
      </c>
      <c r="F9" s="285">
        <v>150</v>
      </c>
      <c r="G9" s="156"/>
      <c r="H9" s="246">
        <v>6.76</v>
      </c>
      <c r="I9" s="13">
        <v>3.93</v>
      </c>
      <c r="J9" s="43">
        <v>41.29</v>
      </c>
      <c r="K9" s="107">
        <v>227.48</v>
      </c>
      <c r="L9" s="246">
        <v>0.08</v>
      </c>
      <c r="M9" s="77">
        <v>0.03</v>
      </c>
      <c r="N9" s="13">
        <v>0</v>
      </c>
      <c r="O9" s="13">
        <v>10</v>
      </c>
      <c r="P9" s="43">
        <v>0.06</v>
      </c>
      <c r="Q9" s="246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6"/>
      <c r="C10" s="152">
        <v>114</v>
      </c>
      <c r="D10" s="185" t="s">
        <v>44</v>
      </c>
      <c r="E10" s="223" t="s">
        <v>50</v>
      </c>
      <c r="F10" s="285">
        <v>200</v>
      </c>
      <c r="G10" s="156"/>
      <c r="H10" s="245">
        <v>0</v>
      </c>
      <c r="I10" s="15">
        <v>0</v>
      </c>
      <c r="J10" s="41">
        <v>7.27</v>
      </c>
      <c r="K10" s="261">
        <v>28.73</v>
      </c>
      <c r="L10" s="245">
        <v>0</v>
      </c>
      <c r="M10" s="17">
        <v>0</v>
      </c>
      <c r="N10" s="15">
        <v>0</v>
      </c>
      <c r="O10" s="15">
        <v>0</v>
      </c>
      <c r="P10" s="18">
        <v>0</v>
      </c>
      <c r="Q10" s="245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6"/>
      <c r="C11" s="154">
        <v>119</v>
      </c>
      <c r="D11" s="185" t="s">
        <v>13</v>
      </c>
      <c r="E11" s="156" t="s">
        <v>53</v>
      </c>
      <c r="F11" s="190">
        <v>20</v>
      </c>
      <c r="G11" s="135"/>
      <c r="H11" s="245">
        <v>1.52</v>
      </c>
      <c r="I11" s="15">
        <v>0.16</v>
      </c>
      <c r="J11" s="41">
        <v>9.84</v>
      </c>
      <c r="K11" s="261">
        <v>47</v>
      </c>
      <c r="L11" s="245">
        <v>0.02</v>
      </c>
      <c r="M11" s="15">
        <v>0.01</v>
      </c>
      <c r="N11" s="15">
        <v>0</v>
      </c>
      <c r="O11" s="15">
        <v>0</v>
      </c>
      <c r="P11" s="18">
        <v>0</v>
      </c>
      <c r="Q11" s="245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6"/>
      <c r="C12" s="152">
        <v>120</v>
      </c>
      <c r="D12" s="185" t="s">
        <v>14</v>
      </c>
      <c r="E12" s="156" t="s">
        <v>45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41">
        <v>39.6</v>
      </c>
      <c r="L12" s="278">
        <v>0.03</v>
      </c>
      <c r="M12" s="19">
        <v>0.02</v>
      </c>
      <c r="N12" s="20">
        <v>0</v>
      </c>
      <c r="O12" s="20">
        <v>0</v>
      </c>
      <c r="P12" s="46">
        <v>0</v>
      </c>
      <c r="Q12" s="27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6"/>
      <c r="C13" s="771"/>
      <c r="D13" s="637"/>
      <c r="E13" s="309" t="s">
        <v>19</v>
      </c>
      <c r="F13" s="135">
        <f>SUM(F6:F12)</f>
        <v>740</v>
      </c>
      <c r="G13" s="156"/>
      <c r="H13" s="204">
        <f>SUM(H6:H12)</f>
        <v>36.06</v>
      </c>
      <c r="I13" s="14">
        <f>SUM(I6:I12)</f>
        <v>35.82</v>
      </c>
      <c r="J13" s="44">
        <f>SUM(J6:J12)</f>
        <v>82.82</v>
      </c>
      <c r="K13" s="323">
        <f>SUM(K6:K12)</f>
        <v>795.25</v>
      </c>
      <c r="L13" s="673">
        <f t="shared" ref="L13:X13" si="0">SUM(L6:L12)</f>
        <v>0.29000000000000004</v>
      </c>
      <c r="M13" s="757">
        <f t="shared" si="0"/>
        <v>0.37</v>
      </c>
      <c r="N13" s="674">
        <f t="shared" si="0"/>
        <v>12.33</v>
      </c>
      <c r="O13" s="674">
        <f t="shared" si="0"/>
        <v>220</v>
      </c>
      <c r="P13" s="675">
        <f t="shared" si="0"/>
        <v>0.37</v>
      </c>
      <c r="Q13" s="673">
        <f t="shared" si="0"/>
        <v>263.95</v>
      </c>
      <c r="R13" s="674">
        <f t="shared" si="0"/>
        <v>488.85999999999996</v>
      </c>
      <c r="S13" s="674">
        <f t="shared" si="0"/>
        <v>77.86</v>
      </c>
      <c r="T13" s="674">
        <f t="shared" si="0"/>
        <v>4.75</v>
      </c>
      <c r="U13" s="674">
        <f t="shared" si="0"/>
        <v>863.17</v>
      </c>
      <c r="V13" s="674">
        <f t="shared" si="0"/>
        <v>1.3600000000000001E-2</v>
      </c>
      <c r="W13" s="674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67"/>
      <c r="B14" s="679"/>
      <c r="C14" s="772"/>
      <c r="D14" s="640"/>
      <c r="E14" s="344" t="s">
        <v>20</v>
      </c>
      <c r="F14" s="640"/>
      <c r="G14" s="638"/>
      <c r="H14" s="644"/>
      <c r="I14" s="646"/>
      <c r="J14" s="647"/>
      <c r="K14" s="324">
        <f>K13/23.5</f>
        <v>33.840425531914896</v>
      </c>
      <c r="L14" s="644"/>
      <c r="M14" s="645"/>
      <c r="N14" s="646"/>
      <c r="O14" s="646"/>
      <c r="P14" s="647"/>
      <c r="Q14" s="644"/>
      <c r="R14" s="646"/>
      <c r="S14" s="646"/>
      <c r="T14" s="646"/>
      <c r="U14" s="646"/>
      <c r="V14" s="646"/>
      <c r="W14" s="646"/>
      <c r="X14" s="159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21" t="s">
        <v>64</v>
      </c>
      <c r="B17" s="826"/>
      <c r="C17" s="622"/>
      <c r="D17" s="623"/>
      <c r="E17" s="25"/>
      <c r="F17" s="26"/>
      <c r="G17" s="11"/>
      <c r="H17" s="11"/>
      <c r="I17" s="11"/>
      <c r="J17" s="11"/>
    </row>
    <row r="18" spans="1:10" ht="18" x14ac:dyDescent="0.35">
      <c r="A18" s="624" t="s">
        <v>65</v>
      </c>
      <c r="B18" s="822"/>
      <c r="C18" s="625"/>
      <c r="D18" s="625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821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27"/>
      <c r="C4" s="627" t="s">
        <v>38</v>
      </c>
      <c r="D4" s="255"/>
      <c r="E4" s="676"/>
      <c r="F4" s="628"/>
      <c r="G4" s="627"/>
      <c r="H4" s="792" t="s">
        <v>21</v>
      </c>
      <c r="I4" s="793"/>
      <c r="J4" s="794"/>
      <c r="K4" s="633" t="s">
        <v>22</v>
      </c>
      <c r="L4" s="941" t="s">
        <v>23</v>
      </c>
      <c r="M4" s="942"/>
      <c r="N4" s="943"/>
      <c r="O4" s="943"/>
      <c r="P4" s="947"/>
      <c r="Q4" s="955" t="s">
        <v>24</v>
      </c>
      <c r="R4" s="956"/>
      <c r="S4" s="956"/>
      <c r="T4" s="956"/>
      <c r="U4" s="956"/>
      <c r="V4" s="956"/>
      <c r="W4" s="956"/>
      <c r="X4" s="957"/>
    </row>
    <row r="5" spans="1:24" s="16" customFormat="1" ht="28.5" customHeight="1" thickBot="1" x14ac:dyDescent="0.4">
      <c r="A5" s="148" t="s">
        <v>0</v>
      </c>
      <c r="B5" s="828"/>
      <c r="C5" s="104" t="s">
        <v>39</v>
      </c>
      <c r="D5" s="677" t="s">
        <v>40</v>
      </c>
      <c r="E5" s="104" t="s">
        <v>37</v>
      </c>
      <c r="F5" s="110" t="s">
        <v>25</v>
      </c>
      <c r="G5" s="104" t="s">
        <v>36</v>
      </c>
      <c r="H5" s="133" t="s">
        <v>26</v>
      </c>
      <c r="I5" s="481" t="s">
        <v>27</v>
      </c>
      <c r="J5" s="753" t="s">
        <v>28</v>
      </c>
      <c r="K5" s="634" t="s">
        <v>29</v>
      </c>
      <c r="L5" s="500" t="s">
        <v>30</v>
      </c>
      <c r="M5" s="500" t="s">
        <v>111</v>
      </c>
      <c r="N5" s="500" t="s">
        <v>31</v>
      </c>
      <c r="O5" s="561" t="s">
        <v>112</v>
      </c>
      <c r="P5" s="500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24" s="16" customFormat="1" ht="38.25" customHeight="1" x14ac:dyDescent="0.35">
      <c r="A6" s="150" t="s">
        <v>6</v>
      </c>
      <c r="B6" s="160"/>
      <c r="C6" s="287">
        <v>133</v>
      </c>
      <c r="D6" s="680" t="s">
        <v>18</v>
      </c>
      <c r="E6" s="681" t="s">
        <v>132</v>
      </c>
      <c r="F6" s="682">
        <v>60</v>
      </c>
      <c r="G6" s="287"/>
      <c r="H6" s="47">
        <v>1.24</v>
      </c>
      <c r="I6" s="37">
        <v>0.21</v>
      </c>
      <c r="J6" s="48">
        <v>6.12</v>
      </c>
      <c r="K6" s="228">
        <v>31.32</v>
      </c>
      <c r="L6" s="263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69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4"/>
      <c r="C7" s="141">
        <v>32</v>
      </c>
      <c r="D7" s="683" t="s">
        <v>8</v>
      </c>
      <c r="E7" s="619" t="s">
        <v>51</v>
      </c>
      <c r="F7" s="684">
        <v>200</v>
      </c>
      <c r="G7" s="141"/>
      <c r="H7" s="215">
        <v>5.88</v>
      </c>
      <c r="I7" s="81">
        <v>8.82</v>
      </c>
      <c r="J7" s="82">
        <v>9.6</v>
      </c>
      <c r="K7" s="217">
        <v>142.19999999999999</v>
      </c>
      <c r="L7" s="246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46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89" t="s">
        <v>73</v>
      </c>
      <c r="C8" s="172">
        <v>88</v>
      </c>
      <c r="D8" s="442" t="s">
        <v>9</v>
      </c>
      <c r="E8" s="669" t="s">
        <v>160</v>
      </c>
      <c r="F8" s="537">
        <v>90</v>
      </c>
      <c r="G8" s="172"/>
      <c r="H8" s="338">
        <v>18</v>
      </c>
      <c r="I8" s="58">
        <v>16.5</v>
      </c>
      <c r="J8" s="75">
        <v>2.89</v>
      </c>
      <c r="K8" s="336">
        <v>232.8</v>
      </c>
      <c r="L8" s="408">
        <v>0.05</v>
      </c>
      <c r="M8" s="80">
        <v>0.13</v>
      </c>
      <c r="N8" s="80">
        <v>0.55000000000000004</v>
      </c>
      <c r="O8" s="80">
        <v>0</v>
      </c>
      <c r="P8" s="464">
        <v>0</v>
      </c>
      <c r="Q8" s="408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09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6" t="s">
        <v>47</v>
      </c>
      <c r="E9" s="185" t="s">
        <v>42</v>
      </c>
      <c r="F9" s="139">
        <v>150</v>
      </c>
      <c r="G9" s="135"/>
      <c r="H9" s="278">
        <v>7.26</v>
      </c>
      <c r="I9" s="20">
        <v>4.96</v>
      </c>
      <c r="J9" s="46">
        <v>31.76</v>
      </c>
      <c r="K9" s="277">
        <v>198.84</v>
      </c>
      <c r="L9" s="278">
        <v>0.19</v>
      </c>
      <c r="M9" s="19">
        <v>0.1</v>
      </c>
      <c r="N9" s="20">
        <v>0</v>
      </c>
      <c r="O9" s="20">
        <v>10</v>
      </c>
      <c r="P9" s="21">
        <v>0.06</v>
      </c>
      <c r="Q9" s="278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6" t="s">
        <v>17</v>
      </c>
      <c r="E10" s="359" t="s">
        <v>123</v>
      </c>
      <c r="F10" s="190">
        <v>200</v>
      </c>
      <c r="G10" s="135"/>
      <c r="H10" s="245">
        <v>1</v>
      </c>
      <c r="I10" s="15">
        <v>0.2</v>
      </c>
      <c r="J10" s="41">
        <v>20.2</v>
      </c>
      <c r="K10" s="261">
        <v>92</v>
      </c>
      <c r="L10" s="245">
        <v>0.02</v>
      </c>
      <c r="M10" s="17">
        <v>0.02</v>
      </c>
      <c r="N10" s="15">
        <v>4</v>
      </c>
      <c r="O10" s="15">
        <v>0</v>
      </c>
      <c r="P10" s="41">
        <v>0</v>
      </c>
      <c r="Q10" s="245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6" t="s">
        <v>13</v>
      </c>
      <c r="E11" s="185" t="s">
        <v>53</v>
      </c>
      <c r="F11" s="190">
        <v>20</v>
      </c>
      <c r="G11" s="135"/>
      <c r="H11" s="245">
        <v>1.52</v>
      </c>
      <c r="I11" s="15">
        <v>0.16</v>
      </c>
      <c r="J11" s="41">
        <v>9.84</v>
      </c>
      <c r="K11" s="261">
        <v>47</v>
      </c>
      <c r="L11" s="245">
        <v>0.02</v>
      </c>
      <c r="M11" s="15">
        <v>0.01</v>
      </c>
      <c r="N11" s="15">
        <v>0</v>
      </c>
      <c r="O11" s="15">
        <v>0</v>
      </c>
      <c r="P11" s="18">
        <v>0</v>
      </c>
      <c r="Q11" s="245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6" t="s">
        <v>14</v>
      </c>
      <c r="E12" s="185" t="s">
        <v>45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76">
        <v>39.6</v>
      </c>
      <c r="L12" s="278">
        <v>0.03</v>
      </c>
      <c r="M12" s="19">
        <v>0.02</v>
      </c>
      <c r="N12" s="20">
        <v>0</v>
      </c>
      <c r="O12" s="20">
        <v>0</v>
      </c>
      <c r="P12" s="46">
        <v>0</v>
      </c>
      <c r="Q12" s="278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817"/>
      <c r="C13" s="188"/>
      <c r="D13" s="657"/>
      <c r="E13" s="307" t="s">
        <v>19</v>
      </c>
      <c r="F13" s="492" t="e">
        <f>F6+F7+#REF!+F9+F10+F11+F12</f>
        <v>#REF!</v>
      </c>
      <c r="G13" s="523"/>
      <c r="H13" s="205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1" t="e">
        <f>K6+K7+#REF!+K9+K10+K11+K12</f>
        <v>#REF!</v>
      </c>
      <c r="L13" s="205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5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18"/>
      <c r="C14" s="397"/>
      <c r="D14" s="685"/>
      <c r="E14" s="308" t="s">
        <v>19</v>
      </c>
      <c r="F14" s="490">
        <f>F6+F7+F8+F9+F10+F11+F12</f>
        <v>740</v>
      </c>
      <c r="G14" s="299"/>
      <c r="H14" s="311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50">
        <f>K6+K7+K8+K9+K10+K11+K12</f>
        <v>783.76</v>
      </c>
      <c r="L14" s="311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755">
        <f>P6+P7+P8+P9+P10+P11+P12</f>
        <v>0.12</v>
      </c>
      <c r="Q14" s="311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817"/>
      <c r="C15" s="357"/>
      <c r="D15" s="686"/>
      <c r="E15" s="307" t="s">
        <v>20</v>
      </c>
      <c r="F15" s="494"/>
      <c r="G15" s="498"/>
      <c r="H15" s="205"/>
      <c r="I15" s="22"/>
      <c r="J15" s="64"/>
      <c r="K15" s="496" t="e">
        <f>K13/23.5</f>
        <v>#REF!</v>
      </c>
      <c r="L15" s="205"/>
      <c r="M15" s="22"/>
      <c r="N15" s="22"/>
      <c r="O15" s="22"/>
      <c r="P15" s="117"/>
      <c r="Q15" s="205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67"/>
      <c r="B16" s="819"/>
      <c r="C16" s="531"/>
      <c r="D16" s="687"/>
      <c r="E16" s="551" t="s">
        <v>20</v>
      </c>
      <c r="F16" s="688"/>
      <c r="G16" s="689"/>
      <c r="H16" s="690"/>
      <c r="I16" s="691"/>
      <c r="J16" s="692"/>
      <c r="K16" s="434">
        <f>K14/23.5</f>
        <v>33.351489361702129</v>
      </c>
      <c r="L16" s="690"/>
      <c r="M16" s="691"/>
      <c r="N16" s="691"/>
      <c r="O16" s="691"/>
      <c r="P16" s="693"/>
      <c r="Q16" s="690"/>
      <c r="R16" s="691"/>
      <c r="S16" s="691"/>
      <c r="T16" s="691"/>
      <c r="U16" s="691"/>
      <c r="V16" s="691"/>
      <c r="W16" s="691"/>
      <c r="X16" s="692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21" t="s">
        <v>128</v>
      </c>
      <c r="B18" s="826"/>
      <c r="C18" s="622"/>
      <c r="D18" s="623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24" t="s">
        <v>65</v>
      </c>
      <c r="B19" s="822"/>
      <c r="C19" s="625"/>
      <c r="D19" s="625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5"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28" t="s">
        <v>38</v>
      </c>
      <c r="D4" s="694"/>
      <c r="E4" s="695"/>
      <c r="F4" s="627"/>
      <c r="G4" s="628"/>
      <c r="H4" s="958" t="s">
        <v>21</v>
      </c>
      <c r="I4" s="959"/>
      <c r="J4" s="960"/>
      <c r="K4" s="696" t="s">
        <v>22</v>
      </c>
      <c r="L4" s="941" t="s">
        <v>23</v>
      </c>
      <c r="M4" s="942"/>
      <c r="N4" s="943"/>
      <c r="O4" s="943"/>
      <c r="P4" s="947"/>
      <c r="Q4" s="955" t="s">
        <v>24</v>
      </c>
      <c r="R4" s="956"/>
      <c r="S4" s="956"/>
      <c r="T4" s="956"/>
      <c r="U4" s="956"/>
      <c r="V4" s="956"/>
      <c r="W4" s="956"/>
      <c r="X4" s="957"/>
    </row>
    <row r="5" spans="1:24" s="16" customFormat="1" ht="28.5" customHeight="1" thickBot="1" x14ac:dyDescent="0.4">
      <c r="A5" s="148" t="s">
        <v>0</v>
      </c>
      <c r="B5" s="557"/>
      <c r="C5" s="257" t="s">
        <v>39</v>
      </c>
      <c r="D5" s="697" t="s">
        <v>40</v>
      </c>
      <c r="E5" s="257" t="s">
        <v>37</v>
      </c>
      <c r="F5" s="491" t="s">
        <v>25</v>
      </c>
      <c r="G5" s="257" t="s">
        <v>36</v>
      </c>
      <c r="H5" s="491" t="s">
        <v>26</v>
      </c>
      <c r="I5" s="481" t="s">
        <v>27</v>
      </c>
      <c r="J5" s="491" t="s">
        <v>28</v>
      </c>
      <c r="K5" s="698" t="s">
        <v>29</v>
      </c>
      <c r="L5" s="500" t="s">
        <v>30</v>
      </c>
      <c r="M5" s="500" t="s">
        <v>111</v>
      </c>
      <c r="N5" s="500" t="s">
        <v>31</v>
      </c>
      <c r="O5" s="561" t="s">
        <v>112</v>
      </c>
      <c r="P5" s="500" t="s">
        <v>113</v>
      </c>
      <c r="Q5" s="500" t="s">
        <v>32</v>
      </c>
      <c r="R5" s="500" t="s">
        <v>33</v>
      </c>
      <c r="S5" s="500" t="s">
        <v>34</v>
      </c>
      <c r="T5" s="500" t="s">
        <v>35</v>
      </c>
      <c r="U5" s="500" t="s">
        <v>114</v>
      </c>
      <c r="V5" s="500" t="s">
        <v>115</v>
      </c>
      <c r="W5" s="500" t="s">
        <v>116</v>
      </c>
      <c r="X5" s="628" t="s">
        <v>117</v>
      </c>
    </row>
    <row r="6" spans="1:24" s="16" customFormat="1" ht="39" customHeight="1" x14ac:dyDescent="0.35">
      <c r="A6" s="127" t="s">
        <v>6</v>
      </c>
      <c r="B6" s="127"/>
      <c r="C6" s="391">
        <v>25</v>
      </c>
      <c r="D6" s="275" t="s">
        <v>18</v>
      </c>
      <c r="E6" s="343" t="s">
        <v>48</v>
      </c>
      <c r="F6" s="356">
        <v>150</v>
      </c>
      <c r="G6" s="144"/>
      <c r="H6" s="47">
        <v>0.6</v>
      </c>
      <c r="I6" s="37">
        <v>0.45</v>
      </c>
      <c r="J6" s="48">
        <v>15.45</v>
      </c>
      <c r="K6" s="199">
        <v>70.5</v>
      </c>
      <c r="L6" s="263">
        <v>0.03</v>
      </c>
      <c r="M6" s="47">
        <v>0.05</v>
      </c>
      <c r="N6" s="37">
        <v>7.5</v>
      </c>
      <c r="O6" s="37">
        <v>0</v>
      </c>
      <c r="P6" s="226">
        <v>0</v>
      </c>
      <c r="Q6" s="263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46">
        <v>0.01</v>
      </c>
    </row>
    <row r="7" spans="1:24" s="16" customFormat="1" ht="39" customHeight="1" x14ac:dyDescent="0.35">
      <c r="A7" s="847"/>
      <c r="B7" s="155"/>
      <c r="C7" s="153">
        <v>37</v>
      </c>
      <c r="D7" s="156" t="s">
        <v>8</v>
      </c>
      <c r="E7" s="180" t="s">
        <v>54</v>
      </c>
      <c r="F7" s="190">
        <v>200</v>
      </c>
      <c r="G7" s="135"/>
      <c r="H7" s="246">
        <v>5.78</v>
      </c>
      <c r="I7" s="13">
        <v>5.5</v>
      </c>
      <c r="J7" s="43">
        <v>10.8</v>
      </c>
      <c r="K7" s="107">
        <v>115.7</v>
      </c>
      <c r="L7" s="246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46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846"/>
      <c r="C8" s="153">
        <v>75</v>
      </c>
      <c r="D8" s="683" t="s">
        <v>9</v>
      </c>
      <c r="E8" s="619" t="s">
        <v>63</v>
      </c>
      <c r="F8" s="684">
        <v>90</v>
      </c>
      <c r="G8" s="141"/>
      <c r="H8" s="331">
        <v>12.86</v>
      </c>
      <c r="I8" s="29">
        <v>1.65</v>
      </c>
      <c r="J8" s="30">
        <v>4.9400000000000004</v>
      </c>
      <c r="K8" s="330">
        <v>84.8</v>
      </c>
      <c r="L8" s="331">
        <v>0.08</v>
      </c>
      <c r="M8" s="331">
        <v>0.09</v>
      </c>
      <c r="N8" s="29">
        <v>1.36</v>
      </c>
      <c r="O8" s="29">
        <v>170</v>
      </c>
      <c r="P8" s="30">
        <v>0.16</v>
      </c>
      <c r="Q8" s="333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846"/>
      <c r="C9" s="153">
        <v>53</v>
      </c>
      <c r="D9" s="683" t="s">
        <v>62</v>
      </c>
      <c r="E9" s="326" t="s">
        <v>58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46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846"/>
      <c r="C10" s="553">
        <v>104</v>
      </c>
      <c r="D10" s="326" t="s">
        <v>17</v>
      </c>
      <c r="E10" s="700" t="s">
        <v>139</v>
      </c>
      <c r="F10" s="620">
        <v>200</v>
      </c>
      <c r="G10" s="105"/>
      <c r="H10" s="245">
        <v>0</v>
      </c>
      <c r="I10" s="15">
        <v>0</v>
      </c>
      <c r="J10" s="41">
        <v>14.16</v>
      </c>
      <c r="K10" s="261">
        <v>55.48</v>
      </c>
      <c r="L10" s="245">
        <v>0.09</v>
      </c>
      <c r="M10" s="15">
        <v>0.1</v>
      </c>
      <c r="N10" s="15">
        <v>2.94</v>
      </c>
      <c r="O10" s="15">
        <v>80</v>
      </c>
      <c r="P10" s="18">
        <v>0.96</v>
      </c>
      <c r="Q10" s="24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846"/>
      <c r="C11" s="154">
        <v>119</v>
      </c>
      <c r="D11" s="185" t="s">
        <v>13</v>
      </c>
      <c r="E11" s="156" t="s">
        <v>53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197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5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846"/>
      <c r="C12" s="152">
        <v>120</v>
      </c>
      <c r="D12" s="185" t="s">
        <v>14</v>
      </c>
      <c r="E12" s="156" t="s">
        <v>45</v>
      </c>
      <c r="F12" s="139">
        <v>40</v>
      </c>
      <c r="G12" s="268"/>
      <c r="H12" s="245">
        <v>2.64</v>
      </c>
      <c r="I12" s="15">
        <v>0.48</v>
      </c>
      <c r="J12" s="41">
        <v>16.079999999999998</v>
      </c>
      <c r="K12" s="203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5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846"/>
      <c r="C13" s="771"/>
      <c r="D13" s="637"/>
      <c r="E13" s="309" t="s">
        <v>19</v>
      </c>
      <c r="F13" s="314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13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4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67"/>
      <c r="B14" s="355"/>
      <c r="C14" s="772"/>
      <c r="D14" s="640"/>
      <c r="E14" s="344" t="s">
        <v>20</v>
      </c>
      <c r="F14" s="640"/>
      <c r="G14" s="638"/>
      <c r="H14" s="645"/>
      <c r="I14" s="646"/>
      <c r="J14" s="701"/>
      <c r="K14" s="576">
        <f>K13/23.5</f>
        <v>29.911489361702131</v>
      </c>
      <c r="L14" s="645"/>
      <c r="M14" s="645"/>
      <c r="N14" s="646"/>
      <c r="O14" s="646"/>
      <c r="P14" s="701"/>
      <c r="Q14" s="644"/>
      <c r="R14" s="646"/>
      <c r="S14" s="646"/>
      <c r="T14" s="646"/>
      <c r="U14" s="646"/>
      <c r="V14" s="646"/>
      <c r="W14" s="646"/>
      <c r="X14" s="647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767" t="s">
        <v>38</v>
      </c>
      <c r="D4" s="702"/>
      <c r="E4" s="695"/>
      <c r="F4" s="628"/>
      <c r="G4" s="627"/>
      <c r="H4" s="732" t="s">
        <v>21</v>
      </c>
      <c r="I4" s="633"/>
      <c r="J4" s="775"/>
      <c r="K4" s="633" t="s">
        <v>22</v>
      </c>
      <c r="L4" s="941" t="s">
        <v>23</v>
      </c>
      <c r="M4" s="942"/>
      <c r="N4" s="943"/>
      <c r="O4" s="943"/>
      <c r="P4" s="947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47" s="16" customFormat="1" ht="28.5" customHeight="1" thickBot="1" x14ac:dyDescent="0.4">
      <c r="A5" s="148" t="s">
        <v>0</v>
      </c>
      <c r="B5" s="125"/>
      <c r="C5" s="753" t="s">
        <v>39</v>
      </c>
      <c r="D5" s="677" t="s">
        <v>40</v>
      </c>
      <c r="E5" s="110" t="s">
        <v>37</v>
      </c>
      <c r="F5" s="110" t="s">
        <v>25</v>
      </c>
      <c r="G5" s="104" t="s">
        <v>36</v>
      </c>
      <c r="H5" s="481" t="s">
        <v>26</v>
      </c>
      <c r="I5" s="481" t="s">
        <v>27</v>
      </c>
      <c r="J5" s="481" t="s">
        <v>28</v>
      </c>
      <c r="K5" s="634" t="s">
        <v>29</v>
      </c>
      <c r="L5" s="353" t="s">
        <v>30</v>
      </c>
      <c r="M5" s="353" t="s">
        <v>111</v>
      </c>
      <c r="N5" s="353" t="s">
        <v>31</v>
      </c>
      <c r="O5" s="480" t="s">
        <v>112</v>
      </c>
      <c r="P5" s="353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47" s="16" customFormat="1" ht="19.5" customHeight="1" x14ac:dyDescent="0.35">
      <c r="A6" s="150" t="s">
        <v>5</v>
      </c>
      <c r="B6" s="924"/>
      <c r="C6" s="135">
        <v>24</v>
      </c>
      <c r="D6" s="699" t="s">
        <v>18</v>
      </c>
      <c r="E6" s="387" t="s">
        <v>109</v>
      </c>
      <c r="F6" s="303">
        <v>150</v>
      </c>
      <c r="G6" s="387"/>
      <c r="H6" s="38">
        <v>0.6</v>
      </c>
      <c r="I6" s="39">
        <v>0.6</v>
      </c>
      <c r="J6" s="40">
        <v>14.7</v>
      </c>
      <c r="K6" s="332">
        <v>70.5</v>
      </c>
      <c r="L6" s="269">
        <v>0.05</v>
      </c>
      <c r="M6" s="38">
        <v>0.03</v>
      </c>
      <c r="N6" s="39">
        <v>15</v>
      </c>
      <c r="O6" s="39">
        <v>0</v>
      </c>
      <c r="P6" s="40">
        <v>0</v>
      </c>
      <c r="Q6" s="26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49"/>
      <c r="B7" s="155"/>
      <c r="C7" s="153">
        <v>66</v>
      </c>
      <c r="D7" s="683" t="s">
        <v>60</v>
      </c>
      <c r="E7" s="619" t="s">
        <v>55</v>
      </c>
      <c r="F7" s="684">
        <v>150</v>
      </c>
      <c r="G7" s="141"/>
      <c r="H7" s="17">
        <v>15.59</v>
      </c>
      <c r="I7" s="15">
        <v>16.45</v>
      </c>
      <c r="J7" s="41">
        <v>2.79</v>
      </c>
      <c r="K7" s="197">
        <v>222.36</v>
      </c>
      <c r="L7" s="245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45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1"/>
      <c r="B8" s="925" t="s">
        <v>72</v>
      </c>
      <c r="C8" s="492">
        <v>161</v>
      </c>
      <c r="D8" s="181" t="s">
        <v>61</v>
      </c>
      <c r="E8" s="166" t="s">
        <v>172</v>
      </c>
      <c r="F8" s="171">
        <v>200</v>
      </c>
      <c r="G8" s="502"/>
      <c r="H8" s="61">
        <v>6.28</v>
      </c>
      <c r="I8" s="62">
        <v>4.75</v>
      </c>
      <c r="J8" s="63">
        <v>19.59</v>
      </c>
      <c r="K8" s="488">
        <v>130.79</v>
      </c>
      <c r="L8" s="310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10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1"/>
      <c r="B9" s="926" t="s">
        <v>74</v>
      </c>
      <c r="C9" s="578">
        <v>116</v>
      </c>
      <c r="D9" s="182" t="s">
        <v>61</v>
      </c>
      <c r="E9" s="168" t="s">
        <v>90</v>
      </c>
      <c r="F9" s="172">
        <v>200</v>
      </c>
      <c r="G9" s="442"/>
      <c r="H9" s="859">
        <v>3.28</v>
      </c>
      <c r="I9" s="67">
        <v>2.56</v>
      </c>
      <c r="J9" s="116">
        <v>11.81</v>
      </c>
      <c r="K9" s="860">
        <v>83.43</v>
      </c>
      <c r="L9" s="247">
        <v>0.04</v>
      </c>
      <c r="M9" s="67">
        <v>0.14000000000000001</v>
      </c>
      <c r="N9" s="67">
        <v>0.52</v>
      </c>
      <c r="O9" s="67">
        <v>10</v>
      </c>
      <c r="P9" s="116">
        <v>0.05</v>
      </c>
      <c r="Q9" s="247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6">
        <v>0.02</v>
      </c>
    </row>
    <row r="10" spans="1:47" s="16" customFormat="1" ht="26.25" customHeight="1" x14ac:dyDescent="0.35">
      <c r="A10" s="111"/>
      <c r="B10" s="927"/>
      <c r="C10" s="154">
        <v>121</v>
      </c>
      <c r="D10" s="185" t="s">
        <v>13</v>
      </c>
      <c r="E10" s="223" t="s">
        <v>49</v>
      </c>
      <c r="F10" s="684">
        <v>40</v>
      </c>
      <c r="G10" s="141"/>
      <c r="H10" s="17">
        <v>3</v>
      </c>
      <c r="I10" s="15">
        <v>1.1599999999999999</v>
      </c>
      <c r="J10" s="41">
        <v>19.920000000000002</v>
      </c>
      <c r="K10" s="197">
        <v>104.8</v>
      </c>
      <c r="L10" s="245">
        <v>0.04</v>
      </c>
      <c r="M10" s="15">
        <v>0.01</v>
      </c>
      <c r="N10" s="15">
        <v>0</v>
      </c>
      <c r="O10" s="15">
        <v>0</v>
      </c>
      <c r="P10" s="41">
        <v>0</v>
      </c>
      <c r="Q10" s="245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1"/>
      <c r="B11" s="925" t="s">
        <v>72</v>
      </c>
      <c r="C11" s="862"/>
      <c r="D11" s="657"/>
      <c r="E11" s="307" t="s">
        <v>19</v>
      </c>
      <c r="F11" s="928">
        <f>F6+F7+F8+F10</f>
        <v>540</v>
      </c>
      <c r="G11" s="929"/>
      <c r="H11" s="930">
        <f t="shared" ref="H11:X11" si="0">H6+H7+H8+H10</f>
        <v>25.470000000000002</v>
      </c>
      <c r="I11" s="931">
        <f t="shared" si="0"/>
        <v>22.96</v>
      </c>
      <c r="J11" s="932">
        <f t="shared" si="0"/>
        <v>57</v>
      </c>
      <c r="K11" s="929">
        <f t="shared" si="0"/>
        <v>528.44999999999993</v>
      </c>
      <c r="L11" s="933">
        <f t="shared" si="0"/>
        <v>0.22</v>
      </c>
      <c r="M11" s="931">
        <f t="shared" si="0"/>
        <v>0.77</v>
      </c>
      <c r="N11" s="931">
        <f t="shared" si="0"/>
        <v>16.32</v>
      </c>
      <c r="O11" s="931">
        <f t="shared" si="0"/>
        <v>240</v>
      </c>
      <c r="P11" s="932">
        <f t="shared" si="0"/>
        <v>2.83</v>
      </c>
      <c r="Q11" s="933">
        <f t="shared" si="0"/>
        <v>361.89</v>
      </c>
      <c r="R11" s="931">
        <f t="shared" si="0"/>
        <v>444.3</v>
      </c>
      <c r="S11" s="931">
        <f t="shared" si="0"/>
        <v>62.38</v>
      </c>
      <c r="T11" s="931">
        <f t="shared" si="0"/>
        <v>6.65</v>
      </c>
      <c r="U11" s="931">
        <f t="shared" si="0"/>
        <v>903.78</v>
      </c>
      <c r="V11" s="931">
        <f t="shared" si="0"/>
        <v>2.3629999999999998E-2</v>
      </c>
      <c r="W11" s="931">
        <f t="shared" si="0"/>
        <v>3.6700000000000003E-2</v>
      </c>
      <c r="X11" s="932">
        <f t="shared" si="0"/>
        <v>0.06</v>
      </c>
    </row>
    <row r="12" spans="1:47" s="16" customFormat="1" ht="26.25" customHeight="1" x14ac:dyDescent="0.35">
      <c r="A12" s="111"/>
      <c r="B12" s="926" t="s">
        <v>74</v>
      </c>
      <c r="C12" s="861"/>
      <c r="D12" s="507"/>
      <c r="E12" s="308" t="s">
        <v>19</v>
      </c>
      <c r="F12" s="934">
        <f>F6+F7+F9+F10</f>
        <v>540</v>
      </c>
      <c r="G12" s="935"/>
      <c r="H12" s="936">
        <f t="shared" ref="H12:X12" si="1">H6+H7+H9+H10</f>
        <v>22.470000000000002</v>
      </c>
      <c r="I12" s="937">
        <f t="shared" si="1"/>
        <v>20.77</v>
      </c>
      <c r="J12" s="938">
        <f t="shared" si="1"/>
        <v>49.22</v>
      </c>
      <c r="K12" s="935">
        <f t="shared" si="1"/>
        <v>481.09000000000003</v>
      </c>
      <c r="L12" s="939">
        <f t="shared" si="1"/>
        <v>0.2</v>
      </c>
      <c r="M12" s="937">
        <f t="shared" si="1"/>
        <v>0.66</v>
      </c>
      <c r="N12" s="937">
        <f t="shared" si="1"/>
        <v>15.75</v>
      </c>
      <c r="O12" s="937">
        <f t="shared" si="1"/>
        <v>220</v>
      </c>
      <c r="P12" s="938">
        <f t="shared" si="1"/>
        <v>2.78</v>
      </c>
      <c r="Q12" s="939">
        <f t="shared" si="1"/>
        <v>262.42</v>
      </c>
      <c r="R12" s="937">
        <f t="shared" si="1"/>
        <v>443.65</v>
      </c>
      <c r="S12" s="937">
        <f t="shared" si="1"/>
        <v>104.44000000000001</v>
      </c>
      <c r="T12" s="937">
        <f t="shared" si="1"/>
        <v>9.41</v>
      </c>
      <c r="U12" s="937">
        <f t="shared" si="1"/>
        <v>770.28</v>
      </c>
      <c r="V12" s="937">
        <f t="shared" si="1"/>
        <v>1.4999999999999999E-2</v>
      </c>
      <c r="W12" s="937">
        <f t="shared" si="1"/>
        <v>3.5000000000000003E-2</v>
      </c>
      <c r="X12" s="938">
        <f t="shared" si="1"/>
        <v>0.04</v>
      </c>
    </row>
    <row r="13" spans="1:47" s="16" customFormat="1" ht="23.25" customHeight="1" x14ac:dyDescent="0.35">
      <c r="A13" s="111"/>
      <c r="B13" s="925" t="s">
        <v>72</v>
      </c>
      <c r="C13" s="862"/>
      <c r="D13" s="657"/>
      <c r="E13" s="307" t="s">
        <v>20</v>
      </c>
      <c r="F13" s="658"/>
      <c r="G13" s="188"/>
      <c r="H13" s="61"/>
      <c r="I13" s="62"/>
      <c r="J13" s="63"/>
      <c r="K13" s="940"/>
      <c r="L13" s="310"/>
      <c r="M13" s="62"/>
      <c r="N13" s="62"/>
      <c r="O13" s="62"/>
      <c r="P13" s="63"/>
      <c r="Q13" s="310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1"/>
      <c r="B14" s="926" t="s">
        <v>74</v>
      </c>
      <c r="C14" s="495"/>
      <c r="D14" s="655"/>
      <c r="E14" s="551" t="s">
        <v>20</v>
      </c>
      <c r="F14" s="173"/>
      <c r="G14" s="191"/>
      <c r="H14" s="590"/>
      <c r="I14" s="169"/>
      <c r="J14" s="170"/>
      <c r="K14" s="589"/>
      <c r="L14" s="312"/>
      <c r="M14" s="169"/>
      <c r="N14" s="169"/>
      <c r="O14" s="169"/>
      <c r="P14" s="170"/>
      <c r="Q14" s="312"/>
      <c r="R14" s="169"/>
      <c r="S14" s="169"/>
      <c r="T14" s="169"/>
      <c r="U14" s="169"/>
      <c r="V14" s="169"/>
      <c r="W14" s="169"/>
      <c r="X14" s="170"/>
    </row>
    <row r="15" spans="1:47" s="36" customFormat="1" ht="24" customHeight="1" thickBot="1" x14ac:dyDescent="0.4">
      <c r="A15" s="149"/>
      <c r="B15" s="128"/>
      <c r="C15" s="863"/>
      <c r="D15" s="864"/>
      <c r="E15" s="865" t="s">
        <v>20</v>
      </c>
      <c r="F15" s="866"/>
      <c r="G15" s="867"/>
      <c r="H15" s="868"/>
      <c r="I15" s="869"/>
      <c r="J15" s="870"/>
      <c r="K15" s="871">
        <f>K14/23.5</f>
        <v>0</v>
      </c>
      <c r="L15" s="868"/>
      <c r="M15" s="869"/>
      <c r="N15" s="869"/>
      <c r="O15" s="869"/>
      <c r="P15" s="870"/>
      <c r="Q15" s="872"/>
      <c r="R15" s="869"/>
      <c r="S15" s="869"/>
      <c r="T15" s="869"/>
      <c r="U15" s="869"/>
      <c r="V15" s="869"/>
      <c r="W15" s="869"/>
      <c r="X15" s="873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</row>
    <row r="16" spans="1:47" s="16" customFormat="1" ht="26.5" customHeight="1" x14ac:dyDescent="0.35">
      <c r="A16" s="150" t="s">
        <v>6</v>
      </c>
      <c r="B16" s="774"/>
      <c r="C16" s="160">
        <v>132</v>
      </c>
      <c r="D16" s="705" t="s">
        <v>18</v>
      </c>
      <c r="E16" s="681" t="s">
        <v>124</v>
      </c>
      <c r="F16" s="706">
        <v>60</v>
      </c>
      <c r="G16" s="288"/>
      <c r="H16" s="269">
        <v>0.75</v>
      </c>
      <c r="I16" s="39">
        <v>5.08</v>
      </c>
      <c r="J16" s="40">
        <v>4.9800000000000004</v>
      </c>
      <c r="K16" s="321">
        <v>68.55</v>
      </c>
      <c r="L16" s="340">
        <v>0.01</v>
      </c>
      <c r="M16" s="342">
        <v>0.02</v>
      </c>
      <c r="N16" s="49">
        <v>3</v>
      </c>
      <c r="O16" s="49">
        <v>0</v>
      </c>
      <c r="P16" s="50">
        <v>0</v>
      </c>
      <c r="Q16" s="342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1:47" s="16" customFormat="1" ht="26.5" customHeight="1" x14ac:dyDescent="0.35">
      <c r="A17" s="111"/>
      <c r="B17" s="130"/>
      <c r="C17" s="141">
        <v>138</v>
      </c>
      <c r="D17" s="326" t="s">
        <v>8</v>
      </c>
      <c r="E17" s="619" t="s">
        <v>66</v>
      </c>
      <c r="F17" s="620">
        <v>200</v>
      </c>
      <c r="G17" s="105"/>
      <c r="H17" s="246">
        <v>6.03</v>
      </c>
      <c r="I17" s="13">
        <v>6.38</v>
      </c>
      <c r="J17" s="43">
        <v>11.17</v>
      </c>
      <c r="K17" s="107">
        <v>126.47</v>
      </c>
      <c r="L17" s="246">
        <v>0.08</v>
      </c>
      <c r="M17" s="77">
        <v>0.08</v>
      </c>
      <c r="N17" s="13">
        <v>5.73</v>
      </c>
      <c r="O17" s="13">
        <v>120</v>
      </c>
      <c r="P17" s="43">
        <v>0.02</v>
      </c>
      <c r="Q17" s="77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1:47" s="16" customFormat="1" ht="26.5" customHeight="1" x14ac:dyDescent="0.35">
      <c r="A18" s="113"/>
      <c r="B18" s="130"/>
      <c r="C18" s="141">
        <v>126</v>
      </c>
      <c r="D18" s="326" t="s">
        <v>9</v>
      </c>
      <c r="E18" s="619" t="s">
        <v>146</v>
      </c>
      <c r="F18" s="620">
        <v>90</v>
      </c>
      <c r="G18" s="105"/>
      <c r="H18" s="246">
        <v>18.489999999999998</v>
      </c>
      <c r="I18" s="13">
        <v>18.54</v>
      </c>
      <c r="J18" s="43">
        <v>3.59</v>
      </c>
      <c r="K18" s="107">
        <v>256</v>
      </c>
      <c r="L18" s="246">
        <v>0.06</v>
      </c>
      <c r="M18" s="77">
        <v>0.14000000000000001</v>
      </c>
      <c r="N18" s="13">
        <v>1.08</v>
      </c>
      <c r="O18" s="13">
        <v>10</v>
      </c>
      <c r="P18" s="43">
        <v>0.04</v>
      </c>
      <c r="Q18" s="77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1:47" s="16" customFormat="1" ht="26.5" customHeight="1" x14ac:dyDescent="0.35">
      <c r="A19" s="113"/>
      <c r="B19" s="140"/>
      <c r="C19" s="553">
        <v>51</v>
      </c>
      <c r="D19" s="210" t="s">
        <v>62</v>
      </c>
      <c r="E19" s="157" t="s">
        <v>129</v>
      </c>
      <c r="F19" s="553">
        <v>150</v>
      </c>
      <c r="G19" s="175"/>
      <c r="H19" s="888">
        <v>3.33</v>
      </c>
      <c r="I19" s="889">
        <v>3.81</v>
      </c>
      <c r="J19" s="890">
        <v>26.04</v>
      </c>
      <c r="K19" s="891">
        <v>151.12</v>
      </c>
      <c r="L19" s="245">
        <v>0.15</v>
      </c>
      <c r="M19" s="15">
        <v>0.1</v>
      </c>
      <c r="N19" s="15">
        <v>14.03</v>
      </c>
      <c r="O19" s="15">
        <v>20</v>
      </c>
      <c r="P19" s="18">
        <v>0.06</v>
      </c>
      <c r="Q19" s="245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3"/>
      <c r="B20" s="130"/>
      <c r="C20" s="141">
        <v>101</v>
      </c>
      <c r="D20" s="326" t="s">
        <v>17</v>
      </c>
      <c r="E20" s="619" t="s">
        <v>67</v>
      </c>
      <c r="F20" s="620">
        <v>200</v>
      </c>
      <c r="G20" s="105"/>
      <c r="H20" s="245">
        <v>0.64</v>
      </c>
      <c r="I20" s="15">
        <v>0.25</v>
      </c>
      <c r="J20" s="41">
        <v>16.059999999999999</v>
      </c>
      <c r="K20" s="261">
        <v>79.849999999999994</v>
      </c>
      <c r="L20" s="245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3"/>
      <c r="B21" s="130"/>
      <c r="C21" s="142">
        <v>119</v>
      </c>
      <c r="D21" s="156" t="s">
        <v>13</v>
      </c>
      <c r="E21" s="156" t="s">
        <v>53</v>
      </c>
      <c r="F21" s="190">
        <v>20</v>
      </c>
      <c r="G21" s="135"/>
      <c r="H21" s="245">
        <v>1.52</v>
      </c>
      <c r="I21" s="15">
        <v>0.16</v>
      </c>
      <c r="J21" s="41">
        <v>9.84</v>
      </c>
      <c r="K21" s="261">
        <v>47</v>
      </c>
      <c r="L21" s="245">
        <v>0.02</v>
      </c>
      <c r="M21" s="15">
        <v>0.01</v>
      </c>
      <c r="N21" s="15">
        <v>0</v>
      </c>
      <c r="O21" s="15">
        <v>0</v>
      </c>
      <c r="P21" s="18">
        <v>0</v>
      </c>
      <c r="Q21" s="245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3"/>
      <c r="B22" s="130"/>
      <c r="C22" s="139">
        <v>120</v>
      </c>
      <c r="D22" s="156" t="s">
        <v>14</v>
      </c>
      <c r="E22" s="156" t="s">
        <v>45</v>
      </c>
      <c r="F22" s="139">
        <v>20</v>
      </c>
      <c r="G22" s="185"/>
      <c r="H22" s="245">
        <v>1.32</v>
      </c>
      <c r="I22" s="15">
        <v>0.24</v>
      </c>
      <c r="J22" s="41">
        <v>8.0399999999999991</v>
      </c>
      <c r="K22" s="262">
        <v>39.6</v>
      </c>
      <c r="L22" s="278">
        <v>0.03</v>
      </c>
      <c r="M22" s="19">
        <v>0.02</v>
      </c>
      <c r="N22" s="20">
        <v>0</v>
      </c>
      <c r="O22" s="20">
        <v>0</v>
      </c>
      <c r="P22" s="46">
        <v>0</v>
      </c>
      <c r="Q22" s="27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3"/>
      <c r="B23" s="130"/>
      <c r="C23" s="231"/>
      <c r="D23" s="156"/>
      <c r="E23" s="309" t="s">
        <v>19</v>
      </c>
      <c r="F23" s="316">
        <f>SUM(F16:F22)</f>
        <v>740</v>
      </c>
      <c r="G23" s="135"/>
      <c r="H23" s="204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23">
        <f>SUM(K16:K22)</f>
        <v>768.59</v>
      </c>
      <c r="L23" s="204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674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67"/>
      <c r="B24" s="302"/>
      <c r="C24" s="325"/>
      <c r="D24" s="679"/>
      <c r="E24" s="344" t="s">
        <v>20</v>
      </c>
      <c r="F24" s="638"/>
      <c r="G24" s="640"/>
      <c r="H24" s="644"/>
      <c r="I24" s="646"/>
      <c r="J24" s="647"/>
      <c r="K24" s="324">
        <f>K23/23.5</f>
        <v>32.705957446808512</v>
      </c>
      <c r="L24" s="644"/>
      <c r="M24" s="645"/>
      <c r="N24" s="646"/>
      <c r="O24" s="646"/>
      <c r="P24" s="647"/>
      <c r="Q24" s="645"/>
      <c r="R24" s="646"/>
      <c r="S24" s="707"/>
      <c r="T24" s="646"/>
      <c r="U24" s="646"/>
      <c r="V24" s="646"/>
      <c r="W24" s="707"/>
      <c r="X24" s="708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27" t="s">
        <v>38</v>
      </c>
      <c r="D4" s="315"/>
      <c r="E4" s="676"/>
      <c r="F4" s="628"/>
      <c r="G4" s="627"/>
      <c r="H4" s="732" t="s">
        <v>21</v>
      </c>
      <c r="I4" s="633"/>
      <c r="J4" s="775"/>
      <c r="K4" s="633" t="s">
        <v>22</v>
      </c>
      <c r="L4" s="941" t="s">
        <v>23</v>
      </c>
      <c r="M4" s="942"/>
      <c r="N4" s="943"/>
      <c r="O4" s="943"/>
      <c r="P4" s="947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24" s="16" customFormat="1" ht="47" thickBot="1" x14ac:dyDescent="0.4">
      <c r="A5" s="148" t="s">
        <v>0</v>
      </c>
      <c r="B5" s="125"/>
      <c r="C5" s="104" t="s">
        <v>39</v>
      </c>
      <c r="D5" s="776" t="s">
        <v>40</v>
      </c>
      <c r="E5" s="104" t="s">
        <v>37</v>
      </c>
      <c r="F5" s="110" t="s">
        <v>25</v>
      </c>
      <c r="G5" s="104" t="s">
        <v>36</v>
      </c>
      <c r="H5" s="481" t="s">
        <v>26</v>
      </c>
      <c r="I5" s="481" t="s">
        <v>27</v>
      </c>
      <c r="J5" s="481" t="s">
        <v>28</v>
      </c>
      <c r="K5" s="634" t="s">
        <v>29</v>
      </c>
      <c r="L5" s="500" t="s">
        <v>30</v>
      </c>
      <c r="M5" s="500" t="s">
        <v>111</v>
      </c>
      <c r="N5" s="500" t="s">
        <v>31</v>
      </c>
      <c r="O5" s="561" t="s">
        <v>112</v>
      </c>
      <c r="P5" s="500" t="s">
        <v>113</v>
      </c>
      <c r="Q5" s="500" t="s">
        <v>32</v>
      </c>
      <c r="R5" s="500" t="s">
        <v>33</v>
      </c>
      <c r="S5" s="500" t="s">
        <v>34</v>
      </c>
      <c r="T5" s="500" t="s">
        <v>35</v>
      </c>
      <c r="U5" s="500" t="s">
        <v>114</v>
      </c>
      <c r="V5" s="500" t="s">
        <v>115</v>
      </c>
      <c r="W5" s="500" t="s">
        <v>116</v>
      </c>
      <c r="X5" s="481" t="s">
        <v>117</v>
      </c>
    </row>
    <row r="6" spans="1:24" s="16" customFormat="1" ht="19.5" customHeight="1" x14ac:dyDescent="0.35">
      <c r="A6" s="150" t="s">
        <v>5</v>
      </c>
      <c r="B6" s="451"/>
      <c r="C6" s="452">
        <v>1</v>
      </c>
      <c r="D6" s="709" t="s">
        <v>18</v>
      </c>
      <c r="E6" s="656" t="s">
        <v>11</v>
      </c>
      <c r="F6" s="160">
        <v>15</v>
      </c>
      <c r="G6" s="453"/>
      <c r="H6" s="340">
        <v>3.48</v>
      </c>
      <c r="I6" s="49">
        <v>4.43</v>
      </c>
      <c r="J6" s="50">
        <v>0</v>
      </c>
      <c r="K6" s="454">
        <v>54.6</v>
      </c>
      <c r="L6" s="269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6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1"/>
      <c r="B7" s="128"/>
      <c r="C7" s="106">
        <v>2</v>
      </c>
      <c r="D7" s="157" t="s">
        <v>18</v>
      </c>
      <c r="E7" s="289" t="s">
        <v>162</v>
      </c>
      <c r="F7" s="140">
        <v>10</v>
      </c>
      <c r="G7" s="216"/>
      <c r="H7" s="278">
        <v>0.08</v>
      </c>
      <c r="I7" s="20">
        <v>7.25</v>
      </c>
      <c r="J7" s="46">
        <v>0.13</v>
      </c>
      <c r="K7" s="413">
        <v>66.099999999999994</v>
      </c>
      <c r="L7" s="245">
        <v>0</v>
      </c>
      <c r="M7" s="15">
        <v>0.01</v>
      </c>
      <c r="N7" s="15">
        <v>0</v>
      </c>
      <c r="O7" s="15">
        <v>50</v>
      </c>
      <c r="P7" s="18">
        <v>0.13</v>
      </c>
      <c r="Q7" s="245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1"/>
      <c r="B8" s="128"/>
      <c r="C8" s="106">
        <v>320</v>
      </c>
      <c r="D8" s="157" t="s">
        <v>60</v>
      </c>
      <c r="E8" s="289" t="s">
        <v>169</v>
      </c>
      <c r="F8" s="232">
        <v>205</v>
      </c>
      <c r="G8" s="106"/>
      <c r="H8" s="278">
        <v>6.23</v>
      </c>
      <c r="I8" s="20">
        <v>7.14</v>
      </c>
      <c r="J8" s="46">
        <v>31.66</v>
      </c>
      <c r="K8" s="618">
        <v>215.55</v>
      </c>
      <c r="L8" s="245">
        <v>0.08</v>
      </c>
      <c r="M8" s="17">
        <v>0.22</v>
      </c>
      <c r="N8" s="15">
        <v>1.64</v>
      </c>
      <c r="O8" s="15">
        <v>30</v>
      </c>
      <c r="P8" s="18">
        <v>0.15</v>
      </c>
      <c r="Q8" s="245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49"/>
      <c r="B9" s="128"/>
      <c r="C9" s="176">
        <v>114</v>
      </c>
      <c r="D9" s="156" t="s">
        <v>44</v>
      </c>
      <c r="E9" s="611" t="s">
        <v>50</v>
      </c>
      <c r="F9" s="285">
        <v>200</v>
      </c>
      <c r="G9" s="176"/>
      <c r="H9" s="245">
        <v>0</v>
      </c>
      <c r="I9" s="15">
        <v>0</v>
      </c>
      <c r="J9" s="41">
        <v>7.27</v>
      </c>
      <c r="K9" s="261">
        <v>28.73</v>
      </c>
      <c r="L9" s="245">
        <v>0</v>
      </c>
      <c r="M9" s="15">
        <v>0</v>
      </c>
      <c r="N9" s="15">
        <v>0</v>
      </c>
      <c r="O9" s="15">
        <v>0</v>
      </c>
      <c r="P9" s="18">
        <v>0</v>
      </c>
      <c r="Q9" s="245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49"/>
      <c r="B10" s="128"/>
      <c r="C10" s="176" t="s">
        <v>150</v>
      </c>
      <c r="D10" s="156" t="s">
        <v>17</v>
      </c>
      <c r="E10" s="611" t="s">
        <v>152</v>
      </c>
      <c r="F10" s="285">
        <v>200</v>
      </c>
      <c r="G10" s="176"/>
      <c r="H10" s="245">
        <v>8.25</v>
      </c>
      <c r="I10" s="15">
        <v>6.25</v>
      </c>
      <c r="J10" s="41">
        <v>22</v>
      </c>
      <c r="K10" s="261">
        <v>175</v>
      </c>
      <c r="L10" s="245"/>
      <c r="M10" s="15"/>
      <c r="N10" s="15"/>
      <c r="O10" s="15"/>
      <c r="P10" s="18"/>
      <c r="Q10" s="245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49"/>
      <c r="B11" s="128"/>
      <c r="C11" s="375">
        <v>121</v>
      </c>
      <c r="D11" s="157" t="s">
        <v>13</v>
      </c>
      <c r="E11" s="611" t="s">
        <v>49</v>
      </c>
      <c r="F11" s="285">
        <v>30</v>
      </c>
      <c r="G11" s="139"/>
      <c r="H11" s="17">
        <v>2.25</v>
      </c>
      <c r="I11" s="15">
        <v>0.87</v>
      </c>
      <c r="J11" s="18">
        <v>14.94</v>
      </c>
      <c r="K11" s="197">
        <v>78.599999999999994</v>
      </c>
      <c r="L11" s="245">
        <v>0.03</v>
      </c>
      <c r="M11" s="17">
        <v>0.01</v>
      </c>
      <c r="N11" s="15">
        <v>0</v>
      </c>
      <c r="O11" s="15">
        <v>0</v>
      </c>
      <c r="P11" s="18">
        <v>0</v>
      </c>
      <c r="Q11" s="245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49"/>
      <c r="B12" s="128"/>
      <c r="C12" s="106"/>
      <c r="D12" s="157"/>
      <c r="E12" s="300" t="s">
        <v>19</v>
      </c>
      <c r="F12" s="272">
        <f>SUM(F6:F11)</f>
        <v>660</v>
      </c>
      <c r="G12" s="274"/>
      <c r="H12" s="206">
        <f t="shared" ref="H12:X12" si="0">SUM(H6:H11)</f>
        <v>20.29</v>
      </c>
      <c r="I12" s="34">
        <f t="shared" si="0"/>
        <v>25.94</v>
      </c>
      <c r="J12" s="68">
        <f t="shared" si="0"/>
        <v>76</v>
      </c>
      <c r="K12" s="439">
        <f t="shared" si="0"/>
        <v>618.58000000000004</v>
      </c>
      <c r="L12" s="206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70">
        <f t="shared" si="0"/>
        <v>0.42000000000000004</v>
      </c>
      <c r="Q12" s="206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8">
        <f t="shared" si="0"/>
        <v>0.04</v>
      </c>
    </row>
    <row r="13" spans="1:24" s="36" customFormat="1" ht="28.5" customHeight="1" thickBot="1" x14ac:dyDescent="0.4">
      <c r="A13" s="149"/>
      <c r="B13" s="128"/>
      <c r="C13" s="106"/>
      <c r="D13" s="256"/>
      <c r="E13" s="300" t="s">
        <v>20</v>
      </c>
      <c r="F13" s="140"/>
      <c r="G13" s="106"/>
      <c r="H13" s="250"/>
      <c r="I13" s="158"/>
      <c r="J13" s="159"/>
      <c r="K13" s="456">
        <f>K12/23.5</f>
        <v>26.322553191489362</v>
      </c>
      <c r="L13" s="250"/>
      <c r="M13" s="580"/>
      <c r="N13" s="580"/>
      <c r="O13" s="580"/>
      <c r="P13" s="605"/>
      <c r="Q13" s="582"/>
      <c r="R13" s="580"/>
      <c r="S13" s="583"/>
      <c r="T13" s="580"/>
      <c r="U13" s="580"/>
      <c r="V13" s="580"/>
      <c r="W13" s="580"/>
      <c r="X13" s="581"/>
    </row>
    <row r="14" spans="1:24" s="16" customFormat="1" ht="33.75" customHeight="1" x14ac:dyDescent="0.35">
      <c r="A14" s="150" t="s">
        <v>6</v>
      </c>
      <c r="B14" s="127"/>
      <c r="C14" s="160">
        <v>25</v>
      </c>
      <c r="D14" s="275" t="s">
        <v>18</v>
      </c>
      <c r="E14" s="343" t="s">
        <v>48</v>
      </c>
      <c r="F14" s="356">
        <v>150</v>
      </c>
      <c r="G14" s="144"/>
      <c r="H14" s="47">
        <v>0.6</v>
      </c>
      <c r="I14" s="37">
        <v>0.45</v>
      </c>
      <c r="J14" s="48">
        <v>15.45</v>
      </c>
      <c r="K14" s="199">
        <v>70.5</v>
      </c>
      <c r="L14" s="263">
        <v>0.03</v>
      </c>
      <c r="M14" s="47">
        <v>0.05</v>
      </c>
      <c r="N14" s="37">
        <v>7.5</v>
      </c>
      <c r="O14" s="37">
        <v>0</v>
      </c>
      <c r="P14" s="226">
        <v>0</v>
      </c>
      <c r="Q14" s="263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46">
        <v>0.01</v>
      </c>
    </row>
    <row r="15" spans="1:24" s="16" customFormat="1" ht="33.75" customHeight="1" x14ac:dyDescent="0.35">
      <c r="A15" s="111"/>
      <c r="B15" s="130"/>
      <c r="C15" s="105">
        <v>35</v>
      </c>
      <c r="D15" s="326" t="s">
        <v>8</v>
      </c>
      <c r="E15" s="700" t="s">
        <v>69</v>
      </c>
      <c r="F15" s="620">
        <v>200</v>
      </c>
      <c r="G15" s="105"/>
      <c r="H15" s="246">
        <v>4.91</v>
      </c>
      <c r="I15" s="13">
        <v>9.9600000000000009</v>
      </c>
      <c r="J15" s="43">
        <v>9.02</v>
      </c>
      <c r="K15" s="107">
        <v>146.41</v>
      </c>
      <c r="L15" s="246">
        <v>0.04</v>
      </c>
      <c r="M15" s="77">
        <v>0.03</v>
      </c>
      <c r="N15" s="13">
        <v>0.75</v>
      </c>
      <c r="O15" s="13">
        <v>120</v>
      </c>
      <c r="P15" s="23">
        <v>0</v>
      </c>
      <c r="Q15" s="246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3"/>
      <c r="B16" s="130"/>
      <c r="C16" s="105">
        <v>89</v>
      </c>
      <c r="D16" s="326" t="s">
        <v>9</v>
      </c>
      <c r="E16" s="700" t="s">
        <v>88</v>
      </c>
      <c r="F16" s="620">
        <v>90</v>
      </c>
      <c r="G16" s="105"/>
      <c r="H16" s="246">
        <v>18.13</v>
      </c>
      <c r="I16" s="13">
        <v>17.05</v>
      </c>
      <c r="J16" s="43">
        <v>3.69</v>
      </c>
      <c r="K16" s="107">
        <v>240.96</v>
      </c>
      <c r="L16" s="376">
        <v>0.06</v>
      </c>
      <c r="M16" s="96">
        <v>0.13</v>
      </c>
      <c r="N16" s="97">
        <v>1.06</v>
      </c>
      <c r="O16" s="97">
        <v>0</v>
      </c>
      <c r="P16" s="98">
        <v>0</v>
      </c>
      <c r="Q16" s="376">
        <v>17.03</v>
      </c>
      <c r="R16" s="97">
        <v>176.72</v>
      </c>
      <c r="S16" s="97">
        <v>23.18</v>
      </c>
      <c r="T16" s="97">
        <v>2.61</v>
      </c>
      <c r="U16" s="97">
        <v>317</v>
      </c>
      <c r="V16" s="97">
        <v>7.0000000000000001E-3</v>
      </c>
      <c r="W16" s="97">
        <v>0</v>
      </c>
      <c r="X16" s="102">
        <v>0.06</v>
      </c>
    </row>
    <row r="17" spans="1:24" s="16" customFormat="1" ht="33.75" customHeight="1" x14ac:dyDescent="0.35">
      <c r="A17" s="113"/>
      <c r="B17" s="130"/>
      <c r="C17" s="141">
        <v>53</v>
      </c>
      <c r="D17" s="683" t="s">
        <v>62</v>
      </c>
      <c r="E17" s="326" t="s">
        <v>58</v>
      </c>
      <c r="F17" s="105">
        <v>150</v>
      </c>
      <c r="G17" s="141"/>
      <c r="H17" s="77">
        <v>3.34</v>
      </c>
      <c r="I17" s="13">
        <v>4.91</v>
      </c>
      <c r="J17" s="23">
        <v>33.93</v>
      </c>
      <c r="K17" s="142">
        <v>191.49</v>
      </c>
      <c r="L17" s="77">
        <v>0.03</v>
      </c>
      <c r="M17" s="77">
        <v>0.02</v>
      </c>
      <c r="N17" s="13">
        <v>0</v>
      </c>
      <c r="O17" s="13">
        <v>20</v>
      </c>
      <c r="P17" s="23">
        <v>0.09</v>
      </c>
      <c r="Q17" s="246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3"/>
      <c r="B18" s="130"/>
      <c r="C18" s="217">
        <v>216</v>
      </c>
      <c r="D18" s="185" t="s">
        <v>17</v>
      </c>
      <c r="E18" s="223" t="s">
        <v>122</v>
      </c>
      <c r="F18" s="139">
        <v>200</v>
      </c>
      <c r="G18" s="637"/>
      <c r="H18" s="245">
        <v>0.25</v>
      </c>
      <c r="I18" s="15">
        <v>0</v>
      </c>
      <c r="J18" s="41">
        <v>12.73</v>
      </c>
      <c r="K18" s="197">
        <v>51.3</v>
      </c>
      <c r="L18" s="278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78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3"/>
      <c r="B19" s="130"/>
      <c r="C19" s="107">
        <v>119</v>
      </c>
      <c r="D19" s="156" t="s">
        <v>13</v>
      </c>
      <c r="E19" s="185" t="s">
        <v>53</v>
      </c>
      <c r="F19" s="190">
        <v>20</v>
      </c>
      <c r="G19" s="135"/>
      <c r="H19" s="245">
        <v>1.52</v>
      </c>
      <c r="I19" s="15">
        <v>0.16</v>
      </c>
      <c r="J19" s="41">
        <v>9.84</v>
      </c>
      <c r="K19" s="261">
        <v>47</v>
      </c>
      <c r="L19" s="245">
        <v>0.02</v>
      </c>
      <c r="M19" s="15">
        <v>0.01</v>
      </c>
      <c r="N19" s="15">
        <v>0</v>
      </c>
      <c r="O19" s="15">
        <v>0</v>
      </c>
      <c r="P19" s="18">
        <v>0</v>
      </c>
      <c r="Q19" s="245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3"/>
      <c r="B20" s="130"/>
      <c r="C20" s="135">
        <v>120</v>
      </c>
      <c r="D20" s="156" t="s">
        <v>14</v>
      </c>
      <c r="E20" s="185" t="s">
        <v>45</v>
      </c>
      <c r="F20" s="140">
        <v>20</v>
      </c>
      <c r="G20" s="140"/>
      <c r="H20" s="19">
        <v>1.32</v>
      </c>
      <c r="I20" s="20">
        <v>0.24</v>
      </c>
      <c r="J20" s="21">
        <v>8.0399999999999991</v>
      </c>
      <c r="K20" s="276">
        <v>39.6</v>
      </c>
      <c r="L20" s="278">
        <v>0.03</v>
      </c>
      <c r="M20" s="19">
        <v>0.02</v>
      </c>
      <c r="N20" s="20">
        <v>0</v>
      </c>
      <c r="O20" s="20">
        <v>0</v>
      </c>
      <c r="P20" s="46">
        <v>0</v>
      </c>
      <c r="Q20" s="278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3"/>
      <c r="B21" s="130"/>
      <c r="C21" s="268"/>
      <c r="D21" s="636"/>
      <c r="E21" s="300" t="s">
        <v>19</v>
      </c>
      <c r="F21" s="316">
        <f>F14+F15+F16+F17+F18+F19+F20+60</f>
        <v>890</v>
      </c>
      <c r="G21" s="135"/>
      <c r="H21" s="204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23">
        <f>SUM(K14:K20)</f>
        <v>787.26</v>
      </c>
      <c r="L21" s="204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1">
        <f t="shared" si="2"/>
        <v>0.09</v>
      </c>
      <c r="Q21" s="204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67"/>
      <c r="B22" s="302"/>
      <c r="C22" s="304"/>
      <c r="D22" s="638"/>
      <c r="E22" s="639" t="s">
        <v>20</v>
      </c>
      <c r="F22" s="638"/>
      <c r="G22" s="640"/>
      <c r="H22" s="644"/>
      <c r="I22" s="646"/>
      <c r="J22" s="647"/>
      <c r="K22" s="324">
        <f>K21/23.5</f>
        <v>33.500425531914892</v>
      </c>
      <c r="L22" s="644"/>
      <c r="M22" s="645"/>
      <c r="N22" s="646"/>
      <c r="O22" s="646"/>
      <c r="P22" s="701"/>
      <c r="Q22" s="644"/>
      <c r="R22" s="646"/>
      <c r="S22" s="646"/>
      <c r="T22" s="646"/>
      <c r="U22" s="646"/>
      <c r="V22" s="646"/>
      <c r="W22" s="646"/>
      <c r="X22" s="647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2" customFormat="1" ht="18" x14ac:dyDescent="0.35">
      <c r="B24" s="280"/>
      <c r="C24" s="280"/>
      <c r="D24" s="281"/>
      <c r="E24" s="282"/>
      <c r="F24" s="283"/>
      <c r="G24" s="281"/>
      <c r="H24" s="281"/>
      <c r="I24" s="281"/>
      <c r="J24" s="28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82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2"/>
      <c r="C4" s="628" t="s">
        <v>38</v>
      </c>
      <c r="D4" s="694"/>
      <c r="E4" s="695"/>
      <c r="F4" s="627"/>
      <c r="G4" s="628"/>
      <c r="H4" s="633" t="s">
        <v>21</v>
      </c>
      <c r="I4" s="633"/>
      <c r="J4" s="633"/>
      <c r="K4" s="696" t="s">
        <v>22</v>
      </c>
      <c r="L4" s="941" t="s">
        <v>23</v>
      </c>
      <c r="M4" s="942"/>
      <c r="N4" s="943"/>
      <c r="O4" s="943"/>
      <c r="P4" s="943"/>
      <c r="Q4" s="955" t="s">
        <v>24</v>
      </c>
      <c r="R4" s="956"/>
      <c r="S4" s="956"/>
      <c r="T4" s="956"/>
      <c r="U4" s="956"/>
      <c r="V4" s="956"/>
      <c r="W4" s="956"/>
      <c r="X4" s="957"/>
    </row>
    <row r="5" spans="1:24" s="16" customFormat="1" ht="28.5" customHeight="1" thickBot="1" x14ac:dyDescent="0.4">
      <c r="A5" s="148" t="s">
        <v>0</v>
      </c>
      <c r="B5" s="833"/>
      <c r="C5" s="110" t="s">
        <v>39</v>
      </c>
      <c r="D5" s="392" t="s">
        <v>40</v>
      </c>
      <c r="E5" s="110" t="s">
        <v>37</v>
      </c>
      <c r="F5" s="104" t="s">
        <v>25</v>
      </c>
      <c r="G5" s="110" t="s">
        <v>36</v>
      </c>
      <c r="H5" s="481" t="s">
        <v>26</v>
      </c>
      <c r="I5" s="481" t="s">
        <v>27</v>
      </c>
      <c r="J5" s="481" t="s">
        <v>28</v>
      </c>
      <c r="K5" s="710" t="s">
        <v>29</v>
      </c>
      <c r="L5" s="500" t="s">
        <v>30</v>
      </c>
      <c r="M5" s="500" t="s">
        <v>111</v>
      </c>
      <c r="N5" s="500" t="s">
        <v>31</v>
      </c>
      <c r="O5" s="561" t="s">
        <v>112</v>
      </c>
      <c r="P5" s="626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24" s="16" customFormat="1" ht="26.5" customHeight="1" x14ac:dyDescent="0.35">
      <c r="A6" s="150" t="s">
        <v>5</v>
      </c>
      <c r="B6" s="144"/>
      <c r="C6" s="558">
        <v>24</v>
      </c>
      <c r="D6" s="635" t="s">
        <v>18</v>
      </c>
      <c r="E6" s="387" t="s">
        <v>106</v>
      </c>
      <c r="F6" s="144">
        <v>150</v>
      </c>
      <c r="G6" s="317"/>
      <c r="H6" s="269">
        <v>0.6</v>
      </c>
      <c r="I6" s="39">
        <v>0.6</v>
      </c>
      <c r="J6" s="40">
        <v>14.7</v>
      </c>
      <c r="K6" s="321">
        <v>70.5</v>
      </c>
      <c r="L6" s="269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6">
        <v>0.01</v>
      </c>
    </row>
    <row r="7" spans="1:24" s="16" customFormat="1" ht="26.5" customHeight="1" x14ac:dyDescent="0.35">
      <c r="A7" s="711"/>
      <c r="B7" s="156"/>
      <c r="C7" s="152">
        <v>321</v>
      </c>
      <c r="D7" s="185" t="s">
        <v>9</v>
      </c>
      <c r="E7" s="223" t="s">
        <v>161</v>
      </c>
      <c r="F7" s="285">
        <v>90</v>
      </c>
      <c r="G7" s="156"/>
      <c r="H7" s="245">
        <v>19.78</v>
      </c>
      <c r="I7" s="15">
        <v>24.51</v>
      </c>
      <c r="J7" s="41">
        <v>2.52</v>
      </c>
      <c r="K7" s="262">
        <v>312.27999999999997</v>
      </c>
      <c r="L7" s="245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45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11"/>
      <c r="B8" s="139"/>
      <c r="C8" s="106">
        <v>253</v>
      </c>
      <c r="D8" s="157" t="s">
        <v>62</v>
      </c>
      <c r="E8" s="359" t="s">
        <v>110</v>
      </c>
      <c r="F8" s="648">
        <v>150</v>
      </c>
      <c r="G8" s="175"/>
      <c r="H8" s="254">
        <v>4.3</v>
      </c>
      <c r="I8" s="81">
        <v>4.24</v>
      </c>
      <c r="J8" s="214">
        <v>18.77</v>
      </c>
      <c r="K8" s="375">
        <v>129.54</v>
      </c>
      <c r="L8" s="254">
        <v>0.11</v>
      </c>
      <c r="M8" s="81">
        <v>0.06</v>
      </c>
      <c r="N8" s="81">
        <v>0</v>
      </c>
      <c r="O8" s="81">
        <v>10</v>
      </c>
      <c r="P8" s="214">
        <v>0.06</v>
      </c>
      <c r="Q8" s="215">
        <v>8.69</v>
      </c>
      <c r="R8" s="81">
        <v>94.9</v>
      </c>
      <c r="S8" s="81">
        <v>62.72</v>
      </c>
      <c r="T8" s="81">
        <v>2.12</v>
      </c>
      <c r="U8" s="81">
        <v>114.82</v>
      </c>
      <c r="V8" s="81">
        <v>1E-3</v>
      </c>
      <c r="W8" s="81">
        <v>1E-3</v>
      </c>
      <c r="X8" s="214">
        <v>0.01</v>
      </c>
    </row>
    <row r="9" spans="1:24" s="36" customFormat="1" ht="38.25" customHeight="1" x14ac:dyDescent="0.35">
      <c r="A9" s="711"/>
      <c r="B9" s="140"/>
      <c r="C9" s="553">
        <v>95</v>
      </c>
      <c r="D9" s="683" t="s">
        <v>17</v>
      </c>
      <c r="E9" s="619" t="s">
        <v>140</v>
      </c>
      <c r="F9" s="684">
        <v>200</v>
      </c>
      <c r="G9" s="174"/>
      <c r="H9" s="245">
        <v>0</v>
      </c>
      <c r="I9" s="15">
        <v>0</v>
      </c>
      <c r="J9" s="41">
        <v>20.170000000000002</v>
      </c>
      <c r="K9" s="261">
        <v>81.3</v>
      </c>
      <c r="L9" s="245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11"/>
      <c r="B10" s="140"/>
      <c r="C10" s="154">
        <v>119</v>
      </c>
      <c r="D10" s="156" t="s">
        <v>13</v>
      </c>
      <c r="E10" s="156" t="s">
        <v>53</v>
      </c>
      <c r="F10" s="190">
        <v>20</v>
      </c>
      <c r="G10" s="135"/>
      <c r="H10" s="245">
        <v>1.52</v>
      </c>
      <c r="I10" s="15">
        <v>0.16</v>
      </c>
      <c r="J10" s="41">
        <v>9.84</v>
      </c>
      <c r="K10" s="261">
        <v>47</v>
      </c>
      <c r="L10" s="245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11"/>
      <c r="B11" s="140"/>
      <c r="C11" s="152">
        <v>120</v>
      </c>
      <c r="D11" s="185" t="s">
        <v>14</v>
      </c>
      <c r="E11" s="156" t="s">
        <v>12</v>
      </c>
      <c r="F11" s="139">
        <v>20</v>
      </c>
      <c r="G11" s="259"/>
      <c r="H11" s="245">
        <v>1.32</v>
      </c>
      <c r="I11" s="15">
        <v>0.24</v>
      </c>
      <c r="J11" s="41">
        <v>8.0399999999999991</v>
      </c>
      <c r="K11" s="262">
        <v>39.6</v>
      </c>
      <c r="L11" s="278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11"/>
      <c r="B12" s="141"/>
      <c r="C12" s="153"/>
      <c r="D12" s="683"/>
      <c r="E12" s="848" t="s">
        <v>19</v>
      </c>
      <c r="F12" s="849">
        <f>F6+F7+F8+F9+F10+F11</f>
        <v>630</v>
      </c>
      <c r="G12" s="850"/>
      <c r="H12" s="851">
        <f t="shared" ref="H12:X12" si="0">H6+H7+H8+H9+H10+H11</f>
        <v>27.520000000000003</v>
      </c>
      <c r="I12" s="852">
        <f t="shared" si="0"/>
        <v>29.75</v>
      </c>
      <c r="J12" s="853">
        <f t="shared" si="0"/>
        <v>74.039999999999992</v>
      </c>
      <c r="K12" s="854">
        <f t="shared" si="0"/>
        <v>680.21999999999991</v>
      </c>
      <c r="L12" s="851">
        <f t="shared" si="0"/>
        <v>0.37</v>
      </c>
      <c r="M12" s="852">
        <f t="shared" si="0"/>
        <v>0.43000000000000005</v>
      </c>
      <c r="N12" s="852">
        <f t="shared" si="0"/>
        <v>19.100000000000001</v>
      </c>
      <c r="O12" s="852">
        <f t="shared" si="0"/>
        <v>170</v>
      </c>
      <c r="P12" s="853">
        <f t="shared" si="0"/>
        <v>1.31</v>
      </c>
      <c r="Q12" s="855">
        <f t="shared" si="0"/>
        <v>244.22</v>
      </c>
      <c r="R12" s="852">
        <f t="shared" si="0"/>
        <v>434.35</v>
      </c>
      <c r="S12" s="852">
        <f t="shared" si="0"/>
        <v>112.27</v>
      </c>
      <c r="T12" s="852">
        <f t="shared" si="0"/>
        <v>7.589999999999999</v>
      </c>
      <c r="U12" s="852">
        <f t="shared" si="0"/>
        <v>829.73</v>
      </c>
      <c r="V12" s="852">
        <f t="shared" si="0"/>
        <v>1.1600000000000003E-2</v>
      </c>
      <c r="W12" s="852">
        <f t="shared" si="0"/>
        <v>5.47E-3</v>
      </c>
      <c r="X12" s="853">
        <f t="shared" si="0"/>
        <v>3.02</v>
      </c>
    </row>
    <row r="13" spans="1:24" s="36" customFormat="1" ht="23.25" customHeight="1" thickBot="1" x14ac:dyDescent="0.4">
      <c r="A13" s="711"/>
      <c r="B13" s="141"/>
      <c r="C13" s="153"/>
      <c r="D13" s="683"/>
      <c r="E13" s="848" t="s">
        <v>20</v>
      </c>
      <c r="F13" s="141"/>
      <c r="G13" s="105"/>
      <c r="H13" s="851"/>
      <c r="I13" s="852"/>
      <c r="J13" s="853"/>
      <c r="K13" s="856">
        <f>K12/23.5</f>
        <v>28.945531914893614</v>
      </c>
      <c r="L13" s="851"/>
      <c r="M13" s="852"/>
      <c r="N13" s="852"/>
      <c r="O13" s="852"/>
      <c r="P13" s="853"/>
      <c r="Q13" s="855"/>
      <c r="R13" s="852"/>
      <c r="S13" s="852"/>
      <c r="T13" s="852"/>
      <c r="U13" s="852"/>
      <c r="V13" s="852"/>
      <c r="W13" s="852"/>
      <c r="X13" s="853"/>
    </row>
    <row r="14" spans="1:24" s="16" customFormat="1" ht="33.75" customHeight="1" x14ac:dyDescent="0.35">
      <c r="A14" s="87" t="s">
        <v>6</v>
      </c>
      <c r="B14" s="144"/>
      <c r="C14" s="577">
        <v>172</v>
      </c>
      <c r="D14" s="680" t="s">
        <v>18</v>
      </c>
      <c r="E14" s="681" t="s">
        <v>131</v>
      </c>
      <c r="F14" s="703">
        <v>60</v>
      </c>
      <c r="G14" s="288"/>
      <c r="H14" s="290">
        <v>1.75</v>
      </c>
      <c r="I14" s="90">
        <v>0.11</v>
      </c>
      <c r="J14" s="92">
        <v>3.55</v>
      </c>
      <c r="K14" s="508">
        <v>21.6</v>
      </c>
      <c r="L14" s="290">
        <v>0.05</v>
      </c>
      <c r="M14" s="90">
        <v>0.02</v>
      </c>
      <c r="N14" s="90">
        <v>2.4</v>
      </c>
      <c r="O14" s="90">
        <v>20</v>
      </c>
      <c r="P14" s="91">
        <v>0</v>
      </c>
      <c r="Q14" s="290">
        <v>10.56</v>
      </c>
      <c r="R14" s="90">
        <v>32.36</v>
      </c>
      <c r="S14" s="90">
        <v>10.96</v>
      </c>
      <c r="T14" s="90">
        <v>0.37</v>
      </c>
      <c r="U14" s="90">
        <v>49.3</v>
      </c>
      <c r="V14" s="90">
        <v>4.0000000000000001E-3</v>
      </c>
      <c r="W14" s="90">
        <v>1E-3</v>
      </c>
      <c r="X14" s="92">
        <v>0.03</v>
      </c>
    </row>
    <row r="15" spans="1:24" s="16" customFormat="1" ht="33.75" customHeight="1" x14ac:dyDescent="0.35">
      <c r="A15" s="85"/>
      <c r="B15" s="188" t="s">
        <v>72</v>
      </c>
      <c r="C15" s="492">
        <v>49</v>
      </c>
      <c r="D15" s="657" t="s">
        <v>8</v>
      </c>
      <c r="E15" s="358" t="s">
        <v>105</v>
      </c>
      <c r="F15" s="538">
        <v>200</v>
      </c>
      <c r="G15" s="171"/>
      <c r="H15" s="415">
        <v>8.49</v>
      </c>
      <c r="I15" s="416">
        <v>7.64</v>
      </c>
      <c r="J15" s="417">
        <v>10.58</v>
      </c>
      <c r="K15" s="418">
        <v>145.11000000000001</v>
      </c>
      <c r="L15" s="415">
        <v>0.08</v>
      </c>
      <c r="M15" s="416">
        <v>0.09</v>
      </c>
      <c r="N15" s="416">
        <v>5.93</v>
      </c>
      <c r="O15" s="416">
        <v>110</v>
      </c>
      <c r="P15" s="473">
        <v>0.01</v>
      </c>
      <c r="Q15" s="415">
        <v>18.16</v>
      </c>
      <c r="R15" s="416">
        <v>101.51</v>
      </c>
      <c r="S15" s="416">
        <v>24.48</v>
      </c>
      <c r="T15" s="416">
        <v>1.38</v>
      </c>
      <c r="U15" s="416">
        <v>423.08</v>
      </c>
      <c r="V15" s="416">
        <v>5.0000000000000001E-3</v>
      </c>
      <c r="W15" s="416">
        <v>0</v>
      </c>
      <c r="X15" s="417">
        <v>0.05</v>
      </c>
    </row>
    <row r="16" spans="1:24" s="16" customFormat="1" ht="33.75" customHeight="1" x14ac:dyDescent="0.35">
      <c r="A16" s="85"/>
      <c r="B16" s="189" t="s">
        <v>74</v>
      </c>
      <c r="C16" s="578">
        <v>37</v>
      </c>
      <c r="D16" s="507" t="s">
        <v>8</v>
      </c>
      <c r="E16" s="306" t="s">
        <v>54</v>
      </c>
      <c r="F16" s="595">
        <v>200</v>
      </c>
      <c r="G16" s="172"/>
      <c r="H16" s="338">
        <v>5.78</v>
      </c>
      <c r="I16" s="58">
        <v>5.5</v>
      </c>
      <c r="J16" s="75">
        <v>10.8</v>
      </c>
      <c r="K16" s="336">
        <v>115.7</v>
      </c>
      <c r="L16" s="338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38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5">
        <v>0.04</v>
      </c>
    </row>
    <row r="17" spans="1:24" s="16" customFormat="1" ht="33.75" customHeight="1" x14ac:dyDescent="0.35">
      <c r="A17" s="88"/>
      <c r="B17" s="188" t="s">
        <v>72</v>
      </c>
      <c r="C17" s="492">
        <v>179</v>
      </c>
      <c r="D17" s="657" t="s">
        <v>9</v>
      </c>
      <c r="E17" s="358" t="s">
        <v>102</v>
      </c>
      <c r="F17" s="538">
        <v>90</v>
      </c>
      <c r="G17" s="171"/>
      <c r="H17" s="415">
        <v>12.3</v>
      </c>
      <c r="I17" s="416">
        <v>7.1</v>
      </c>
      <c r="J17" s="417">
        <v>5.67</v>
      </c>
      <c r="K17" s="418">
        <v>135.56</v>
      </c>
      <c r="L17" s="415">
        <v>0.16</v>
      </c>
      <c r="M17" s="416">
        <v>1.24</v>
      </c>
      <c r="N17" s="416">
        <v>9.83</v>
      </c>
      <c r="O17" s="416">
        <v>3530</v>
      </c>
      <c r="P17" s="473">
        <v>0.9</v>
      </c>
      <c r="Q17" s="415">
        <v>18.690000000000001</v>
      </c>
      <c r="R17" s="416">
        <v>205.66</v>
      </c>
      <c r="S17" s="416">
        <v>13.91</v>
      </c>
      <c r="T17" s="416">
        <v>4.38</v>
      </c>
      <c r="U17" s="416">
        <v>192.73</v>
      </c>
      <c r="V17" s="416">
        <v>5.0000000000000001E-3</v>
      </c>
      <c r="W17" s="416">
        <v>2.5000000000000001E-2</v>
      </c>
      <c r="X17" s="417">
        <v>0.01</v>
      </c>
    </row>
    <row r="18" spans="1:24" s="16" customFormat="1" ht="33.75" customHeight="1" x14ac:dyDescent="0.35">
      <c r="A18" s="88"/>
      <c r="B18" s="189" t="s">
        <v>74</v>
      </c>
      <c r="C18" s="578">
        <v>85</v>
      </c>
      <c r="D18" s="507" t="s">
        <v>9</v>
      </c>
      <c r="E18" s="306" t="s">
        <v>166</v>
      </c>
      <c r="F18" s="537">
        <v>90</v>
      </c>
      <c r="G18" s="172"/>
      <c r="H18" s="338">
        <v>13.81</v>
      </c>
      <c r="I18" s="58">
        <v>7.8</v>
      </c>
      <c r="J18" s="75">
        <v>7.21</v>
      </c>
      <c r="K18" s="336">
        <v>154.13</v>
      </c>
      <c r="L18" s="338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38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5">
        <v>0</v>
      </c>
    </row>
    <row r="19" spans="1:24" s="16" customFormat="1" ht="33.75" customHeight="1" x14ac:dyDescent="0.35">
      <c r="A19" s="88"/>
      <c r="B19" s="140"/>
      <c r="C19" s="553">
        <v>64</v>
      </c>
      <c r="D19" s="216" t="s">
        <v>47</v>
      </c>
      <c r="E19" s="359" t="s">
        <v>70</v>
      </c>
      <c r="F19" s="232">
        <v>150</v>
      </c>
      <c r="G19" s="106"/>
      <c r="H19" s="254">
        <v>6.76</v>
      </c>
      <c r="I19" s="81">
        <v>3.93</v>
      </c>
      <c r="J19" s="214">
        <v>41.29</v>
      </c>
      <c r="K19" s="375">
        <v>227.48</v>
      </c>
      <c r="L19" s="254">
        <v>0.08</v>
      </c>
      <c r="M19" s="81">
        <v>0.03</v>
      </c>
      <c r="N19" s="81">
        <v>0</v>
      </c>
      <c r="O19" s="81">
        <v>10</v>
      </c>
      <c r="P19" s="82">
        <v>0.06</v>
      </c>
      <c r="Q19" s="254">
        <v>13.22</v>
      </c>
      <c r="R19" s="81">
        <v>50.76</v>
      </c>
      <c r="S19" s="81">
        <v>9.1199999999999992</v>
      </c>
      <c r="T19" s="81">
        <v>0.92</v>
      </c>
      <c r="U19" s="81">
        <v>72.489999999999995</v>
      </c>
      <c r="V19" s="81">
        <v>1E-3</v>
      </c>
      <c r="W19" s="81">
        <v>0</v>
      </c>
      <c r="X19" s="214">
        <v>0.01</v>
      </c>
    </row>
    <row r="20" spans="1:24" s="16" customFormat="1" ht="43.5" customHeight="1" x14ac:dyDescent="0.35">
      <c r="A20" s="88"/>
      <c r="B20" s="140"/>
      <c r="C20" s="140">
        <v>95</v>
      </c>
      <c r="D20" s="683" t="s">
        <v>17</v>
      </c>
      <c r="E20" s="619" t="s">
        <v>141</v>
      </c>
      <c r="F20" s="684">
        <v>200</v>
      </c>
      <c r="G20" s="140"/>
      <c r="H20" s="278">
        <v>0</v>
      </c>
      <c r="I20" s="20">
        <v>0</v>
      </c>
      <c r="J20" s="21">
        <v>20</v>
      </c>
      <c r="K20" s="200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5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88"/>
      <c r="B21" s="140"/>
      <c r="C21" s="575">
        <v>119</v>
      </c>
      <c r="D21" s="216" t="s">
        <v>13</v>
      </c>
      <c r="E21" s="157" t="s">
        <v>53</v>
      </c>
      <c r="F21" s="140">
        <v>30</v>
      </c>
      <c r="G21" s="175"/>
      <c r="H21" s="278">
        <v>2.2799999999999998</v>
      </c>
      <c r="I21" s="20">
        <v>0.24</v>
      </c>
      <c r="J21" s="46">
        <v>14.76</v>
      </c>
      <c r="K21" s="413">
        <v>70.5</v>
      </c>
      <c r="L21" s="278">
        <v>0.03</v>
      </c>
      <c r="M21" s="20">
        <v>0.01</v>
      </c>
      <c r="N21" s="20">
        <v>0</v>
      </c>
      <c r="O21" s="20">
        <v>0</v>
      </c>
      <c r="P21" s="21">
        <v>0</v>
      </c>
      <c r="Q21" s="278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88"/>
      <c r="B22" s="140"/>
      <c r="C22" s="553">
        <v>120</v>
      </c>
      <c r="D22" s="216" t="s">
        <v>14</v>
      </c>
      <c r="E22" s="157" t="s">
        <v>45</v>
      </c>
      <c r="F22" s="140">
        <v>20</v>
      </c>
      <c r="G22" s="175"/>
      <c r="H22" s="278">
        <v>1.32</v>
      </c>
      <c r="I22" s="20">
        <v>0.24</v>
      </c>
      <c r="J22" s="46">
        <v>8.0399999999999991</v>
      </c>
      <c r="K22" s="413">
        <v>39.6</v>
      </c>
      <c r="L22" s="278">
        <v>0.03</v>
      </c>
      <c r="M22" s="20">
        <v>0.02</v>
      </c>
      <c r="N22" s="20">
        <v>0</v>
      </c>
      <c r="O22" s="20">
        <v>0</v>
      </c>
      <c r="P22" s="21">
        <v>0</v>
      </c>
      <c r="Q22" s="278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88"/>
      <c r="B23" s="188" t="s">
        <v>72</v>
      </c>
      <c r="C23" s="492"/>
      <c r="D23" s="181"/>
      <c r="E23" s="419" t="s">
        <v>19</v>
      </c>
      <c r="F23" s="298">
        <f>F14+F15+F17+F19+F20+F21+F22</f>
        <v>750</v>
      </c>
      <c r="G23" s="470"/>
      <c r="H23" s="205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62">
        <f t="shared" si="1"/>
        <v>720.45</v>
      </c>
      <c r="L23" s="205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7">
        <f t="shared" si="1"/>
        <v>1.93</v>
      </c>
      <c r="Q23" s="205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88"/>
      <c r="B24" s="243" t="s">
        <v>74</v>
      </c>
      <c r="C24" s="579"/>
      <c r="D24" s="423"/>
      <c r="E24" s="424" t="s">
        <v>19</v>
      </c>
      <c r="F24" s="297">
        <f>F14+F16+F18+F19+F20+F21+F22</f>
        <v>750</v>
      </c>
      <c r="G24" s="471"/>
      <c r="H24" s="311">
        <f t="shared" ref="H24:X24" si="2">H14+H16+H18+H19+H20+H21+H22</f>
        <v>31.700000000000003</v>
      </c>
      <c r="I24" s="57">
        <f t="shared" si="2"/>
        <v>17.819999999999997</v>
      </c>
      <c r="J24" s="76">
        <f t="shared" si="2"/>
        <v>105.65</v>
      </c>
      <c r="K24" s="472">
        <f t="shared" si="2"/>
        <v>709.61</v>
      </c>
      <c r="L24" s="311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755">
        <f t="shared" si="2"/>
        <v>1.98</v>
      </c>
      <c r="Q24" s="311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6">
        <f t="shared" si="2"/>
        <v>4.43</v>
      </c>
    </row>
    <row r="25" spans="1:24" s="16" customFormat="1" ht="33.75" customHeight="1" x14ac:dyDescent="0.35">
      <c r="A25" s="88"/>
      <c r="B25" s="242" t="s">
        <v>72</v>
      </c>
      <c r="C25" s="504"/>
      <c r="D25" s="425"/>
      <c r="E25" s="419" t="s">
        <v>20</v>
      </c>
      <c r="F25" s="426"/>
      <c r="G25" s="427"/>
      <c r="H25" s="420"/>
      <c r="I25" s="421"/>
      <c r="J25" s="422"/>
      <c r="K25" s="435">
        <f>K23/23.5</f>
        <v>30.657446808510642</v>
      </c>
      <c r="L25" s="420"/>
      <c r="M25" s="421"/>
      <c r="N25" s="421"/>
      <c r="O25" s="421"/>
      <c r="P25" s="474"/>
      <c r="Q25" s="420"/>
      <c r="R25" s="421"/>
      <c r="S25" s="421"/>
      <c r="T25" s="421"/>
      <c r="U25" s="421"/>
      <c r="V25" s="421"/>
      <c r="W25" s="421"/>
      <c r="X25" s="422"/>
    </row>
    <row r="26" spans="1:24" s="16" customFormat="1" ht="33.75" customHeight="1" thickBot="1" x14ac:dyDescent="0.4">
      <c r="A26" s="355"/>
      <c r="B26" s="191" t="s">
        <v>74</v>
      </c>
      <c r="C26" s="495"/>
      <c r="D26" s="428"/>
      <c r="E26" s="617" t="s">
        <v>20</v>
      </c>
      <c r="F26" s="430"/>
      <c r="G26" s="173"/>
      <c r="H26" s="431"/>
      <c r="I26" s="432"/>
      <c r="J26" s="433"/>
      <c r="K26" s="434">
        <f>K24/23.5</f>
        <v>30.196170212765956</v>
      </c>
      <c r="L26" s="431"/>
      <c r="M26" s="432"/>
      <c r="N26" s="432"/>
      <c r="O26" s="432"/>
      <c r="P26" s="475"/>
      <c r="Q26" s="431"/>
      <c r="R26" s="432"/>
      <c r="S26" s="432"/>
      <c r="T26" s="432"/>
      <c r="U26" s="432"/>
      <c r="V26" s="432"/>
      <c r="W26" s="432"/>
      <c r="X26" s="433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21" t="s">
        <v>64</v>
      </c>
      <c r="B28" s="826"/>
      <c r="C28" s="622"/>
      <c r="D28" s="623"/>
      <c r="E28" s="25"/>
      <c r="F28" s="26"/>
      <c r="G28" s="11"/>
      <c r="H28" s="9"/>
      <c r="I28" s="11"/>
      <c r="J28" s="11"/>
    </row>
    <row r="29" spans="1:24" ht="18" x14ac:dyDescent="0.35">
      <c r="A29" s="624" t="s">
        <v>65</v>
      </c>
      <c r="B29" s="822"/>
      <c r="C29" s="625"/>
      <c r="D29" s="62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34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24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00"/>
      <c r="B4" s="787"/>
      <c r="C4" s="627" t="s">
        <v>38</v>
      </c>
      <c r="D4" s="255"/>
      <c r="E4" s="676"/>
      <c r="F4" s="961" t="s">
        <v>25</v>
      </c>
      <c r="G4" s="628"/>
      <c r="H4" s="633" t="s">
        <v>21</v>
      </c>
      <c r="I4" s="633"/>
      <c r="J4" s="633"/>
      <c r="K4" s="696" t="s">
        <v>22</v>
      </c>
      <c r="L4" s="941" t="s">
        <v>23</v>
      </c>
      <c r="M4" s="942"/>
      <c r="N4" s="943"/>
      <c r="O4" s="943"/>
      <c r="P4" s="947"/>
      <c r="Q4" s="948" t="s">
        <v>24</v>
      </c>
      <c r="R4" s="949"/>
      <c r="S4" s="949"/>
      <c r="T4" s="949"/>
      <c r="U4" s="949"/>
      <c r="V4" s="949"/>
      <c r="W4" s="949"/>
      <c r="X4" s="950"/>
    </row>
    <row r="5" spans="1:24" s="16" customFormat="1" ht="28.5" customHeight="1" thickBot="1" x14ac:dyDescent="0.4">
      <c r="A5" s="329" t="s">
        <v>0</v>
      </c>
      <c r="B5" s="781"/>
      <c r="C5" s="104" t="s">
        <v>39</v>
      </c>
      <c r="D5" s="677" t="s">
        <v>40</v>
      </c>
      <c r="E5" s="104" t="s">
        <v>37</v>
      </c>
      <c r="F5" s="962"/>
      <c r="G5" s="110" t="s">
        <v>36</v>
      </c>
      <c r="H5" s="481" t="s">
        <v>26</v>
      </c>
      <c r="I5" s="481" t="s">
        <v>27</v>
      </c>
      <c r="J5" s="481" t="s">
        <v>28</v>
      </c>
      <c r="K5" s="710" t="s">
        <v>29</v>
      </c>
      <c r="L5" s="353" t="s">
        <v>30</v>
      </c>
      <c r="M5" s="353" t="s">
        <v>111</v>
      </c>
      <c r="N5" s="353" t="s">
        <v>31</v>
      </c>
      <c r="O5" s="480" t="s">
        <v>112</v>
      </c>
      <c r="P5" s="353" t="s">
        <v>113</v>
      </c>
      <c r="Q5" s="353" t="s">
        <v>32</v>
      </c>
      <c r="R5" s="353" t="s">
        <v>33</v>
      </c>
      <c r="S5" s="353" t="s">
        <v>34</v>
      </c>
      <c r="T5" s="353" t="s">
        <v>35</v>
      </c>
      <c r="U5" s="353" t="s">
        <v>114</v>
      </c>
      <c r="V5" s="353" t="s">
        <v>115</v>
      </c>
      <c r="W5" s="353" t="s">
        <v>116</v>
      </c>
      <c r="X5" s="481" t="s">
        <v>117</v>
      </c>
    </row>
    <row r="6" spans="1:24" s="16" customFormat="1" ht="26.5" customHeight="1" x14ac:dyDescent="0.35">
      <c r="A6" s="79" t="s">
        <v>5</v>
      </c>
      <c r="B6" s="387"/>
      <c r="C6" s="577">
        <v>28</v>
      </c>
      <c r="D6" s="680" t="s">
        <v>18</v>
      </c>
      <c r="E6" s="681" t="s">
        <v>137</v>
      </c>
      <c r="F6" s="682">
        <v>60</v>
      </c>
      <c r="G6" s="287"/>
      <c r="H6" s="290">
        <v>0.48</v>
      </c>
      <c r="I6" s="90">
        <v>0.6</v>
      </c>
      <c r="J6" s="92">
        <v>1.56</v>
      </c>
      <c r="K6" s="508">
        <v>8.4</v>
      </c>
      <c r="L6" s="290">
        <v>0.02</v>
      </c>
      <c r="M6" s="90">
        <v>0.02</v>
      </c>
      <c r="N6" s="90">
        <v>6</v>
      </c>
      <c r="O6" s="90">
        <v>10</v>
      </c>
      <c r="P6" s="91">
        <v>0</v>
      </c>
      <c r="Q6" s="290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7"/>
      <c r="C7" s="553">
        <v>75</v>
      </c>
      <c r="D7" s="216" t="s">
        <v>9</v>
      </c>
      <c r="E7" s="157" t="s">
        <v>119</v>
      </c>
      <c r="F7" s="106">
        <v>90</v>
      </c>
      <c r="G7" s="157"/>
      <c r="H7" s="245">
        <v>12.86</v>
      </c>
      <c r="I7" s="15">
        <v>1.65</v>
      </c>
      <c r="J7" s="18">
        <v>4.9400000000000004</v>
      </c>
      <c r="K7" s="607">
        <v>84.8</v>
      </c>
      <c r="L7" s="245">
        <v>0.08</v>
      </c>
      <c r="M7" s="15">
        <v>0.09</v>
      </c>
      <c r="N7" s="15">
        <v>1.36</v>
      </c>
      <c r="O7" s="15">
        <v>170</v>
      </c>
      <c r="P7" s="18">
        <v>0.16</v>
      </c>
      <c r="Q7" s="245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7"/>
      <c r="C8" s="553">
        <v>226</v>
      </c>
      <c r="D8" s="216" t="s">
        <v>62</v>
      </c>
      <c r="E8" s="359" t="s">
        <v>147</v>
      </c>
      <c r="F8" s="648">
        <v>150</v>
      </c>
      <c r="G8" s="140"/>
      <c r="H8" s="278">
        <v>3.23</v>
      </c>
      <c r="I8" s="20">
        <v>5.1100000000000003</v>
      </c>
      <c r="J8" s="21">
        <v>25.3</v>
      </c>
      <c r="K8" s="292">
        <v>159.79</v>
      </c>
      <c r="L8" s="278">
        <v>0.15</v>
      </c>
      <c r="M8" s="20">
        <v>0.1</v>
      </c>
      <c r="N8" s="20">
        <v>13.63</v>
      </c>
      <c r="O8" s="20">
        <v>20</v>
      </c>
      <c r="P8" s="21">
        <v>0.06</v>
      </c>
      <c r="Q8" s="278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7"/>
      <c r="C9" s="553">
        <v>102</v>
      </c>
      <c r="D9" s="216" t="s">
        <v>17</v>
      </c>
      <c r="E9" s="359" t="s">
        <v>79</v>
      </c>
      <c r="F9" s="648">
        <v>200</v>
      </c>
      <c r="G9" s="157"/>
      <c r="H9" s="278">
        <v>0.83</v>
      </c>
      <c r="I9" s="20">
        <v>0.04</v>
      </c>
      <c r="J9" s="46">
        <v>15.16</v>
      </c>
      <c r="K9" s="413">
        <v>64.22</v>
      </c>
      <c r="L9" s="278">
        <v>0.01</v>
      </c>
      <c r="M9" s="20">
        <v>0.03</v>
      </c>
      <c r="N9" s="20">
        <v>0.27</v>
      </c>
      <c r="O9" s="20">
        <v>60</v>
      </c>
      <c r="P9" s="21">
        <v>0</v>
      </c>
      <c r="Q9" s="278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7"/>
      <c r="C10" s="154">
        <v>119</v>
      </c>
      <c r="D10" s="185" t="s">
        <v>13</v>
      </c>
      <c r="E10" s="156" t="s">
        <v>53</v>
      </c>
      <c r="F10" s="106">
        <v>45</v>
      </c>
      <c r="G10" s="140"/>
      <c r="H10" s="278">
        <v>3.42</v>
      </c>
      <c r="I10" s="20">
        <v>0.36</v>
      </c>
      <c r="J10" s="46">
        <v>22.14</v>
      </c>
      <c r="K10" s="292">
        <v>105.75</v>
      </c>
      <c r="L10" s="278">
        <v>0.05</v>
      </c>
      <c r="M10" s="20">
        <v>0.01</v>
      </c>
      <c r="N10" s="20">
        <v>0</v>
      </c>
      <c r="O10" s="20">
        <v>0</v>
      </c>
      <c r="P10" s="21">
        <v>0</v>
      </c>
      <c r="Q10" s="278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7"/>
      <c r="C11" s="553">
        <v>120</v>
      </c>
      <c r="D11" s="216" t="s">
        <v>14</v>
      </c>
      <c r="E11" s="157" t="s">
        <v>12</v>
      </c>
      <c r="F11" s="175">
        <v>30</v>
      </c>
      <c r="G11" s="874"/>
      <c r="H11" s="278">
        <v>1.98</v>
      </c>
      <c r="I11" s="20">
        <v>0.36</v>
      </c>
      <c r="J11" s="46">
        <v>12.06</v>
      </c>
      <c r="K11" s="277">
        <v>59.4</v>
      </c>
      <c r="L11" s="278">
        <v>0.05</v>
      </c>
      <c r="M11" s="20">
        <v>0.02</v>
      </c>
      <c r="N11" s="20">
        <v>0</v>
      </c>
      <c r="O11" s="20">
        <v>0</v>
      </c>
      <c r="P11" s="21">
        <v>0</v>
      </c>
      <c r="Q11" s="278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7"/>
      <c r="C12" s="553"/>
      <c r="D12" s="216"/>
      <c r="E12" s="309" t="s">
        <v>19</v>
      </c>
      <c r="F12" s="369">
        <f>F6+F7+F8+F9+F10+F11</f>
        <v>575</v>
      </c>
      <c r="G12" s="140"/>
      <c r="H12" s="206">
        <f t="shared" ref="H12:X12" si="0">H6+H7+H8+H9+H10+H11</f>
        <v>22.8</v>
      </c>
      <c r="I12" s="34">
        <f t="shared" si="0"/>
        <v>8.120000000000001</v>
      </c>
      <c r="J12" s="270">
        <f t="shared" si="0"/>
        <v>81.16</v>
      </c>
      <c r="K12" s="274">
        <f t="shared" si="0"/>
        <v>482.36</v>
      </c>
      <c r="L12" s="206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70">
        <f t="shared" si="0"/>
        <v>0.22</v>
      </c>
      <c r="Q12" s="206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56"/>
      <c r="C13" s="271"/>
      <c r="D13" s="388"/>
      <c r="E13" s="344" t="s">
        <v>20</v>
      </c>
      <c r="F13" s="212"/>
      <c r="G13" s="143"/>
      <c r="H13" s="208"/>
      <c r="I13" s="51"/>
      <c r="J13" s="134"/>
      <c r="K13" s="913">
        <f>K12/23.5</f>
        <v>20.525957446808512</v>
      </c>
      <c r="L13" s="208"/>
      <c r="M13" s="51"/>
      <c r="N13" s="51"/>
      <c r="O13" s="51"/>
      <c r="P13" s="134"/>
      <c r="Q13" s="208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396" t="s">
        <v>6</v>
      </c>
      <c r="B14" s="709"/>
      <c r="C14" s="558">
        <v>13</v>
      </c>
      <c r="D14" s="387" t="s">
        <v>7</v>
      </c>
      <c r="E14" s="713" t="s">
        <v>56</v>
      </c>
      <c r="F14" s="714">
        <v>60</v>
      </c>
      <c r="G14" s="144"/>
      <c r="H14" s="340">
        <v>1.1200000000000001</v>
      </c>
      <c r="I14" s="49">
        <v>4.2699999999999996</v>
      </c>
      <c r="J14" s="50">
        <v>6.02</v>
      </c>
      <c r="K14" s="606">
        <v>68.62</v>
      </c>
      <c r="L14" s="340">
        <v>0.03</v>
      </c>
      <c r="M14" s="49">
        <v>0.04</v>
      </c>
      <c r="N14" s="49">
        <v>3.29</v>
      </c>
      <c r="O14" s="49">
        <v>450</v>
      </c>
      <c r="P14" s="385">
        <v>0</v>
      </c>
      <c r="Q14" s="340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7"/>
      <c r="C15" s="153">
        <v>34</v>
      </c>
      <c r="D15" s="683" t="s">
        <v>8</v>
      </c>
      <c r="E15" s="619" t="s">
        <v>75</v>
      </c>
      <c r="F15" s="684">
        <v>200</v>
      </c>
      <c r="G15" s="141"/>
      <c r="H15" s="246">
        <v>9.19</v>
      </c>
      <c r="I15" s="13">
        <v>5.64</v>
      </c>
      <c r="J15" s="43">
        <v>13.63</v>
      </c>
      <c r="K15" s="293">
        <v>141.18</v>
      </c>
      <c r="L15" s="246">
        <v>0.16</v>
      </c>
      <c r="M15" s="13">
        <v>0.08</v>
      </c>
      <c r="N15" s="13">
        <v>2.73</v>
      </c>
      <c r="O15" s="13">
        <v>110</v>
      </c>
      <c r="P15" s="23">
        <v>0</v>
      </c>
      <c r="Q15" s="246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03"/>
      <c r="B16" s="188" t="s">
        <v>72</v>
      </c>
      <c r="C16" s="492">
        <v>152</v>
      </c>
      <c r="D16" s="657" t="s">
        <v>9</v>
      </c>
      <c r="E16" s="599" t="s">
        <v>148</v>
      </c>
      <c r="F16" s="658">
        <v>90</v>
      </c>
      <c r="G16" s="188"/>
      <c r="H16" s="310">
        <v>17.25</v>
      </c>
      <c r="I16" s="62">
        <v>14.98</v>
      </c>
      <c r="J16" s="63">
        <v>7.87</v>
      </c>
      <c r="K16" s="526">
        <v>235.78</v>
      </c>
      <c r="L16" s="310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10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03"/>
      <c r="B17" s="189" t="s">
        <v>74</v>
      </c>
      <c r="C17" s="578">
        <v>126</v>
      </c>
      <c r="D17" s="507" t="s">
        <v>9</v>
      </c>
      <c r="E17" s="594" t="s">
        <v>146</v>
      </c>
      <c r="F17" s="659">
        <v>90</v>
      </c>
      <c r="G17" s="189"/>
      <c r="H17" s="247">
        <v>18.489999999999998</v>
      </c>
      <c r="I17" s="67">
        <v>18.54</v>
      </c>
      <c r="J17" s="116">
        <v>3.59</v>
      </c>
      <c r="K17" s="571">
        <v>256</v>
      </c>
      <c r="L17" s="247">
        <v>0.06</v>
      </c>
      <c r="M17" s="67">
        <v>0.14000000000000001</v>
      </c>
      <c r="N17" s="67">
        <v>1.08</v>
      </c>
      <c r="O17" s="67">
        <v>10</v>
      </c>
      <c r="P17" s="486">
        <v>0.04</v>
      </c>
      <c r="Q17" s="247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661"/>
      <c r="C18" s="152">
        <v>54</v>
      </c>
      <c r="D18" s="185" t="s">
        <v>62</v>
      </c>
      <c r="E18" s="156" t="s">
        <v>42</v>
      </c>
      <c r="F18" s="135">
        <v>150</v>
      </c>
      <c r="G18" s="139"/>
      <c r="H18" s="278">
        <v>7.26</v>
      </c>
      <c r="I18" s="20">
        <v>4.96</v>
      </c>
      <c r="J18" s="46">
        <v>31.76</v>
      </c>
      <c r="K18" s="292">
        <v>198.84</v>
      </c>
      <c r="L18" s="278">
        <v>0.19</v>
      </c>
      <c r="M18" s="20">
        <v>0.1</v>
      </c>
      <c r="N18" s="20">
        <v>0</v>
      </c>
      <c r="O18" s="20">
        <v>10</v>
      </c>
      <c r="P18" s="21">
        <v>0.06</v>
      </c>
      <c r="Q18" s="278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661"/>
      <c r="C19" s="153">
        <v>107</v>
      </c>
      <c r="D19" s="683" t="s">
        <v>17</v>
      </c>
      <c r="E19" s="619" t="s">
        <v>125</v>
      </c>
      <c r="F19" s="684">
        <v>200</v>
      </c>
      <c r="G19" s="141"/>
      <c r="H19" s="245">
        <v>0.2</v>
      </c>
      <c r="I19" s="15">
        <v>0</v>
      </c>
      <c r="J19" s="41">
        <v>24</v>
      </c>
      <c r="K19" s="607">
        <v>100</v>
      </c>
      <c r="L19" s="245">
        <v>0</v>
      </c>
      <c r="M19" s="15">
        <v>0</v>
      </c>
      <c r="N19" s="15">
        <v>0</v>
      </c>
      <c r="O19" s="15">
        <v>820</v>
      </c>
      <c r="P19" s="18">
        <v>0</v>
      </c>
      <c r="Q19" s="24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636"/>
      <c r="C20" s="154">
        <v>119</v>
      </c>
      <c r="D20" s="185" t="s">
        <v>13</v>
      </c>
      <c r="E20" s="156" t="s">
        <v>53</v>
      </c>
      <c r="F20" s="285">
        <v>20</v>
      </c>
      <c r="G20" s="139"/>
      <c r="H20" s="245">
        <v>1.52</v>
      </c>
      <c r="I20" s="15">
        <v>0.16</v>
      </c>
      <c r="J20" s="41">
        <v>9.84</v>
      </c>
      <c r="K20" s="607">
        <v>47</v>
      </c>
      <c r="L20" s="245">
        <v>0.02</v>
      </c>
      <c r="M20" s="15">
        <v>0.01</v>
      </c>
      <c r="N20" s="15">
        <v>0</v>
      </c>
      <c r="O20" s="15">
        <v>0</v>
      </c>
      <c r="P20" s="18">
        <v>0</v>
      </c>
      <c r="Q20" s="245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636"/>
      <c r="C21" s="152">
        <v>120</v>
      </c>
      <c r="D21" s="185" t="s">
        <v>14</v>
      </c>
      <c r="E21" s="156" t="s">
        <v>45</v>
      </c>
      <c r="F21" s="135">
        <v>20</v>
      </c>
      <c r="G21" s="139"/>
      <c r="H21" s="245">
        <v>1.32</v>
      </c>
      <c r="I21" s="15">
        <v>0.24</v>
      </c>
      <c r="J21" s="41">
        <v>8.0399999999999991</v>
      </c>
      <c r="K21" s="608">
        <v>39.6</v>
      </c>
      <c r="L21" s="278">
        <v>0.03</v>
      </c>
      <c r="M21" s="20">
        <v>0.02</v>
      </c>
      <c r="N21" s="20">
        <v>0</v>
      </c>
      <c r="O21" s="20">
        <v>0</v>
      </c>
      <c r="P21" s="21">
        <v>0</v>
      </c>
      <c r="Q21" s="278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88" t="s">
        <v>72</v>
      </c>
      <c r="C22" s="777"/>
      <c r="D22" s="715"/>
      <c r="E22" s="307" t="s">
        <v>19</v>
      </c>
      <c r="F22" s="462">
        <f>F14+F15+F16+F18+F19+F20+F21</f>
        <v>740</v>
      </c>
      <c r="G22" s="298"/>
      <c r="H22" s="205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70">
        <f t="shared" si="1"/>
        <v>831.0200000000001</v>
      </c>
      <c r="L22" s="205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5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89" t="s">
        <v>74</v>
      </c>
      <c r="C23" s="778"/>
      <c r="D23" s="716"/>
      <c r="E23" s="308" t="s">
        <v>19</v>
      </c>
      <c r="F23" s="472">
        <f>F14+F15+F17+F19+F18+F20+F21</f>
        <v>740</v>
      </c>
      <c r="G23" s="297"/>
      <c r="H23" s="311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71">
        <f t="shared" si="2"/>
        <v>851.24</v>
      </c>
      <c r="L23" s="311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755">
        <f t="shared" si="2"/>
        <v>0.1</v>
      </c>
      <c r="Q23" s="311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88" t="s">
        <v>72</v>
      </c>
      <c r="C24" s="779"/>
      <c r="D24" s="686"/>
      <c r="E24" s="550" t="s">
        <v>20</v>
      </c>
      <c r="F24" s="427"/>
      <c r="G24" s="242"/>
      <c r="H24" s="205"/>
      <c r="I24" s="22"/>
      <c r="J24" s="64"/>
      <c r="K24" s="513">
        <f>K22/23.5</f>
        <v>35.362553191489368</v>
      </c>
      <c r="L24" s="205"/>
      <c r="M24" s="22"/>
      <c r="N24" s="22"/>
      <c r="O24" s="22"/>
      <c r="P24" s="117"/>
      <c r="Q24" s="205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55"/>
      <c r="B25" s="191" t="s">
        <v>74</v>
      </c>
      <c r="C25" s="780"/>
      <c r="D25" s="687"/>
      <c r="E25" s="551" t="s">
        <v>20</v>
      </c>
      <c r="F25" s="687"/>
      <c r="G25" s="664"/>
      <c r="H25" s="690"/>
      <c r="I25" s="691"/>
      <c r="J25" s="692"/>
      <c r="K25" s="514">
        <f>K23/23.5</f>
        <v>36.222978723404253</v>
      </c>
      <c r="L25" s="690"/>
      <c r="M25" s="691"/>
      <c r="N25" s="691"/>
      <c r="O25" s="691"/>
      <c r="P25" s="693"/>
      <c r="Q25" s="690"/>
      <c r="R25" s="691"/>
      <c r="S25" s="691"/>
      <c r="T25" s="691"/>
      <c r="U25" s="691"/>
      <c r="V25" s="691"/>
      <c r="W25" s="691"/>
      <c r="X25" s="69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78"/>
      <c r="B27" s="378"/>
      <c r="C27" s="281"/>
      <c r="D27" s="219"/>
      <c r="E27" s="25"/>
      <c r="F27" s="26"/>
      <c r="G27" s="11"/>
      <c r="H27" s="9"/>
      <c r="I27" s="11"/>
      <c r="J27" s="11"/>
    </row>
    <row r="28" spans="1:24" ht="18" x14ac:dyDescent="0.35">
      <c r="A28" s="621" t="s">
        <v>64</v>
      </c>
      <c r="B28" s="830"/>
      <c r="C28" s="622"/>
      <c r="D28" s="623"/>
      <c r="E28" s="25"/>
      <c r="F28" s="26"/>
      <c r="G28" s="11"/>
      <c r="H28" s="11"/>
      <c r="I28" s="11"/>
      <c r="J28" s="11"/>
    </row>
    <row r="29" spans="1:24" ht="18" x14ac:dyDescent="0.35">
      <c r="A29" s="624" t="s">
        <v>65</v>
      </c>
      <c r="B29" s="831"/>
      <c r="C29" s="625"/>
      <c r="D29" s="62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2023-05-10T02:08:35Z</dcterms:modified>
</cp:coreProperties>
</file>