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firstSheet="8" activeTab="13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день'!$A$1:$U$27</definedName>
    <definedName name="_xlnm.Print_Area" localSheetId="20">'21 день'!$A$2:$S$19</definedName>
    <definedName name="_xlnm.Print_Area" localSheetId="7">'8 день'!$A$1:$T$29</definedName>
    <definedName name="_xlnm.Print_Area" localSheetId="8">'9 день'!$A$1:$V$28</definedName>
  </definedNames>
  <calcPr calcId="145621" refMode="R1C1"/>
</workbook>
</file>

<file path=xl/calcChain.xml><?xml version="1.0" encoding="utf-8"?>
<calcChain xmlns="http://schemas.openxmlformats.org/spreadsheetml/2006/main">
  <c r="X12" i="15" l="1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F12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F11" i="15"/>
  <c r="H14" i="31" l="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H14" i="26"/>
  <c r="I14" i="26"/>
  <c r="J14" i="26"/>
  <c r="K14" i="26"/>
  <c r="L14" i="26"/>
  <c r="M14" i="26"/>
  <c r="N14" i="26"/>
  <c r="O14" i="26"/>
  <c r="P14" i="26"/>
  <c r="Q14" i="26"/>
  <c r="R14" i="26"/>
  <c r="S14" i="26"/>
  <c r="T14" i="26"/>
  <c r="U14" i="26"/>
  <c r="V14" i="26"/>
  <c r="W14" i="26"/>
  <c r="X14" i="26"/>
  <c r="H13" i="26"/>
  <c r="I13" i="26"/>
  <c r="J13" i="26"/>
  <c r="K13" i="26"/>
  <c r="L13" i="26"/>
  <c r="M13" i="26"/>
  <c r="N13" i="26"/>
  <c r="O13" i="26"/>
  <c r="P13" i="26"/>
  <c r="Q13" i="26"/>
  <c r="R13" i="26"/>
  <c r="S13" i="26"/>
  <c r="T13" i="26"/>
  <c r="U13" i="26"/>
  <c r="V13" i="26"/>
  <c r="W13" i="26"/>
  <c r="X13" i="26"/>
  <c r="F14" i="26"/>
  <c r="F13" i="26"/>
  <c r="X14" i="29" l="1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K16" i="25" s="1"/>
  <c r="J14" i="25"/>
  <c r="I14" i="25"/>
  <c r="H14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K15" i="25" s="1"/>
  <c r="J13" i="25"/>
  <c r="I13" i="25"/>
  <c r="H13" i="25"/>
  <c r="F14" i="25"/>
  <c r="F13" i="25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F14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F13" i="24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K16" i="10" s="1"/>
  <c r="J14" i="10"/>
  <c r="I14" i="10"/>
  <c r="H14" i="10"/>
  <c r="F14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K15" i="10" s="1"/>
  <c r="J13" i="10"/>
  <c r="I13" i="10"/>
  <c r="H13" i="10"/>
  <c r="F13" i="10"/>
  <c r="X12" i="18" l="1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K13" i="18" s="1"/>
  <c r="J12" i="18"/>
  <c r="I12" i="18"/>
  <c r="H12" i="18"/>
  <c r="F12" i="18"/>
  <c r="K15" i="15"/>
  <c r="X10" i="21" l="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K11" i="21" s="1"/>
  <c r="J10" i="21"/>
  <c r="I10" i="21"/>
  <c r="H10" i="21"/>
  <c r="F10" i="21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K16" i="20" s="1"/>
  <c r="J14" i="20"/>
  <c r="I14" i="20"/>
  <c r="H14" i="20"/>
  <c r="F14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K15" i="20" s="1"/>
  <c r="J13" i="20"/>
  <c r="I13" i="20"/>
  <c r="H13" i="20"/>
  <c r="F13" i="20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F12" i="1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E12" i="6"/>
  <c r="H23" i="20" l="1"/>
  <c r="H23" i="18" l="1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F23" i="18"/>
  <c r="F22" i="18"/>
  <c r="K12" i="22" l="1"/>
  <c r="K13" i="22" s="1"/>
  <c r="H12" i="22"/>
  <c r="I12" i="22"/>
  <c r="J12" i="22"/>
  <c r="L12" i="22"/>
  <c r="M12" i="22"/>
  <c r="N12" i="22"/>
  <c r="O12" i="22"/>
  <c r="P12" i="22"/>
  <c r="Q12" i="22"/>
  <c r="R12" i="22"/>
  <c r="S12" i="22"/>
  <c r="T12" i="22"/>
  <c r="U12" i="22"/>
  <c r="V12" i="22"/>
  <c r="W12" i="22"/>
  <c r="X12" i="22"/>
  <c r="F12" i="22"/>
  <c r="K25" i="18" l="1"/>
  <c r="K24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W10" i="19" l="1"/>
  <c r="V10" i="19"/>
  <c r="U10" i="19"/>
  <c r="T10" i="19"/>
  <c r="S10" i="19"/>
  <c r="R10" i="19"/>
  <c r="Q10" i="19"/>
  <c r="P10" i="19"/>
  <c r="O10" i="19"/>
  <c r="N10" i="19"/>
  <c r="M10" i="19"/>
  <c r="L10" i="19"/>
  <c r="K10" i="19"/>
  <c r="K11" i="19" s="1"/>
  <c r="J10" i="19"/>
  <c r="I10" i="19"/>
  <c r="H10" i="19"/>
  <c r="F10" i="19"/>
  <c r="X14" i="32" l="1"/>
  <c r="W14" i="32"/>
  <c r="V14" i="32"/>
  <c r="U14" i="32"/>
  <c r="T14" i="32"/>
  <c r="S14" i="32"/>
  <c r="R14" i="32"/>
  <c r="Q14" i="32"/>
  <c r="P14" i="32"/>
  <c r="O14" i="32"/>
  <c r="N14" i="32"/>
  <c r="M14" i="32"/>
  <c r="L14" i="32"/>
  <c r="K14" i="32"/>
  <c r="K16" i="32" s="1"/>
  <c r="J14" i="32"/>
  <c r="I14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K15" i="32" s="1"/>
  <c r="J13" i="32"/>
  <c r="I13" i="32"/>
  <c r="H14" i="32"/>
  <c r="H13" i="32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F14" i="32" l="1"/>
  <c r="F13" i="32"/>
  <c r="I15" i="30" l="1"/>
  <c r="J15" i="30"/>
  <c r="K15" i="30"/>
  <c r="K17" i="30" s="1"/>
  <c r="L15" i="30"/>
  <c r="M15" i="30"/>
  <c r="N15" i="30"/>
  <c r="O15" i="30"/>
  <c r="P15" i="30"/>
  <c r="Q15" i="30"/>
  <c r="R15" i="30"/>
  <c r="S15" i="30"/>
  <c r="T15" i="30"/>
  <c r="U15" i="30"/>
  <c r="V15" i="30"/>
  <c r="W15" i="30"/>
  <c r="X15" i="30"/>
  <c r="I14" i="30"/>
  <c r="J14" i="30"/>
  <c r="K14" i="30"/>
  <c r="K16" i="30" s="1"/>
  <c r="L14" i="30"/>
  <c r="M14" i="30"/>
  <c r="N14" i="30"/>
  <c r="O14" i="30"/>
  <c r="P14" i="30"/>
  <c r="Q14" i="30"/>
  <c r="R14" i="30"/>
  <c r="S14" i="30"/>
  <c r="T14" i="30"/>
  <c r="U14" i="30"/>
  <c r="V14" i="30"/>
  <c r="W14" i="30"/>
  <c r="X14" i="30"/>
  <c r="H15" i="30"/>
  <c r="H14" i="30"/>
  <c r="F15" i="30"/>
  <c r="F14" i="30"/>
  <c r="K16" i="26" l="1"/>
  <c r="K15" i="26"/>
  <c r="K16" i="24"/>
  <c r="K15" i="24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F14" i="23"/>
  <c r="F13" i="23"/>
  <c r="H19" i="21"/>
  <c r="I19" i="21"/>
  <c r="J19" i="21"/>
  <c r="K19" i="21"/>
  <c r="K20" i="21" s="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F19" i="21"/>
  <c r="K24" i="19"/>
  <c r="K23" i="19"/>
  <c r="F22" i="19"/>
  <c r="F21" i="19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F24" i="17"/>
  <c r="F23" i="17"/>
  <c r="E13" i="33" l="1"/>
  <c r="F24" i="31"/>
  <c r="F13" i="28"/>
  <c r="F13" i="27"/>
  <c r="F21" i="22"/>
  <c r="F23" i="20"/>
  <c r="F21" i="16"/>
  <c r="F23" i="15"/>
  <c r="F13" i="14"/>
  <c r="F13" i="11"/>
  <c r="F12" i="17" l="1"/>
  <c r="W13" i="33" l="1"/>
  <c r="V13" i="33"/>
  <c r="U13" i="33"/>
  <c r="T13" i="33"/>
  <c r="S13" i="33"/>
  <c r="R13" i="33"/>
  <c r="Q13" i="33"/>
  <c r="P13" i="33"/>
  <c r="O13" i="33"/>
  <c r="N13" i="33"/>
  <c r="M13" i="33"/>
  <c r="L13" i="33"/>
  <c r="K13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X11" i="19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23" i="20" l="1"/>
  <c r="K26" i="17" l="1"/>
  <c r="K25" i="17"/>
  <c r="H12" i="17" l="1"/>
  <c r="I12" i="17"/>
  <c r="J12" i="17"/>
  <c r="K12" i="17"/>
  <c r="K24" i="20" l="1"/>
  <c r="K24" i="31" l="1"/>
  <c r="K13" i="27"/>
  <c r="K21" i="22"/>
  <c r="K21" i="16" l="1"/>
  <c r="I21" i="16"/>
  <c r="H21" i="16"/>
  <c r="K23" i="15"/>
  <c r="H23" i="15"/>
  <c r="K13" i="14"/>
  <c r="K13" i="11" l="1"/>
  <c r="K14" i="11" s="1"/>
  <c r="H13" i="11"/>
  <c r="K24" i="15" l="1"/>
  <c r="G13" i="33" l="1"/>
  <c r="H13" i="33"/>
  <c r="I13" i="33"/>
  <c r="J13" i="33"/>
  <c r="J14" i="33" s="1"/>
  <c r="H24" i="31" l="1"/>
  <c r="I24" i="31"/>
  <c r="J24" i="31"/>
  <c r="K25" i="31"/>
  <c r="K13" i="28" l="1"/>
  <c r="K14" i="28" s="1"/>
  <c r="J13" i="28"/>
  <c r="I13" i="28"/>
  <c r="H13" i="28"/>
  <c r="H13" i="27"/>
  <c r="I13" i="27"/>
  <c r="J13" i="27"/>
  <c r="K14" i="27"/>
  <c r="H21" i="22" l="1"/>
  <c r="I21" i="22"/>
  <c r="J21" i="22"/>
  <c r="K22" i="22"/>
  <c r="I23" i="20"/>
  <c r="J23" i="20"/>
  <c r="K13" i="17" l="1"/>
  <c r="J21" i="16"/>
  <c r="K22" i="16"/>
  <c r="K13" i="16"/>
  <c r="J23" i="15"/>
  <c r="I23" i="15"/>
  <c r="K14" i="14" l="1"/>
  <c r="J13" i="14"/>
  <c r="I13" i="14"/>
  <c r="H13" i="14"/>
  <c r="I13" i="11" l="1"/>
  <c r="J13" i="11"/>
  <c r="J13" i="6" l="1"/>
</calcChain>
</file>

<file path=xl/sharedStrings.xml><?xml version="1.0" encoding="utf-8"?>
<sst xmlns="http://schemas.openxmlformats.org/spreadsheetml/2006/main" count="1428" uniqueCount="167">
  <si>
    <t xml:space="preserve"> Прием пищи</t>
  </si>
  <si>
    <t xml:space="preserve"> Школа</t>
  </si>
  <si>
    <t>день</t>
  </si>
  <si>
    <t xml:space="preserve"> отд/корп.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</si>
  <si>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</si>
  <si>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</si>
  <si>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</si>
  <si>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</si>
  <si>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</si>
  <si>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</si>
  <si>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</si>
  <si>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</si>
  <si>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</si>
  <si>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</si>
  <si>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</si>
  <si>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</si>
  <si>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</si>
  <si>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</si>
  <si>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</si>
  <si>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</si>
  <si>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</si>
  <si>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</si>
  <si>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</si>
  <si>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</si>
  <si>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</si>
  <si>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</si>
  <si>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</si>
  <si>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</si>
  <si>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</si>
  <si>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</si>
  <si>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</si>
  <si>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</si>
  <si>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</si>
  <si>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</si>
  <si>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</si>
  <si>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</si>
  <si>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</si>
  <si>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</si>
  <si>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</si>
  <si>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</si>
  <si>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</si>
  <si>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</si>
  <si>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</si>
  <si>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</si>
  <si>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</si>
  <si>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</si>
  <si>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</si>
  <si>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</si>
  <si>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</si>
  <si>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</si>
  <si>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</si>
  <si>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</si>
  <si>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</si>
  <si>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</si>
  <si>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</si>
  <si>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</si>
  <si>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</si>
  <si>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</si>
  <si>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</si>
  <si>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</si>
  <si>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</si>
  <si>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</si>
  <si>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</si>
  <si>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</si>
  <si>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</si>
  <si>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</si>
  <si>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</si>
  <si>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</si>
  <si>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</si>
  <si>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</si>
  <si>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</si>
  <si>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</si>
  <si>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</si>
  <si>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</si>
  <si>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</si>
  <si>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</si>
  <si>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</si>
  <si>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</si>
  <si>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</si>
  <si>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</si>
  <si>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</si>
  <si>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</si>
  <si>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</si>
  <si>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</si>
  <si>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</si>
  <si>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</si>
  <si>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Горячее блюдо</t>
  </si>
  <si>
    <t>Гуляш (говядина)</t>
  </si>
  <si>
    <t>Икра свекольная</t>
  </si>
  <si>
    <t>Горячий шоколад</t>
  </si>
  <si>
    <t>Суп куриный с вермишелью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</si>
  <si>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</si>
  <si>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</si>
  <si>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</si>
  <si>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</si>
  <si>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</si>
  <si>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</si>
  <si>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</si>
  <si>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</si>
  <si>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</si>
  <si>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</si>
  <si>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</si>
  <si>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</si>
  <si>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</si>
  <si>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</si>
  <si>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</si>
  <si>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</si>
  <si>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</si>
  <si>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</si>
  <si>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</si>
  <si>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</si>
  <si>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</si>
  <si>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</si>
  <si>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</si>
  <si>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</si>
  <si>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</si>
  <si>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Рыба тушеная с овощами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</si>
  <si>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</si>
  <si>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</si>
  <si>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</si>
  <si>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</si>
  <si>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</si>
  <si>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</si>
  <si>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</si>
  <si>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</si>
  <si>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</si>
  <si>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</si>
  <si>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</si>
  <si>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</si>
  <si>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</si>
  <si>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</si>
  <si>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</si>
  <si>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</si>
  <si>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</si>
  <si>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</si>
  <si>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Напиток плодово – ягодный 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</si>
  <si>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</si>
  <si>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</si>
  <si>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</si>
  <si>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</si>
  <si>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Макароны отварные с  сыром  и маслом</t>
  </si>
  <si>
    <t>Икра овощная</t>
  </si>
  <si>
    <t>Бефстроганов (говядина)</t>
  </si>
  <si>
    <t xml:space="preserve">Картофель запеченный с зеленью. </t>
  </si>
  <si>
    <t xml:space="preserve">Котлета мясная (говядина,  мякоть куриная) </t>
  </si>
  <si>
    <t>Филе птицы тушеное с овощами (филе птицы, лук, морковь, томатная паста, сметана)</t>
  </si>
  <si>
    <t>этик.</t>
  </si>
  <si>
    <t>Фруктовый десерт</t>
  </si>
  <si>
    <t>Десерт молочный</t>
  </si>
  <si>
    <t>Плов с мясом (говядина)</t>
  </si>
  <si>
    <t>Курица запеченная с сыром</t>
  </si>
  <si>
    <t>Пудинг из творога с изюмом со сгущенным молоком</t>
  </si>
  <si>
    <t>Сложный гарнир №8 (картофельное пюре, капуста брокколи тушеная) NEW</t>
  </si>
  <si>
    <t>Суп овощной с мясом</t>
  </si>
  <si>
    <t>Омлет  с сыром</t>
  </si>
  <si>
    <t>Мясо тушеное (говядина)</t>
  </si>
  <si>
    <t>Филе птицы тушенное в сливочно-сырном соусе</t>
  </si>
  <si>
    <t>Масло сливочное порциями</t>
  </si>
  <si>
    <t>Рассольник с мясом и сметаной и перловой крупой</t>
  </si>
  <si>
    <t>Помидоры порционные</t>
  </si>
  <si>
    <t>Печень говяжья тушеная в сметанном соусе</t>
  </si>
  <si>
    <t>33 СД</t>
  </si>
  <si>
    <t>Люля – кебаб с томатным соусом с зеленью</t>
  </si>
  <si>
    <t>Каша  рисовая молочная с ананасами и маслом NEW</t>
  </si>
  <si>
    <t>Бульон куриный с яйцом и гренками</t>
  </si>
  <si>
    <t>Кофейный напиток с молоком</t>
  </si>
  <si>
    <t>Биточек из рыбы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</si>
</sst>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43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0" fillId="3" borderId="38" xfId="0" applyFont="1" applyFill="1" applyBorder="1" applyAlignment="1">
      <alignment horizontal="left"/>
    </xf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 wrapText="1"/>
    </xf>
    <xf numFmtId="0" fontId="5" fillId="3" borderId="30" xfId="0" applyFont="1" applyFill="1" applyBorder="1" applyAlignment="1">
      <alignment horizontal="center" wrapText="1"/>
    </xf>
    <xf numFmtId="0" fontId="5" fillId="2" borderId="30" xfId="1" applyFont="1" applyFill="1" applyBorder="1" applyAlignment="1">
      <alignment horizontal="center"/>
    </xf>
    <xf numFmtId="0" fontId="8" fillId="0" borderId="47" xfId="0" applyFont="1" applyBorder="1" applyAlignment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164" fontId="7" fillId="2" borderId="51" xfId="0" applyNumberFormat="1" applyFont="1" applyFill="1" applyBorder="1" applyAlignment="1">
      <alignment horizontal="center"/>
    </xf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164" fontId="5" fillId="0" borderId="37" xfId="0" applyNumberFormat="1" applyFont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164" fontId="7" fillId="0" borderId="38" xfId="0" applyNumberFormat="1" applyFont="1" applyBorder="1" applyAlignment="1">
      <alignment horizontal="center"/>
    </xf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9" fillId="3" borderId="40" xfId="0" applyFont="1" applyFill="1" applyBorder="1" applyAlignment="1">
      <alignment horizontal="center"/>
    </xf>
    <xf numFmtId="0" fontId="10" fillId="3" borderId="38" xfId="0" applyFont="1" applyFill="1" applyBorder="1" applyAlignment="1">
      <alignment wrapText="1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10" fillId="0" borderId="56" xfId="0" applyFont="1" applyBorder="1" applyAlignment="1"/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164" fontId="6" fillId="2" borderId="38" xfId="0" applyNumberFormat="1" applyFont="1" applyFill="1" applyBorder="1" applyAlignment="1">
      <alignment horizontal="center"/>
    </xf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10" fillId="4" borderId="57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2" fontId="7" fillId="3" borderId="40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right"/>
    </xf>
    <xf numFmtId="164" fontId="5" fillId="2" borderId="26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164" fontId="7" fillId="2" borderId="5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7" fillId="2" borderId="40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9" fillId="2" borderId="39" xfId="0" applyFont="1" applyFill="1" applyBorder="1" applyAlignment="1"/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3" borderId="52" xfId="0" applyFont="1" applyFill="1" applyBorder="1" applyAlignment="1">
      <alignment horizontal="center" wrapText="1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7" fillId="0" borderId="57" xfId="0" applyFont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56" xfId="0" applyFont="1" applyBorder="1" applyAlignment="1">
      <alignment wrapText="1"/>
    </xf>
    <xf numFmtId="0" fontId="6" fillId="0" borderId="49" xfId="0" applyFont="1" applyBorder="1"/>
    <xf numFmtId="0" fontId="9" fillId="0" borderId="26" xfId="0" applyFont="1" applyBorder="1" applyAlignment="1">
      <alignment horizontal="center"/>
    </xf>
    <xf numFmtId="164" fontId="7" fillId="4" borderId="39" xfId="0" applyNumberFormat="1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 wrapText="1"/>
    </xf>
    <xf numFmtId="0" fontId="6" fillId="0" borderId="41" xfId="0" applyFont="1" applyBorder="1"/>
    <xf numFmtId="0" fontId="5" fillId="2" borderId="38" xfId="0" applyFont="1" applyFill="1" applyBorder="1" applyAlignment="1">
      <alignment horizontal="center" wrapText="1"/>
    </xf>
    <xf numFmtId="0" fontId="10" fillId="0" borderId="52" xfId="0" applyFont="1" applyBorder="1" applyAlignment="1">
      <alignment horizontal="center" wrapText="1"/>
    </xf>
    <xf numFmtId="0" fontId="12" fillId="2" borderId="49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21" xfId="1" applyFont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7" fillId="4" borderId="48" xfId="0" applyFont="1" applyFill="1" applyBorder="1" applyAlignment="1">
      <alignment horizontal="left"/>
    </xf>
    <xf numFmtId="2" fontId="5" fillId="2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7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6" fillId="0" borderId="5" xfId="0" applyFont="1" applyBorder="1" applyAlignment="1">
      <alignment horizontal="center" wrapText="1"/>
    </xf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6" fillId="0" borderId="38" xfId="0" applyFont="1" applyBorder="1" applyAlignment="1"/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34" xfId="0" applyFont="1" applyFill="1" applyBorder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7" fillId="2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3" borderId="45" xfId="0" applyFont="1" applyFill="1" applyBorder="1" applyAlignment="1">
      <alignment horizontal="center"/>
    </xf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7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20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20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0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7" fillId="0" borderId="38" xfId="0" applyFont="1" applyFill="1" applyBorder="1" applyAlignment="1"/>
    <xf numFmtId="0" fontId="6" fillId="0" borderId="38" xfId="0" applyFont="1" applyFill="1" applyBorder="1" applyAlignment="1">
      <alignment horizontal="center"/>
    </xf>
    <xf numFmtId="0" fontId="6" fillId="0" borderId="52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/>
    </xf>
    <xf numFmtId="0" fontId="5" fillId="4" borderId="44" xfId="1" applyFont="1" applyFill="1" applyBorder="1" applyAlignment="1">
      <alignment horizontal="center"/>
    </xf>
    <xf numFmtId="0" fontId="5" fillId="3" borderId="44" xfId="1" applyFont="1" applyFill="1" applyBorder="1" applyAlignment="1">
      <alignment horizontal="center"/>
    </xf>
    <xf numFmtId="0" fontId="10" fillId="3" borderId="46" xfId="0" applyFont="1" applyFill="1" applyBorder="1" applyAlignment="1">
      <alignment horizontal="center"/>
    </xf>
    <xf numFmtId="0" fontId="10" fillId="3" borderId="51" xfId="0" applyFont="1" applyFill="1" applyBorder="1" applyAlignment="1"/>
    <xf numFmtId="0" fontId="7" fillId="3" borderId="39" xfId="0" applyFont="1" applyFill="1" applyBorder="1" applyAlignment="1"/>
    <xf numFmtId="0" fontId="10" fillId="3" borderId="51" xfId="0" applyFont="1" applyFill="1" applyBorder="1" applyAlignment="1">
      <alignment horizontal="center"/>
    </xf>
    <xf numFmtId="0" fontId="10" fillId="3" borderId="39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164" fontId="7" fillId="3" borderId="39" xfId="0" applyNumberFormat="1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right"/>
    </xf>
    <xf numFmtId="0" fontId="5" fillId="4" borderId="57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2" borderId="53" xfId="0" applyNumberFormat="1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10" fillId="0" borderId="37" xfId="0" applyFont="1" applyBorder="1"/>
    <xf numFmtId="0" fontId="10" fillId="3" borderId="38" xfId="0" applyFont="1" applyFill="1" applyBorder="1" applyAlignment="1">
      <alignment horizontal="right"/>
    </xf>
    <xf numFmtId="0" fontId="10" fillId="4" borderId="38" xfId="0" applyFont="1" applyFill="1" applyBorder="1" applyAlignment="1">
      <alignment horizontal="right"/>
    </xf>
    <xf numFmtId="0" fontId="10" fillId="0" borderId="38" xfId="0" applyFont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6" fillId="3" borderId="38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center" wrapText="1"/>
    </xf>
    <xf numFmtId="0" fontId="6" fillId="3" borderId="30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38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7" fillId="4" borderId="17" xfId="0" applyFont="1" applyFill="1" applyBorder="1" applyAlignment="1">
      <alignment horizontal="center" wrapText="1"/>
    </xf>
    <xf numFmtId="0" fontId="7" fillId="4" borderId="30" xfId="0" applyFont="1" applyFill="1" applyBorder="1" applyAlignment="1">
      <alignment horizontal="center" wrapText="1"/>
    </xf>
    <xf numFmtId="2" fontId="7" fillId="3" borderId="38" xfId="0" applyNumberFormat="1" applyFont="1" applyFill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20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23"/>
  <sheetViews>
    <sheetView topLeftCell="B1" zoomScale="52" zoomScaleNormal="52" workbookViewId="0">
      <selection activeCell="F17" sqref="F17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738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60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83"/>
      <c r="B4" s="613" t="s">
        <v>38</v>
      </c>
      <c r="C4" s="614"/>
      <c r="D4" s="680"/>
      <c r="E4" s="613"/>
      <c r="F4" s="612"/>
      <c r="G4" s="615" t="s">
        <v>21</v>
      </c>
      <c r="H4" s="616"/>
      <c r="I4" s="617"/>
      <c r="J4" s="618" t="s">
        <v>22</v>
      </c>
      <c r="K4" s="915" t="s">
        <v>23</v>
      </c>
      <c r="L4" s="916"/>
      <c r="M4" s="917"/>
      <c r="N4" s="917"/>
      <c r="O4" s="917"/>
      <c r="P4" s="918" t="s">
        <v>24</v>
      </c>
      <c r="Q4" s="919"/>
      <c r="R4" s="919"/>
      <c r="S4" s="919"/>
      <c r="T4" s="919"/>
      <c r="U4" s="919"/>
      <c r="V4" s="919"/>
      <c r="W4" s="920"/>
    </row>
    <row r="5" spans="1:23" ht="47" thickBot="1" x14ac:dyDescent="0.4">
      <c r="A5" s="84" t="s">
        <v>0</v>
      </c>
      <c r="B5" s="110" t="s">
        <v>39</v>
      </c>
      <c r="C5" s="772" t="s">
        <v>40</v>
      </c>
      <c r="D5" s="110" t="s">
        <v>37</v>
      </c>
      <c r="E5" s="110" t="s">
        <v>25</v>
      </c>
      <c r="F5" s="104" t="s">
        <v>36</v>
      </c>
      <c r="G5" s="243" t="s">
        <v>26</v>
      </c>
      <c r="H5" s="72" t="s">
        <v>27</v>
      </c>
      <c r="I5" s="73" t="s">
        <v>28</v>
      </c>
      <c r="J5" s="619" t="s">
        <v>29</v>
      </c>
      <c r="K5" s="352" t="s">
        <v>30</v>
      </c>
      <c r="L5" s="352" t="s">
        <v>109</v>
      </c>
      <c r="M5" s="352" t="s">
        <v>31</v>
      </c>
      <c r="N5" s="478" t="s">
        <v>110</v>
      </c>
      <c r="O5" s="735" t="s">
        <v>111</v>
      </c>
      <c r="P5" s="479" t="s">
        <v>32</v>
      </c>
      <c r="Q5" s="104" t="s">
        <v>33</v>
      </c>
      <c r="R5" s="479" t="s">
        <v>34</v>
      </c>
      <c r="S5" s="104" t="s">
        <v>35</v>
      </c>
      <c r="T5" s="479" t="s">
        <v>112</v>
      </c>
      <c r="U5" s="104" t="s">
        <v>113</v>
      </c>
      <c r="V5" s="479" t="s">
        <v>114</v>
      </c>
      <c r="W5" s="737" t="s">
        <v>115</v>
      </c>
    </row>
    <row r="6" spans="1:23" ht="34.5" customHeight="1" x14ac:dyDescent="0.35">
      <c r="A6" s="87" t="s">
        <v>6</v>
      </c>
      <c r="B6" s="144">
        <v>24</v>
      </c>
      <c r="C6" s="620" t="s">
        <v>18</v>
      </c>
      <c r="D6" s="342" t="s">
        <v>107</v>
      </c>
      <c r="E6" s="355">
        <v>150</v>
      </c>
      <c r="F6" s="144"/>
      <c r="G6" s="38">
        <v>0.6</v>
      </c>
      <c r="H6" s="39">
        <v>0.6</v>
      </c>
      <c r="I6" s="42">
        <v>14.7</v>
      </c>
      <c r="J6" s="474">
        <v>70.5</v>
      </c>
      <c r="K6" s="268">
        <v>0.05</v>
      </c>
      <c r="L6" s="38">
        <v>0.03</v>
      </c>
      <c r="M6" s="39">
        <v>15</v>
      </c>
      <c r="N6" s="39">
        <v>0</v>
      </c>
      <c r="O6" s="40">
        <v>0</v>
      </c>
      <c r="P6" s="262">
        <v>24</v>
      </c>
      <c r="Q6" s="37">
        <v>16.5</v>
      </c>
      <c r="R6" s="37">
        <v>13.5</v>
      </c>
      <c r="S6" s="37">
        <v>3.3</v>
      </c>
      <c r="T6" s="37">
        <v>417</v>
      </c>
      <c r="U6" s="37">
        <v>2.9999999999999997E-4</v>
      </c>
      <c r="V6" s="37">
        <v>4.4999999999999999E-4</v>
      </c>
      <c r="W6" s="444">
        <v>0.01</v>
      </c>
    </row>
    <row r="7" spans="1:23" ht="34.5" customHeight="1" x14ac:dyDescent="0.35">
      <c r="A7" s="85"/>
      <c r="B7" s="139">
        <v>30</v>
      </c>
      <c r="C7" s="156" t="s">
        <v>8</v>
      </c>
      <c r="D7" s="156" t="s">
        <v>15</v>
      </c>
      <c r="E7" s="139">
        <v>200</v>
      </c>
      <c r="F7" s="185"/>
      <c r="G7" s="244">
        <v>6</v>
      </c>
      <c r="H7" s="15">
        <v>6.28</v>
      </c>
      <c r="I7" s="41">
        <v>7.12</v>
      </c>
      <c r="J7" s="261">
        <v>109.74</v>
      </c>
      <c r="K7" s="244">
        <v>0.06</v>
      </c>
      <c r="L7" s="17">
        <v>0.08</v>
      </c>
      <c r="M7" s="15">
        <v>9.92</v>
      </c>
      <c r="N7" s="15">
        <v>121</v>
      </c>
      <c r="O7" s="41">
        <v>8.0000000000000002E-3</v>
      </c>
      <c r="P7" s="244">
        <v>37.1</v>
      </c>
      <c r="Q7" s="15">
        <v>79.599999999999994</v>
      </c>
      <c r="R7" s="15">
        <v>21.2</v>
      </c>
      <c r="S7" s="15">
        <v>1.2</v>
      </c>
      <c r="T7" s="15">
        <v>329.8</v>
      </c>
      <c r="U7" s="15">
        <v>6.0000000000000001E-3</v>
      </c>
      <c r="V7" s="15">
        <v>0</v>
      </c>
      <c r="W7" s="41">
        <v>3.2000000000000001E-2</v>
      </c>
    </row>
    <row r="8" spans="1:23" ht="34.5" customHeight="1" x14ac:dyDescent="0.35">
      <c r="A8" s="88"/>
      <c r="B8" s="139">
        <v>255</v>
      </c>
      <c r="C8" s="156" t="s">
        <v>9</v>
      </c>
      <c r="D8" s="156" t="s">
        <v>149</v>
      </c>
      <c r="E8" s="139">
        <v>250</v>
      </c>
      <c r="F8" s="185"/>
      <c r="G8" s="244">
        <v>26.9</v>
      </c>
      <c r="H8" s="15">
        <v>33.159999999999997</v>
      </c>
      <c r="I8" s="41">
        <v>40.369999999999997</v>
      </c>
      <c r="J8" s="198">
        <v>567.08000000000004</v>
      </c>
      <c r="K8" s="244">
        <v>0.1</v>
      </c>
      <c r="L8" s="17">
        <v>0.19</v>
      </c>
      <c r="M8" s="15">
        <v>1.33</v>
      </c>
      <c r="N8" s="15">
        <v>160</v>
      </c>
      <c r="O8" s="41">
        <v>0</v>
      </c>
      <c r="P8" s="244">
        <v>22.6</v>
      </c>
      <c r="Q8" s="15">
        <v>299.75</v>
      </c>
      <c r="R8" s="15">
        <v>56.55</v>
      </c>
      <c r="S8" s="15">
        <v>3.78</v>
      </c>
      <c r="T8" s="15">
        <v>461.65</v>
      </c>
      <c r="U8" s="15">
        <v>0.01</v>
      </c>
      <c r="V8" s="15">
        <v>8.0000000000000002E-3</v>
      </c>
      <c r="W8" s="41">
        <v>0.1</v>
      </c>
    </row>
    <row r="9" spans="1:23" ht="34.5" customHeight="1" x14ac:dyDescent="0.35">
      <c r="A9" s="88"/>
      <c r="B9" s="139">
        <v>98</v>
      </c>
      <c r="C9" s="156" t="s">
        <v>17</v>
      </c>
      <c r="D9" s="156" t="s">
        <v>16</v>
      </c>
      <c r="E9" s="139">
        <v>200</v>
      </c>
      <c r="F9" s="185"/>
      <c r="G9" s="244">
        <v>0.37</v>
      </c>
      <c r="H9" s="15">
        <v>0</v>
      </c>
      <c r="I9" s="41">
        <v>14.85</v>
      </c>
      <c r="J9" s="261">
        <v>59.48</v>
      </c>
      <c r="K9" s="244">
        <v>0</v>
      </c>
      <c r="L9" s="17">
        <v>0</v>
      </c>
      <c r="M9" s="15">
        <v>0</v>
      </c>
      <c r="N9" s="15">
        <v>0</v>
      </c>
      <c r="O9" s="41">
        <v>0</v>
      </c>
      <c r="P9" s="244">
        <v>0.21</v>
      </c>
      <c r="Q9" s="15">
        <v>0</v>
      </c>
      <c r="R9" s="15">
        <v>0</v>
      </c>
      <c r="S9" s="15">
        <v>0.02</v>
      </c>
      <c r="T9" s="15">
        <v>0.2</v>
      </c>
      <c r="U9" s="15">
        <v>0</v>
      </c>
      <c r="V9" s="15">
        <v>0</v>
      </c>
      <c r="W9" s="41">
        <v>0</v>
      </c>
    </row>
    <row r="10" spans="1:23" ht="34.5" customHeight="1" x14ac:dyDescent="0.35">
      <c r="A10" s="88"/>
      <c r="B10" s="142">
        <v>119</v>
      </c>
      <c r="C10" s="156" t="s">
        <v>13</v>
      </c>
      <c r="D10" s="156" t="s">
        <v>53</v>
      </c>
      <c r="E10" s="190">
        <v>20</v>
      </c>
      <c r="F10" s="135"/>
      <c r="G10" s="244">
        <v>1.52</v>
      </c>
      <c r="H10" s="15">
        <v>0.16</v>
      </c>
      <c r="I10" s="41">
        <v>9.84</v>
      </c>
      <c r="J10" s="260">
        <v>47</v>
      </c>
      <c r="K10" s="244">
        <v>0.02</v>
      </c>
      <c r="L10" s="15">
        <v>0.01</v>
      </c>
      <c r="M10" s="15">
        <v>0</v>
      </c>
      <c r="N10" s="15">
        <v>0</v>
      </c>
      <c r="O10" s="18">
        <v>0</v>
      </c>
      <c r="P10" s="244">
        <v>4</v>
      </c>
      <c r="Q10" s="15">
        <v>13</v>
      </c>
      <c r="R10" s="15">
        <v>2.8</v>
      </c>
      <c r="S10" s="15">
        <v>0.22</v>
      </c>
      <c r="T10" s="15">
        <v>18.600000000000001</v>
      </c>
      <c r="U10" s="15">
        <v>1E-3</v>
      </c>
      <c r="V10" s="15">
        <v>1E-3</v>
      </c>
      <c r="W10" s="41">
        <v>2.9</v>
      </c>
    </row>
    <row r="11" spans="1:23" ht="34.5" customHeight="1" x14ac:dyDescent="0.35">
      <c r="A11" s="88"/>
      <c r="B11" s="139">
        <v>120</v>
      </c>
      <c r="C11" s="156" t="s">
        <v>14</v>
      </c>
      <c r="D11" s="156" t="s">
        <v>45</v>
      </c>
      <c r="E11" s="139">
        <v>20</v>
      </c>
      <c r="F11" s="185"/>
      <c r="G11" s="244">
        <v>1.32</v>
      </c>
      <c r="H11" s="15">
        <v>0.24</v>
      </c>
      <c r="I11" s="41">
        <v>8.0399999999999991</v>
      </c>
      <c r="J11" s="261">
        <v>39.6</v>
      </c>
      <c r="K11" s="277">
        <v>0.03</v>
      </c>
      <c r="L11" s="19">
        <v>0.02</v>
      </c>
      <c r="M11" s="20">
        <v>0</v>
      </c>
      <c r="N11" s="20">
        <v>0</v>
      </c>
      <c r="O11" s="46">
        <v>0</v>
      </c>
      <c r="P11" s="277">
        <v>5.8</v>
      </c>
      <c r="Q11" s="20">
        <v>30</v>
      </c>
      <c r="R11" s="20">
        <v>9.4</v>
      </c>
      <c r="S11" s="20">
        <v>0.78</v>
      </c>
      <c r="T11" s="20">
        <v>47</v>
      </c>
      <c r="U11" s="20">
        <v>1E-3</v>
      </c>
      <c r="V11" s="20">
        <v>1E-3</v>
      </c>
      <c r="W11" s="46">
        <v>0</v>
      </c>
    </row>
    <row r="12" spans="1:23" ht="34.5" customHeight="1" x14ac:dyDescent="0.35">
      <c r="A12" s="88"/>
      <c r="B12" s="230"/>
      <c r="C12" s="621"/>
      <c r="D12" s="308" t="s">
        <v>19</v>
      </c>
      <c r="E12" s="315">
        <f>SUM(E6:E11)</f>
        <v>840</v>
      </c>
      <c r="F12" s="622"/>
      <c r="G12" s="204">
        <f t="shared" ref="G12:W12" si="0">SUM(G6:G11)</f>
        <v>36.71</v>
      </c>
      <c r="H12" s="14">
        <f t="shared" si="0"/>
        <v>40.44</v>
      </c>
      <c r="I12" s="44">
        <f t="shared" si="0"/>
        <v>94.919999999999987</v>
      </c>
      <c r="J12" s="322">
        <f t="shared" si="0"/>
        <v>893.40000000000009</v>
      </c>
      <c r="K12" s="204">
        <f t="shared" si="0"/>
        <v>0.26</v>
      </c>
      <c r="L12" s="14">
        <f t="shared" si="0"/>
        <v>0.33</v>
      </c>
      <c r="M12" s="14">
        <f t="shared" si="0"/>
        <v>26.25</v>
      </c>
      <c r="N12" s="14">
        <f t="shared" si="0"/>
        <v>281</v>
      </c>
      <c r="O12" s="44">
        <f t="shared" si="0"/>
        <v>8.0000000000000002E-3</v>
      </c>
      <c r="P12" s="204">
        <f t="shared" si="0"/>
        <v>93.71</v>
      </c>
      <c r="Q12" s="14">
        <f t="shared" si="0"/>
        <v>438.85</v>
      </c>
      <c r="R12" s="14">
        <f t="shared" si="0"/>
        <v>103.45</v>
      </c>
      <c r="S12" s="14">
        <f t="shared" si="0"/>
        <v>9.2999999999999989</v>
      </c>
      <c r="T12" s="14">
        <f t="shared" si="0"/>
        <v>1274.2499999999998</v>
      </c>
      <c r="U12" s="14">
        <f t="shared" si="0"/>
        <v>1.8300000000000004E-2</v>
      </c>
      <c r="V12" s="14">
        <f t="shared" si="0"/>
        <v>1.0450000000000001E-2</v>
      </c>
      <c r="W12" s="44">
        <f t="shared" si="0"/>
        <v>3.0419999999999998</v>
      </c>
    </row>
    <row r="13" spans="1:23" ht="34.5" customHeight="1" thickBot="1" x14ac:dyDescent="0.4">
      <c r="A13" s="354"/>
      <c r="B13" s="324"/>
      <c r="C13" s="623"/>
      <c r="D13" s="343" t="s">
        <v>20</v>
      </c>
      <c r="E13" s="623"/>
      <c r="F13" s="625"/>
      <c r="G13" s="626"/>
      <c r="H13" s="627"/>
      <c r="I13" s="628"/>
      <c r="J13" s="323">
        <f>J12/23.5</f>
        <v>38.017021276595749</v>
      </c>
      <c r="K13" s="629"/>
      <c r="L13" s="630"/>
      <c r="M13" s="631"/>
      <c r="N13" s="631"/>
      <c r="O13" s="632"/>
      <c r="P13" s="629"/>
      <c r="Q13" s="631"/>
      <c r="R13" s="631"/>
      <c r="S13" s="631"/>
      <c r="T13" s="631"/>
      <c r="U13" s="631"/>
      <c r="V13" s="631"/>
      <c r="W13" s="632"/>
    </row>
    <row r="14" spans="1:23" x14ac:dyDescent="0.35">
      <c r="A14" s="2"/>
      <c r="B14" s="4"/>
      <c r="C14" s="2"/>
      <c r="D14" s="9"/>
      <c r="E14" s="2"/>
      <c r="F14" s="9"/>
      <c r="G14" s="10"/>
      <c r="H14" s="9"/>
      <c r="I14" s="2"/>
      <c r="J14" s="12"/>
      <c r="K14" s="2"/>
      <c r="L14" s="2"/>
      <c r="M14" s="2"/>
    </row>
    <row r="15" spans="1:23" x14ac:dyDescent="0.35">
      <c r="D15" s="11"/>
    </row>
    <row r="16" spans="1:23" x14ac:dyDescent="0.35">
      <c r="D16" s="11"/>
    </row>
    <row r="17" spans="4:4" x14ac:dyDescent="0.35">
      <c r="D17" s="11"/>
    </row>
    <row r="18" spans="4:4" x14ac:dyDescent="0.35">
      <c r="D18" s="11"/>
    </row>
    <row r="19" spans="4:4" x14ac:dyDescent="0.35">
      <c r="D19" s="11"/>
    </row>
    <row r="20" spans="4:4" x14ac:dyDescent="0.35">
      <c r="D20" s="11"/>
    </row>
    <row r="21" spans="4:4" x14ac:dyDescent="0.35">
      <c r="D21" s="11"/>
    </row>
    <row r="22" spans="4:4" x14ac:dyDescent="0.35">
      <c r="D22" s="11"/>
    </row>
    <row r="23" spans="4:4" x14ac:dyDescent="0.35">
      <c r="D23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7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20.1796875" customWidth="1"/>
    <col min="2" max="2" width="13.1796875" style="803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26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9"/>
      <c r="B4" s="809"/>
      <c r="C4" s="612" t="s">
        <v>38</v>
      </c>
      <c r="D4" s="254"/>
      <c r="E4" s="680"/>
      <c r="F4" s="612"/>
      <c r="G4" s="613"/>
      <c r="H4" s="767" t="s">
        <v>21</v>
      </c>
      <c r="I4" s="768"/>
      <c r="J4" s="769"/>
      <c r="K4" s="681" t="s">
        <v>22</v>
      </c>
      <c r="L4" s="915" t="s">
        <v>23</v>
      </c>
      <c r="M4" s="916"/>
      <c r="N4" s="917"/>
      <c r="O4" s="917"/>
      <c r="P4" s="921"/>
      <c r="Q4" s="922" t="s">
        <v>24</v>
      </c>
      <c r="R4" s="923"/>
      <c r="S4" s="923"/>
      <c r="T4" s="923"/>
      <c r="U4" s="923"/>
      <c r="V4" s="923"/>
      <c r="W4" s="923"/>
      <c r="X4" s="924"/>
    </row>
    <row r="5" spans="1:24" s="16" customFormat="1" ht="47" thickBot="1" x14ac:dyDescent="0.4">
      <c r="A5" s="70" t="s">
        <v>0</v>
      </c>
      <c r="B5" s="810"/>
      <c r="C5" s="104" t="s">
        <v>39</v>
      </c>
      <c r="D5" s="662" t="s">
        <v>40</v>
      </c>
      <c r="E5" s="110" t="s">
        <v>37</v>
      </c>
      <c r="F5" s="104" t="s">
        <v>25</v>
      </c>
      <c r="G5" s="110" t="s">
        <v>36</v>
      </c>
      <c r="H5" s="133" t="s">
        <v>26</v>
      </c>
      <c r="I5" s="479" t="s">
        <v>27</v>
      </c>
      <c r="J5" s="104" t="s">
        <v>28</v>
      </c>
      <c r="K5" s="695" t="s">
        <v>29</v>
      </c>
      <c r="L5" s="352" t="s">
        <v>30</v>
      </c>
      <c r="M5" s="352" t="s">
        <v>109</v>
      </c>
      <c r="N5" s="352" t="s">
        <v>31</v>
      </c>
      <c r="O5" s="478" t="s">
        <v>110</v>
      </c>
      <c r="P5" s="352" t="s">
        <v>111</v>
      </c>
      <c r="Q5" s="352" t="s">
        <v>32</v>
      </c>
      <c r="R5" s="352" t="s">
        <v>33</v>
      </c>
      <c r="S5" s="352" t="s">
        <v>34</v>
      </c>
      <c r="T5" s="352" t="s">
        <v>35</v>
      </c>
      <c r="U5" s="352" t="s">
        <v>112</v>
      </c>
      <c r="V5" s="352" t="s">
        <v>113</v>
      </c>
      <c r="W5" s="352" t="s">
        <v>114</v>
      </c>
      <c r="X5" s="479" t="s">
        <v>115</v>
      </c>
    </row>
    <row r="6" spans="1:24" s="16" customFormat="1" ht="26.5" customHeight="1" x14ac:dyDescent="0.35">
      <c r="A6" s="79" t="s">
        <v>5</v>
      </c>
      <c r="B6" s="144"/>
      <c r="C6" s="160">
        <v>25</v>
      </c>
      <c r="D6" s="274" t="s">
        <v>18</v>
      </c>
      <c r="E6" s="342" t="s">
        <v>48</v>
      </c>
      <c r="F6" s="355">
        <v>150</v>
      </c>
      <c r="G6" s="144"/>
      <c r="H6" s="47">
        <v>0.6</v>
      </c>
      <c r="I6" s="37">
        <v>0.45</v>
      </c>
      <c r="J6" s="48">
        <v>15.45</v>
      </c>
      <c r="K6" s="199">
        <v>70.5</v>
      </c>
      <c r="L6" s="262">
        <v>0.03</v>
      </c>
      <c r="M6" s="47">
        <v>0.05</v>
      </c>
      <c r="N6" s="37">
        <v>7.5</v>
      </c>
      <c r="O6" s="37">
        <v>0</v>
      </c>
      <c r="P6" s="225">
        <v>0</v>
      </c>
      <c r="Q6" s="262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44">
        <v>0.01</v>
      </c>
    </row>
    <row r="7" spans="1:24" s="36" customFormat="1" ht="26.25" customHeight="1" x14ac:dyDescent="0.35">
      <c r="A7" s="93"/>
      <c r="B7" s="140"/>
      <c r="C7" s="140">
        <v>67</v>
      </c>
      <c r="D7" s="157" t="s">
        <v>60</v>
      </c>
      <c r="E7" s="215" t="s">
        <v>154</v>
      </c>
      <c r="F7" s="140">
        <v>150</v>
      </c>
      <c r="G7" s="215"/>
      <c r="H7" s="277">
        <v>18.86</v>
      </c>
      <c r="I7" s="20">
        <v>20.22</v>
      </c>
      <c r="J7" s="21">
        <v>2.79</v>
      </c>
      <c r="K7" s="200">
        <v>270.32</v>
      </c>
      <c r="L7" s="277">
        <v>0.08</v>
      </c>
      <c r="M7" s="19">
        <v>0.52</v>
      </c>
      <c r="N7" s="20">
        <v>0.28000000000000003</v>
      </c>
      <c r="O7" s="20">
        <v>230</v>
      </c>
      <c r="P7" s="21">
        <v>2.87</v>
      </c>
      <c r="Q7" s="277">
        <v>224.44</v>
      </c>
      <c r="R7" s="20">
        <v>302.56</v>
      </c>
      <c r="S7" s="20">
        <v>22.67</v>
      </c>
      <c r="T7" s="20">
        <v>2.8</v>
      </c>
      <c r="U7" s="20">
        <v>206.21</v>
      </c>
      <c r="V7" s="20">
        <v>4.0000000000000001E-3</v>
      </c>
      <c r="W7" s="20">
        <v>3.3000000000000002E-2</v>
      </c>
      <c r="X7" s="89">
        <v>0.01</v>
      </c>
    </row>
    <row r="8" spans="1:24" s="36" customFormat="1" ht="28.5" customHeight="1" x14ac:dyDescent="0.35">
      <c r="A8" s="93"/>
      <c r="B8" s="140"/>
      <c r="C8" s="139">
        <v>115</v>
      </c>
      <c r="D8" s="156" t="s">
        <v>44</v>
      </c>
      <c r="E8" s="185" t="s">
        <v>43</v>
      </c>
      <c r="F8" s="272">
        <v>200</v>
      </c>
      <c r="G8" s="135"/>
      <c r="H8" s="277">
        <v>6.64</v>
      </c>
      <c r="I8" s="20">
        <v>5.15</v>
      </c>
      <c r="J8" s="21">
        <v>16.809999999999999</v>
      </c>
      <c r="K8" s="200">
        <v>141.19</v>
      </c>
      <c r="L8" s="277">
        <v>0.06</v>
      </c>
      <c r="M8" s="19">
        <v>0.26</v>
      </c>
      <c r="N8" s="20">
        <v>1.0900000000000001</v>
      </c>
      <c r="O8" s="20">
        <v>30</v>
      </c>
      <c r="P8" s="21">
        <v>0.1</v>
      </c>
      <c r="Q8" s="277">
        <v>226.48</v>
      </c>
      <c r="R8" s="20">
        <v>187.22</v>
      </c>
      <c r="S8" s="20">
        <v>40.369999999999997</v>
      </c>
      <c r="T8" s="20">
        <v>0.97</v>
      </c>
      <c r="U8" s="20">
        <v>304.77999999999997</v>
      </c>
      <c r="V8" s="20">
        <v>1.7000000000000001E-2</v>
      </c>
      <c r="W8" s="20">
        <v>4.0000000000000001E-3</v>
      </c>
      <c r="X8" s="41">
        <v>0.05</v>
      </c>
    </row>
    <row r="9" spans="1:24" s="36" customFormat="1" ht="15.5" x14ac:dyDescent="0.35">
      <c r="A9" s="93"/>
      <c r="B9" s="140"/>
      <c r="C9" s="141">
        <v>121</v>
      </c>
      <c r="D9" s="222" t="s">
        <v>49</v>
      </c>
      <c r="E9" s="180" t="s">
        <v>49</v>
      </c>
      <c r="F9" s="190">
        <v>30</v>
      </c>
      <c r="G9" s="135"/>
      <c r="H9" s="244">
        <v>2.25</v>
      </c>
      <c r="I9" s="15">
        <v>0.87</v>
      </c>
      <c r="J9" s="18">
        <v>14.94</v>
      </c>
      <c r="K9" s="197">
        <v>78.599999999999994</v>
      </c>
      <c r="L9" s="244">
        <v>0.03</v>
      </c>
      <c r="M9" s="17">
        <v>0.01</v>
      </c>
      <c r="N9" s="15">
        <v>0</v>
      </c>
      <c r="O9" s="15">
        <v>0</v>
      </c>
      <c r="P9" s="41">
        <v>0</v>
      </c>
      <c r="Q9" s="244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36" customFormat="1" ht="23.25" customHeight="1" x14ac:dyDescent="0.35">
      <c r="A10" s="93"/>
      <c r="B10" s="140"/>
      <c r="C10" s="140"/>
      <c r="D10" s="157"/>
      <c r="E10" s="299" t="s">
        <v>19</v>
      </c>
      <c r="F10" s="271">
        <f>SUM(F6:F9)</f>
        <v>530</v>
      </c>
      <c r="G10" s="106"/>
      <c r="H10" s="206">
        <f t="shared" ref="H10:W10" si="0">SUM(H6:H9)</f>
        <v>28.35</v>
      </c>
      <c r="I10" s="34">
        <f t="shared" si="0"/>
        <v>26.69</v>
      </c>
      <c r="J10" s="269">
        <f t="shared" si="0"/>
        <v>49.989999999999995</v>
      </c>
      <c r="K10" s="388">
        <f t="shared" si="0"/>
        <v>560.61</v>
      </c>
      <c r="L10" s="206">
        <f t="shared" si="0"/>
        <v>0.19999999999999998</v>
      </c>
      <c r="M10" s="34">
        <f t="shared" si="0"/>
        <v>0.84000000000000008</v>
      </c>
      <c r="N10" s="34">
        <f t="shared" si="0"/>
        <v>8.870000000000001</v>
      </c>
      <c r="O10" s="34">
        <f t="shared" si="0"/>
        <v>260</v>
      </c>
      <c r="P10" s="269">
        <f t="shared" si="0"/>
        <v>2.97</v>
      </c>
      <c r="Q10" s="206">
        <f t="shared" si="0"/>
        <v>485.11999999999995</v>
      </c>
      <c r="R10" s="34">
        <f t="shared" si="0"/>
        <v>533.28</v>
      </c>
      <c r="S10" s="34">
        <f t="shared" si="0"/>
        <v>84.94</v>
      </c>
      <c r="T10" s="34">
        <f t="shared" si="0"/>
        <v>4.13</v>
      </c>
      <c r="U10" s="34">
        <f t="shared" si="0"/>
        <v>771.09</v>
      </c>
      <c r="V10" s="34">
        <f t="shared" si="0"/>
        <v>2.2000000000000002E-2</v>
      </c>
      <c r="W10" s="34">
        <f t="shared" si="0"/>
        <v>3.7000000000000005E-2</v>
      </c>
      <c r="X10" s="46">
        <v>1.2E-2</v>
      </c>
    </row>
    <row r="11" spans="1:24" s="36" customFormat="1" ht="23.25" customHeight="1" thickBot="1" x14ac:dyDescent="0.4">
      <c r="A11" s="93"/>
      <c r="B11" s="140"/>
      <c r="C11" s="145"/>
      <c r="D11" s="385"/>
      <c r="E11" s="702" t="s">
        <v>20</v>
      </c>
      <c r="F11" s="145"/>
      <c r="G11" s="263"/>
      <c r="H11" s="207"/>
      <c r="I11" s="99"/>
      <c r="J11" s="194"/>
      <c r="K11" s="202">
        <f>K10/23.5</f>
        <v>23.855744680851064</v>
      </c>
      <c r="L11" s="207"/>
      <c r="M11" s="100"/>
      <c r="N11" s="99"/>
      <c r="O11" s="99"/>
      <c r="P11" s="194"/>
      <c r="Q11" s="206"/>
      <c r="R11" s="34"/>
      <c r="S11" s="34"/>
      <c r="T11" s="34"/>
      <c r="U11" s="34"/>
      <c r="V11" s="34"/>
      <c r="W11" s="34"/>
      <c r="X11" s="68">
        <f>SUM(X6:X10)</f>
        <v>8.2000000000000003E-2</v>
      </c>
    </row>
    <row r="12" spans="1:24" s="16" customFormat="1" ht="33.75" customHeight="1" x14ac:dyDescent="0.35">
      <c r="A12" s="395" t="s">
        <v>6</v>
      </c>
      <c r="B12" s="302"/>
      <c r="C12" s="144">
        <v>24</v>
      </c>
      <c r="D12" s="703" t="s">
        <v>18</v>
      </c>
      <c r="E12" s="386" t="s">
        <v>107</v>
      </c>
      <c r="F12" s="144">
        <v>150</v>
      </c>
      <c r="G12" s="620"/>
      <c r="H12" s="268">
        <v>0.6</v>
      </c>
      <c r="I12" s="39">
        <v>0.6</v>
      </c>
      <c r="J12" s="40">
        <v>14.7</v>
      </c>
      <c r="K12" s="507">
        <v>70.5</v>
      </c>
      <c r="L12" s="268">
        <v>0.03</v>
      </c>
      <c r="M12" s="39">
        <v>0.05</v>
      </c>
      <c r="N12" s="39">
        <v>7.5</v>
      </c>
      <c r="O12" s="39">
        <v>0</v>
      </c>
      <c r="P12" s="42">
        <v>0</v>
      </c>
      <c r="Q12" s="268">
        <v>28.5</v>
      </c>
      <c r="R12" s="39">
        <v>24</v>
      </c>
      <c r="S12" s="39">
        <v>18</v>
      </c>
      <c r="T12" s="39">
        <v>0</v>
      </c>
      <c r="U12" s="39">
        <v>232.5</v>
      </c>
      <c r="V12" s="39">
        <v>1E-3</v>
      </c>
      <c r="W12" s="39">
        <v>0</v>
      </c>
      <c r="X12" s="40">
        <v>0.01</v>
      </c>
    </row>
    <row r="13" spans="1:24" s="16" customFormat="1" ht="33.75" customHeight="1" x14ac:dyDescent="0.35">
      <c r="A13" s="86"/>
      <c r="B13" s="135"/>
      <c r="C13" s="141">
        <v>31</v>
      </c>
      <c r="D13" s="704" t="s">
        <v>8</v>
      </c>
      <c r="E13" s="604" t="s">
        <v>76</v>
      </c>
      <c r="F13" s="605">
        <v>200</v>
      </c>
      <c r="G13" s="105"/>
      <c r="H13" s="245">
        <v>5.74</v>
      </c>
      <c r="I13" s="13">
        <v>8.7799999999999994</v>
      </c>
      <c r="J13" s="43">
        <v>8.74</v>
      </c>
      <c r="K13" s="292">
        <v>138.04</v>
      </c>
      <c r="L13" s="245">
        <v>0.04</v>
      </c>
      <c r="M13" s="13">
        <v>0.08</v>
      </c>
      <c r="N13" s="13">
        <v>5.24</v>
      </c>
      <c r="O13" s="13">
        <v>132.80000000000001</v>
      </c>
      <c r="P13" s="23">
        <v>0.06</v>
      </c>
      <c r="Q13" s="245">
        <v>33.799999999999997</v>
      </c>
      <c r="R13" s="13">
        <v>77.48</v>
      </c>
      <c r="S13" s="13">
        <v>20.28</v>
      </c>
      <c r="T13" s="13">
        <v>1.28</v>
      </c>
      <c r="U13" s="13">
        <v>278.8</v>
      </c>
      <c r="V13" s="13">
        <v>6.0000000000000001E-3</v>
      </c>
      <c r="W13" s="13">
        <v>0</v>
      </c>
      <c r="X13" s="43">
        <v>3.5999999999999997E-2</v>
      </c>
    </row>
    <row r="14" spans="1:24" s="16" customFormat="1" ht="33.75" customHeight="1" x14ac:dyDescent="0.35">
      <c r="A14" s="95"/>
      <c r="B14" s="171" t="s">
        <v>72</v>
      </c>
      <c r="C14" s="188">
        <v>78</v>
      </c>
      <c r="D14" s="705" t="s">
        <v>9</v>
      </c>
      <c r="E14" s="357" t="s">
        <v>166</v>
      </c>
      <c r="F14" s="532">
        <v>90</v>
      </c>
      <c r="G14" s="171"/>
      <c r="H14" s="252">
        <v>14.8</v>
      </c>
      <c r="I14" s="55">
        <v>13.02</v>
      </c>
      <c r="J14" s="74">
        <v>12.17</v>
      </c>
      <c r="K14" s="508">
        <v>226.36</v>
      </c>
      <c r="L14" s="414">
        <v>0.1</v>
      </c>
      <c r="M14" s="415">
        <v>0.12</v>
      </c>
      <c r="N14" s="415">
        <v>1.35</v>
      </c>
      <c r="O14" s="415">
        <v>150</v>
      </c>
      <c r="P14" s="471">
        <v>0.27</v>
      </c>
      <c r="Q14" s="414">
        <v>58.43</v>
      </c>
      <c r="R14" s="415">
        <v>194.16</v>
      </c>
      <c r="S14" s="415">
        <v>50.25</v>
      </c>
      <c r="T14" s="415">
        <v>1.1499999999999999</v>
      </c>
      <c r="U14" s="415">
        <v>351.77</v>
      </c>
      <c r="V14" s="415">
        <v>0.108</v>
      </c>
      <c r="W14" s="415">
        <v>1.4E-2</v>
      </c>
      <c r="X14" s="416">
        <v>0.51</v>
      </c>
    </row>
    <row r="15" spans="1:24" s="16" customFormat="1" ht="33.75" customHeight="1" x14ac:dyDescent="0.35">
      <c r="A15" s="95"/>
      <c r="B15" s="172" t="s">
        <v>74</v>
      </c>
      <c r="C15" s="189">
        <v>148</v>
      </c>
      <c r="D15" s="706" t="s">
        <v>9</v>
      </c>
      <c r="E15" s="305" t="s">
        <v>102</v>
      </c>
      <c r="F15" s="531">
        <v>90</v>
      </c>
      <c r="G15" s="172"/>
      <c r="H15" s="407">
        <v>19.52</v>
      </c>
      <c r="I15" s="80">
        <v>10.17</v>
      </c>
      <c r="J15" s="408">
        <v>5.89</v>
      </c>
      <c r="K15" s="509">
        <v>193.12</v>
      </c>
      <c r="L15" s="407">
        <v>0.11</v>
      </c>
      <c r="M15" s="80">
        <v>0.16</v>
      </c>
      <c r="N15" s="80">
        <v>1.57</v>
      </c>
      <c r="O15" s="80">
        <v>300</v>
      </c>
      <c r="P15" s="462">
        <v>0.44</v>
      </c>
      <c r="Q15" s="407">
        <v>129.65</v>
      </c>
      <c r="R15" s="80">
        <v>270.19</v>
      </c>
      <c r="S15" s="80">
        <v>64.94</v>
      </c>
      <c r="T15" s="80">
        <v>1.28</v>
      </c>
      <c r="U15" s="80">
        <v>460.93</v>
      </c>
      <c r="V15" s="80">
        <v>0.14000000000000001</v>
      </c>
      <c r="W15" s="80">
        <v>1.7000000000000001E-2</v>
      </c>
      <c r="X15" s="408">
        <v>0.66</v>
      </c>
    </row>
    <row r="16" spans="1:24" s="16" customFormat="1" ht="51" customHeight="1" x14ac:dyDescent="0.35">
      <c r="A16" s="95"/>
      <c r="B16" s="171" t="s">
        <v>72</v>
      </c>
      <c r="C16" s="188">
        <v>312</v>
      </c>
      <c r="D16" s="705" t="s">
        <v>62</v>
      </c>
      <c r="E16" s="357" t="s">
        <v>152</v>
      </c>
      <c r="F16" s="171">
        <v>150</v>
      </c>
      <c r="G16" s="188"/>
      <c r="H16" s="414">
        <v>3.55</v>
      </c>
      <c r="I16" s="415">
        <v>7.16</v>
      </c>
      <c r="J16" s="471">
        <v>17.64</v>
      </c>
      <c r="K16" s="366">
        <v>150.44999999999999</v>
      </c>
      <c r="L16" s="414">
        <v>0.11</v>
      </c>
      <c r="M16" s="570">
        <v>0.12</v>
      </c>
      <c r="N16" s="415">
        <v>21.47</v>
      </c>
      <c r="O16" s="415">
        <v>100</v>
      </c>
      <c r="P16" s="471">
        <v>0.09</v>
      </c>
      <c r="Q16" s="414">
        <v>51.59</v>
      </c>
      <c r="R16" s="415">
        <v>90.88</v>
      </c>
      <c r="S16" s="415">
        <v>30.76</v>
      </c>
      <c r="T16" s="415">
        <v>1.1499999999999999</v>
      </c>
      <c r="U16" s="415">
        <v>495.63</v>
      </c>
      <c r="V16" s="415">
        <v>6.0499999999999998E-3</v>
      </c>
      <c r="W16" s="415">
        <v>7.2999999999999996E-4</v>
      </c>
      <c r="X16" s="416">
        <v>0.03</v>
      </c>
    </row>
    <row r="17" spans="1:24" s="16" customFormat="1" ht="51" customHeight="1" x14ac:dyDescent="0.35">
      <c r="A17" s="95"/>
      <c r="B17" s="172" t="s">
        <v>74</v>
      </c>
      <c r="C17" s="189">
        <v>22</v>
      </c>
      <c r="D17" s="504" t="s">
        <v>62</v>
      </c>
      <c r="E17" s="305" t="s">
        <v>139</v>
      </c>
      <c r="F17" s="172">
        <v>150</v>
      </c>
      <c r="G17" s="189"/>
      <c r="H17" s="337">
        <v>2.41</v>
      </c>
      <c r="I17" s="58">
        <v>7.02</v>
      </c>
      <c r="J17" s="59">
        <v>14.18</v>
      </c>
      <c r="K17" s="248">
        <v>130.79</v>
      </c>
      <c r="L17" s="247">
        <v>0.08</v>
      </c>
      <c r="M17" s="247">
        <v>7.0000000000000007E-2</v>
      </c>
      <c r="N17" s="58">
        <v>13.63</v>
      </c>
      <c r="O17" s="58">
        <v>420</v>
      </c>
      <c r="P17" s="59">
        <v>0.06</v>
      </c>
      <c r="Q17" s="337">
        <v>35.24</v>
      </c>
      <c r="R17" s="58">
        <v>63.07</v>
      </c>
      <c r="S17" s="58">
        <v>28.07</v>
      </c>
      <c r="T17" s="58">
        <v>1.03</v>
      </c>
      <c r="U17" s="58">
        <v>482.73</v>
      </c>
      <c r="V17" s="58">
        <v>5.0000000000000001E-3</v>
      </c>
      <c r="W17" s="58">
        <v>0</v>
      </c>
      <c r="X17" s="75">
        <v>0.03</v>
      </c>
    </row>
    <row r="18" spans="1:24" s="16" customFormat="1" ht="43.5" customHeight="1" x14ac:dyDescent="0.35">
      <c r="A18" s="95"/>
      <c r="B18" s="106"/>
      <c r="C18" s="139">
        <v>114</v>
      </c>
      <c r="D18" s="185" t="s">
        <v>44</v>
      </c>
      <c r="E18" s="222" t="s">
        <v>50</v>
      </c>
      <c r="F18" s="284">
        <v>200</v>
      </c>
      <c r="G18" s="156"/>
      <c r="H18" s="244">
        <v>0</v>
      </c>
      <c r="I18" s="15">
        <v>0</v>
      </c>
      <c r="J18" s="41">
        <v>7.27</v>
      </c>
      <c r="K18" s="260">
        <v>28.73</v>
      </c>
      <c r="L18" s="244">
        <v>0</v>
      </c>
      <c r="M18" s="17">
        <v>0</v>
      </c>
      <c r="N18" s="15">
        <v>0</v>
      </c>
      <c r="O18" s="15">
        <v>0</v>
      </c>
      <c r="P18" s="18">
        <v>0</v>
      </c>
      <c r="Q18" s="244">
        <v>0.26</v>
      </c>
      <c r="R18" s="15">
        <v>0.03</v>
      </c>
      <c r="S18" s="15">
        <v>0.03</v>
      </c>
      <c r="T18" s="15">
        <v>0.02</v>
      </c>
      <c r="U18" s="15">
        <v>0.28999999999999998</v>
      </c>
      <c r="V18" s="15">
        <v>0</v>
      </c>
      <c r="W18" s="15">
        <v>0</v>
      </c>
      <c r="X18" s="41">
        <v>0</v>
      </c>
    </row>
    <row r="19" spans="1:24" s="16" customFormat="1" ht="33.75" customHeight="1" x14ac:dyDescent="0.35">
      <c r="A19" s="95"/>
      <c r="B19" s="106"/>
      <c r="C19" s="216">
        <v>119</v>
      </c>
      <c r="D19" s="597" t="s">
        <v>13</v>
      </c>
      <c r="E19" s="157" t="s">
        <v>53</v>
      </c>
      <c r="F19" s="140">
        <v>45</v>
      </c>
      <c r="G19" s="106"/>
      <c r="H19" s="277">
        <v>3.42</v>
      </c>
      <c r="I19" s="20">
        <v>0.36</v>
      </c>
      <c r="J19" s="46">
        <v>22.14</v>
      </c>
      <c r="K19" s="291">
        <v>105.75</v>
      </c>
      <c r="L19" s="277">
        <v>0.05</v>
      </c>
      <c r="M19" s="20">
        <v>0.01</v>
      </c>
      <c r="N19" s="20">
        <v>0</v>
      </c>
      <c r="O19" s="20">
        <v>0</v>
      </c>
      <c r="P19" s="21">
        <v>0</v>
      </c>
      <c r="Q19" s="277">
        <v>9</v>
      </c>
      <c r="R19" s="20">
        <v>29.25</v>
      </c>
      <c r="S19" s="20">
        <v>6.3</v>
      </c>
      <c r="T19" s="20">
        <v>0.5</v>
      </c>
      <c r="U19" s="20">
        <v>41.85</v>
      </c>
      <c r="V19" s="20">
        <v>1E-3</v>
      </c>
      <c r="W19" s="20">
        <v>3.0000000000000001E-3</v>
      </c>
      <c r="X19" s="46">
        <v>6.53</v>
      </c>
    </row>
    <row r="20" spans="1:24" s="16" customFormat="1" ht="33.75" customHeight="1" x14ac:dyDescent="0.35">
      <c r="A20" s="95"/>
      <c r="B20" s="106"/>
      <c r="C20" s="140">
        <v>120</v>
      </c>
      <c r="D20" s="597" t="s">
        <v>14</v>
      </c>
      <c r="E20" s="157" t="s">
        <v>45</v>
      </c>
      <c r="F20" s="140">
        <v>25</v>
      </c>
      <c r="G20" s="106"/>
      <c r="H20" s="277">
        <v>1.65</v>
      </c>
      <c r="I20" s="20">
        <v>0.3</v>
      </c>
      <c r="J20" s="46">
        <v>10.050000000000001</v>
      </c>
      <c r="K20" s="291">
        <v>49.5</v>
      </c>
      <c r="L20" s="277">
        <v>0.04</v>
      </c>
      <c r="M20" s="20">
        <v>0.02</v>
      </c>
      <c r="N20" s="20">
        <v>0</v>
      </c>
      <c r="O20" s="20">
        <v>0</v>
      </c>
      <c r="P20" s="21">
        <v>0</v>
      </c>
      <c r="Q20" s="277">
        <v>7.25</v>
      </c>
      <c r="R20" s="20">
        <v>37.5</v>
      </c>
      <c r="S20" s="20">
        <v>11.75</v>
      </c>
      <c r="T20" s="20">
        <v>0.98</v>
      </c>
      <c r="U20" s="20">
        <v>58.75</v>
      </c>
      <c r="V20" s="20">
        <v>1E-3</v>
      </c>
      <c r="W20" s="20">
        <v>1E-3</v>
      </c>
      <c r="X20" s="46">
        <v>0</v>
      </c>
    </row>
    <row r="21" spans="1:24" s="16" customFormat="1" ht="33.75" customHeight="1" x14ac:dyDescent="0.35">
      <c r="A21" s="95"/>
      <c r="B21" s="171" t="s">
        <v>72</v>
      </c>
      <c r="C21" s="353"/>
      <c r="D21" s="707"/>
      <c r="E21" s="306" t="s">
        <v>19</v>
      </c>
      <c r="F21" s="297">
        <f>F12+F13+F14+F16+F18+F19+F20</f>
        <v>860</v>
      </c>
      <c r="G21" s="460"/>
      <c r="H21" s="205">
        <f>H12+H13+H14+H16+H18+H19+H20</f>
        <v>29.759999999999998</v>
      </c>
      <c r="I21" s="22">
        <f t="shared" ref="I21:X21" si="1">I12+I13+I14+I16+I18+I19+I20</f>
        <v>30.22</v>
      </c>
      <c r="J21" s="64">
        <f t="shared" si="1"/>
        <v>92.71</v>
      </c>
      <c r="K21" s="468">
        <f t="shared" si="1"/>
        <v>769.32999999999993</v>
      </c>
      <c r="L21" s="205">
        <f t="shared" si="1"/>
        <v>0.37</v>
      </c>
      <c r="M21" s="22">
        <f t="shared" si="1"/>
        <v>0.4</v>
      </c>
      <c r="N21" s="22">
        <f t="shared" si="1"/>
        <v>35.56</v>
      </c>
      <c r="O21" s="22">
        <f t="shared" si="1"/>
        <v>382.8</v>
      </c>
      <c r="P21" s="117">
        <f t="shared" si="1"/>
        <v>0.42000000000000004</v>
      </c>
      <c r="Q21" s="205">
        <f t="shared" si="1"/>
        <v>188.82999999999998</v>
      </c>
      <c r="R21" s="22">
        <f t="shared" si="1"/>
        <v>453.29999999999995</v>
      </c>
      <c r="S21" s="22">
        <f t="shared" si="1"/>
        <v>137.37</v>
      </c>
      <c r="T21" s="22">
        <f t="shared" si="1"/>
        <v>5.08</v>
      </c>
      <c r="U21" s="22">
        <f t="shared" si="1"/>
        <v>1459.5899999999997</v>
      </c>
      <c r="V21" s="22">
        <f t="shared" si="1"/>
        <v>0.12305000000000001</v>
      </c>
      <c r="W21" s="22">
        <f t="shared" si="1"/>
        <v>1.873E-2</v>
      </c>
      <c r="X21" s="64">
        <f t="shared" si="1"/>
        <v>7.1160000000000005</v>
      </c>
    </row>
    <row r="22" spans="1:24" s="16" customFormat="1" ht="33.75" customHeight="1" x14ac:dyDescent="0.35">
      <c r="A22" s="95"/>
      <c r="B22" s="502" t="s">
        <v>74</v>
      </c>
      <c r="C22" s="594"/>
      <c r="D22" s="708"/>
      <c r="E22" s="307" t="s">
        <v>19</v>
      </c>
      <c r="F22" s="296">
        <f>F12+F13+F15+F16+F18+F19+F20</f>
        <v>860</v>
      </c>
      <c r="G22" s="470"/>
      <c r="H22" s="310">
        <f>H12+H13+H15+H17+H18+H19+H20</f>
        <v>33.339999999999996</v>
      </c>
      <c r="I22" s="57">
        <f t="shared" ref="I22:X22" si="2">I12+I13+I15+I17+I18+I19+I20</f>
        <v>27.229999999999997</v>
      </c>
      <c r="J22" s="76">
        <f t="shared" si="2"/>
        <v>82.97</v>
      </c>
      <c r="K22" s="469">
        <f t="shared" si="2"/>
        <v>716.43</v>
      </c>
      <c r="L22" s="310">
        <f t="shared" si="2"/>
        <v>0.35</v>
      </c>
      <c r="M22" s="57">
        <f t="shared" si="2"/>
        <v>0.39000000000000007</v>
      </c>
      <c r="N22" s="57">
        <f t="shared" si="2"/>
        <v>27.94</v>
      </c>
      <c r="O22" s="57">
        <f t="shared" si="2"/>
        <v>852.8</v>
      </c>
      <c r="P22" s="739">
        <f t="shared" si="2"/>
        <v>0.56000000000000005</v>
      </c>
      <c r="Q22" s="310">
        <f t="shared" si="2"/>
        <v>243.7</v>
      </c>
      <c r="R22" s="57">
        <f t="shared" si="2"/>
        <v>501.52</v>
      </c>
      <c r="S22" s="57">
        <f t="shared" si="2"/>
        <v>149.37</v>
      </c>
      <c r="T22" s="57">
        <f t="shared" si="2"/>
        <v>5.09</v>
      </c>
      <c r="U22" s="57">
        <f t="shared" si="2"/>
        <v>1555.85</v>
      </c>
      <c r="V22" s="57">
        <f t="shared" si="2"/>
        <v>0.15400000000000003</v>
      </c>
      <c r="W22" s="57">
        <f t="shared" si="2"/>
        <v>2.1000000000000001E-2</v>
      </c>
      <c r="X22" s="76">
        <f t="shared" si="2"/>
        <v>7.266</v>
      </c>
    </row>
    <row r="23" spans="1:24" s="16" customFormat="1" ht="33.75" customHeight="1" x14ac:dyDescent="0.35">
      <c r="A23" s="95"/>
      <c r="B23" s="491" t="s">
        <v>72</v>
      </c>
      <c r="C23" s="356"/>
      <c r="D23" s="709"/>
      <c r="E23" s="306" t="s">
        <v>20</v>
      </c>
      <c r="F23" s="425"/>
      <c r="G23" s="491"/>
      <c r="H23" s="205"/>
      <c r="I23" s="22"/>
      <c r="J23" s="64"/>
      <c r="K23" s="510">
        <f>K21/23.5</f>
        <v>32.737446808510633</v>
      </c>
      <c r="L23" s="205"/>
      <c r="M23" s="22"/>
      <c r="N23" s="22"/>
      <c r="O23" s="22"/>
      <c r="P23" s="117"/>
      <c r="Q23" s="205"/>
      <c r="R23" s="22"/>
      <c r="S23" s="22"/>
      <c r="T23" s="22"/>
      <c r="U23" s="22"/>
      <c r="V23" s="22"/>
      <c r="W23" s="22"/>
      <c r="X23" s="64"/>
    </row>
    <row r="24" spans="1:24" s="16" customFormat="1" ht="33.75" customHeight="1" thickBot="1" x14ac:dyDescent="0.4">
      <c r="A24" s="122"/>
      <c r="B24" s="173" t="s">
        <v>74</v>
      </c>
      <c r="C24" s="528"/>
      <c r="D24" s="673"/>
      <c r="E24" s="742" t="s">
        <v>20</v>
      </c>
      <c r="F24" s="191"/>
      <c r="G24" s="173"/>
      <c r="H24" s="430"/>
      <c r="I24" s="431"/>
      <c r="J24" s="432"/>
      <c r="K24" s="511">
        <f>K22/23.5</f>
        <v>30.486382978723402</v>
      </c>
      <c r="L24" s="430"/>
      <c r="M24" s="431"/>
      <c r="N24" s="431"/>
      <c r="O24" s="431"/>
      <c r="P24" s="473"/>
      <c r="Q24" s="430"/>
      <c r="R24" s="431"/>
      <c r="S24" s="431"/>
      <c r="T24" s="431"/>
      <c r="U24" s="431"/>
      <c r="V24" s="431"/>
      <c r="W24" s="431"/>
      <c r="X24" s="432"/>
    </row>
    <row r="25" spans="1:24" x14ac:dyDescent="0.35">
      <c r="A25" s="2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A26" s="377"/>
      <c r="B26" s="817"/>
      <c r="C26" s="280"/>
      <c r="D26" s="218"/>
      <c r="E26" s="25"/>
      <c r="F26" s="26"/>
      <c r="G26" s="11"/>
      <c r="H26" s="9"/>
      <c r="I26" s="11"/>
      <c r="J26" s="11"/>
    </row>
    <row r="27" spans="1:24" ht="18" x14ac:dyDescent="0.35">
      <c r="A27" s="606" t="s">
        <v>64</v>
      </c>
      <c r="B27" s="808"/>
      <c r="C27" s="607"/>
      <c r="D27" s="607"/>
      <c r="E27" s="25"/>
      <c r="F27" s="26"/>
      <c r="G27" s="11"/>
      <c r="H27" s="11"/>
      <c r="I27" s="11"/>
      <c r="J27" s="11"/>
      <c r="R27" s="480"/>
    </row>
    <row r="28" spans="1:24" ht="18" x14ac:dyDescent="0.35">
      <c r="A28" s="609" t="s">
        <v>65</v>
      </c>
      <c r="B28" s="804"/>
      <c r="C28" s="121"/>
      <c r="D28" s="610"/>
      <c r="E28" s="25"/>
      <c r="F28" s="26"/>
      <c r="G28" s="11"/>
      <c r="H28" s="11"/>
      <c r="I28" s="11"/>
      <c r="J28" s="11"/>
    </row>
    <row r="29" spans="1:24" ht="18" x14ac:dyDescent="0.35">
      <c r="D29" s="11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35"/>
  <sheetViews>
    <sheetView topLeftCell="B16" zoomScale="80" zoomScaleNormal="80" workbookViewId="0">
      <selection activeCell="G26" sqref="G26"/>
    </sheetView>
  </sheetViews>
  <sheetFormatPr defaultRowHeight="14.5" x14ac:dyDescent="0.35"/>
  <cols>
    <col min="1" max="1" width="16.81640625" customWidth="1"/>
    <col min="2" max="2" width="16.81640625" style="803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802"/>
      <c r="C2" s="7"/>
      <c r="D2" s="6" t="s">
        <v>3</v>
      </c>
      <c r="E2" s="738"/>
      <c r="F2" s="8" t="s">
        <v>2</v>
      </c>
      <c r="G2" s="126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60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3"/>
      <c r="B4" s="818"/>
      <c r="C4" s="752" t="s">
        <v>38</v>
      </c>
      <c r="D4" s="254"/>
      <c r="E4" s="680"/>
      <c r="F4" s="750"/>
      <c r="G4" s="752"/>
      <c r="H4" s="767" t="s">
        <v>21</v>
      </c>
      <c r="I4" s="768"/>
      <c r="J4" s="769"/>
      <c r="K4" s="681" t="s">
        <v>22</v>
      </c>
      <c r="L4" s="915" t="s">
        <v>23</v>
      </c>
      <c r="M4" s="916"/>
      <c r="N4" s="917"/>
      <c r="O4" s="917"/>
      <c r="P4" s="921"/>
      <c r="Q4" s="929" t="s">
        <v>24</v>
      </c>
      <c r="R4" s="930"/>
      <c r="S4" s="930"/>
      <c r="T4" s="930"/>
      <c r="U4" s="930"/>
      <c r="V4" s="930"/>
      <c r="W4" s="930"/>
      <c r="X4" s="931"/>
    </row>
    <row r="5" spans="1:24" s="16" customFormat="1" ht="47" thickBot="1" x14ac:dyDescent="0.4">
      <c r="A5" s="84" t="s">
        <v>0</v>
      </c>
      <c r="B5" s="819"/>
      <c r="C5" s="110" t="s">
        <v>39</v>
      </c>
      <c r="D5" s="662" t="s">
        <v>40</v>
      </c>
      <c r="E5" s="110" t="s">
        <v>37</v>
      </c>
      <c r="F5" s="104" t="s">
        <v>25</v>
      </c>
      <c r="G5" s="110" t="s">
        <v>36</v>
      </c>
      <c r="H5" s="104" t="s">
        <v>26</v>
      </c>
      <c r="I5" s="479" t="s">
        <v>27</v>
      </c>
      <c r="J5" s="104" t="s">
        <v>28</v>
      </c>
      <c r="K5" s="695" t="s">
        <v>29</v>
      </c>
      <c r="L5" s="352" t="s">
        <v>30</v>
      </c>
      <c r="M5" s="352" t="s">
        <v>109</v>
      </c>
      <c r="N5" s="352" t="s">
        <v>31</v>
      </c>
      <c r="O5" s="478" t="s">
        <v>110</v>
      </c>
      <c r="P5" s="352" t="s">
        <v>111</v>
      </c>
      <c r="Q5" s="352" t="s">
        <v>32</v>
      </c>
      <c r="R5" s="352" t="s">
        <v>33</v>
      </c>
      <c r="S5" s="352" t="s">
        <v>34</v>
      </c>
      <c r="T5" s="352" t="s">
        <v>35</v>
      </c>
      <c r="U5" s="352" t="s">
        <v>112</v>
      </c>
      <c r="V5" s="352" t="s">
        <v>113</v>
      </c>
      <c r="W5" s="352" t="s">
        <v>114</v>
      </c>
      <c r="X5" s="479" t="s">
        <v>115</v>
      </c>
    </row>
    <row r="6" spans="1:24" s="16" customFormat="1" ht="31.5" customHeight="1" x14ac:dyDescent="0.35">
      <c r="A6" s="572"/>
      <c r="B6" s="519"/>
      <c r="C6" s="144">
        <v>13</v>
      </c>
      <c r="D6" s="620" t="s">
        <v>18</v>
      </c>
      <c r="E6" s="386" t="s">
        <v>56</v>
      </c>
      <c r="F6" s="552">
        <v>60</v>
      </c>
      <c r="G6" s="573"/>
      <c r="H6" s="268">
        <v>1.1200000000000001</v>
      </c>
      <c r="I6" s="39">
        <v>4.2699999999999996</v>
      </c>
      <c r="J6" s="40">
        <v>6.02</v>
      </c>
      <c r="K6" s="199">
        <v>68.62</v>
      </c>
      <c r="L6" s="268">
        <v>0.03</v>
      </c>
      <c r="M6" s="38">
        <v>0.04</v>
      </c>
      <c r="N6" s="39">
        <v>3.29</v>
      </c>
      <c r="O6" s="39">
        <v>450</v>
      </c>
      <c r="P6" s="42">
        <v>0</v>
      </c>
      <c r="Q6" s="268">
        <v>14.45</v>
      </c>
      <c r="R6" s="39">
        <v>29.75</v>
      </c>
      <c r="S6" s="39">
        <v>18.420000000000002</v>
      </c>
      <c r="T6" s="39">
        <v>0.54</v>
      </c>
      <c r="U6" s="39">
        <v>161.77000000000001</v>
      </c>
      <c r="V6" s="39">
        <v>3.0000000000000001E-3</v>
      </c>
      <c r="W6" s="39">
        <v>1E-3</v>
      </c>
      <c r="X6" s="40">
        <v>0.02</v>
      </c>
    </row>
    <row r="7" spans="1:24" s="16" customFormat="1" ht="27.75" customHeight="1" x14ac:dyDescent="0.35">
      <c r="A7" s="572"/>
      <c r="B7" s="520" t="s">
        <v>72</v>
      </c>
      <c r="C7" s="188">
        <v>153</v>
      </c>
      <c r="D7" s="642" t="s">
        <v>9</v>
      </c>
      <c r="E7" s="500" t="s">
        <v>162</v>
      </c>
      <c r="F7" s="490">
        <v>90</v>
      </c>
      <c r="G7" s="700"/>
      <c r="H7" s="252">
        <v>12.52</v>
      </c>
      <c r="I7" s="55">
        <v>10</v>
      </c>
      <c r="J7" s="74">
        <v>12.3</v>
      </c>
      <c r="K7" s="251">
        <v>190.38</v>
      </c>
      <c r="L7" s="54">
        <v>7.0000000000000007E-2</v>
      </c>
      <c r="M7" s="54">
        <v>0.1</v>
      </c>
      <c r="N7" s="55">
        <v>3.49</v>
      </c>
      <c r="O7" s="55">
        <v>40</v>
      </c>
      <c r="P7" s="56">
        <v>0.01</v>
      </c>
      <c r="Q7" s="252">
        <v>18.78</v>
      </c>
      <c r="R7" s="55">
        <v>112.4</v>
      </c>
      <c r="S7" s="55">
        <v>21.07</v>
      </c>
      <c r="T7" s="55">
        <v>1.57</v>
      </c>
      <c r="U7" s="55">
        <v>273.92</v>
      </c>
      <c r="V7" s="55">
        <v>5.0000000000000001E-3</v>
      </c>
      <c r="W7" s="55">
        <v>1E-3</v>
      </c>
      <c r="X7" s="74">
        <v>0.06</v>
      </c>
    </row>
    <row r="8" spans="1:24" s="16" customFormat="1" ht="27" customHeight="1" x14ac:dyDescent="0.35">
      <c r="A8" s="572"/>
      <c r="B8" s="192" t="s">
        <v>74</v>
      </c>
      <c r="C8" s="189">
        <v>89</v>
      </c>
      <c r="D8" s="634" t="s">
        <v>9</v>
      </c>
      <c r="E8" s="305" t="s">
        <v>101</v>
      </c>
      <c r="F8" s="644">
        <v>90</v>
      </c>
      <c r="G8" s="192"/>
      <c r="H8" s="337">
        <v>18.13</v>
      </c>
      <c r="I8" s="58">
        <v>17.05</v>
      </c>
      <c r="J8" s="75">
        <v>3.69</v>
      </c>
      <c r="K8" s="335">
        <v>240.96</v>
      </c>
      <c r="L8" s="337">
        <v>0.06</v>
      </c>
      <c r="M8" s="247">
        <v>0.13</v>
      </c>
      <c r="N8" s="58">
        <v>1.06</v>
      </c>
      <c r="O8" s="58">
        <v>0</v>
      </c>
      <c r="P8" s="59">
        <v>0</v>
      </c>
      <c r="Q8" s="337">
        <v>17.03</v>
      </c>
      <c r="R8" s="58">
        <v>176.72</v>
      </c>
      <c r="S8" s="58">
        <v>23.18</v>
      </c>
      <c r="T8" s="58">
        <v>2.61</v>
      </c>
      <c r="U8" s="58">
        <v>317</v>
      </c>
      <c r="V8" s="58">
        <v>7.0000000000000001E-3</v>
      </c>
      <c r="W8" s="58">
        <v>0</v>
      </c>
      <c r="X8" s="75">
        <v>0.06</v>
      </c>
    </row>
    <row r="9" spans="1:24" s="16" customFormat="1" ht="26.25" customHeight="1" x14ac:dyDescent="0.35">
      <c r="A9" s="572"/>
      <c r="B9" s="176"/>
      <c r="C9" s="140">
        <v>53</v>
      </c>
      <c r="D9" s="668" t="s">
        <v>62</v>
      </c>
      <c r="E9" s="325" t="s">
        <v>58</v>
      </c>
      <c r="F9" s="105">
        <v>150</v>
      </c>
      <c r="G9" s="141"/>
      <c r="H9" s="77">
        <v>3.34</v>
      </c>
      <c r="I9" s="13">
        <v>4.91</v>
      </c>
      <c r="J9" s="23">
        <v>33.93</v>
      </c>
      <c r="K9" s="142">
        <v>191.49</v>
      </c>
      <c r="L9" s="77">
        <v>0.03</v>
      </c>
      <c r="M9" s="77">
        <v>0.02</v>
      </c>
      <c r="N9" s="13">
        <v>0</v>
      </c>
      <c r="O9" s="13">
        <v>20</v>
      </c>
      <c r="P9" s="23">
        <v>0.09</v>
      </c>
      <c r="Q9" s="245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24" customHeight="1" x14ac:dyDescent="0.35">
      <c r="A10" s="572"/>
      <c r="B10" s="292"/>
      <c r="C10" s="216">
        <v>107</v>
      </c>
      <c r="D10" s="185" t="s">
        <v>17</v>
      </c>
      <c r="E10" s="222" t="s">
        <v>120</v>
      </c>
      <c r="F10" s="152">
        <v>200</v>
      </c>
      <c r="G10" s="622"/>
      <c r="H10" s="244">
        <v>1</v>
      </c>
      <c r="I10" s="15">
        <v>0.2</v>
      </c>
      <c r="J10" s="41">
        <v>20.2</v>
      </c>
      <c r="K10" s="197">
        <v>92</v>
      </c>
      <c r="L10" s="277">
        <v>0.02</v>
      </c>
      <c r="M10" s="19">
        <v>0.02</v>
      </c>
      <c r="N10" s="20">
        <v>4</v>
      </c>
      <c r="O10" s="20">
        <v>0</v>
      </c>
      <c r="P10" s="46">
        <v>0</v>
      </c>
      <c r="Q10" s="277">
        <v>14</v>
      </c>
      <c r="R10" s="20">
        <v>14</v>
      </c>
      <c r="S10" s="20">
        <v>8</v>
      </c>
      <c r="T10" s="20">
        <v>2.8</v>
      </c>
      <c r="U10" s="20">
        <v>240</v>
      </c>
      <c r="V10" s="20">
        <v>2E-3</v>
      </c>
      <c r="W10" s="20">
        <v>0</v>
      </c>
      <c r="X10" s="46">
        <v>0</v>
      </c>
    </row>
    <row r="11" spans="1:24" s="16" customFormat="1" ht="23.25" customHeight="1" x14ac:dyDescent="0.35">
      <c r="A11" s="572"/>
      <c r="B11" s="176"/>
      <c r="C11" s="142">
        <v>119</v>
      </c>
      <c r="D11" s="185" t="s">
        <v>13</v>
      </c>
      <c r="E11" s="156" t="s">
        <v>53</v>
      </c>
      <c r="F11" s="284">
        <v>20</v>
      </c>
      <c r="G11" s="139"/>
      <c r="H11" s="244">
        <v>1.52</v>
      </c>
      <c r="I11" s="15">
        <v>0.16</v>
      </c>
      <c r="J11" s="41">
        <v>9.84</v>
      </c>
      <c r="K11" s="592">
        <v>47</v>
      </c>
      <c r="L11" s="244">
        <v>0.02</v>
      </c>
      <c r="M11" s="15">
        <v>0.01</v>
      </c>
      <c r="N11" s="15">
        <v>0</v>
      </c>
      <c r="O11" s="15">
        <v>0</v>
      </c>
      <c r="P11" s="18">
        <v>0</v>
      </c>
      <c r="Q11" s="244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25.5" customHeight="1" x14ac:dyDescent="0.35">
      <c r="A12" s="572"/>
      <c r="B12" s="176"/>
      <c r="C12" s="139">
        <v>120</v>
      </c>
      <c r="D12" s="185" t="s">
        <v>14</v>
      </c>
      <c r="E12" s="156" t="s">
        <v>45</v>
      </c>
      <c r="F12" s="152">
        <v>20</v>
      </c>
      <c r="G12" s="622"/>
      <c r="H12" s="244">
        <v>1.32</v>
      </c>
      <c r="I12" s="15">
        <v>0.24</v>
      </c>
      <c r="J12" s="41">
        <v>8.0399999999999991</v>
      </c>
      <c r="K12" s="198">
        <v>39.6</v>
      </c>
      <c r="L12" s="277">
        <v>0.03</v>
      </c>
      <c r="M12" s="19">
        <v>0.02</v>
      </c>
      <c r="N12" s="20">
        <v>0</v>
      </c>
      <c r="O12" s="20">
        <v>0</v>
      </c>
      <c r="P12" s="46">
        <v>0</v>
      </c>
      <c r="Q12" s="27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85" t="s">
        <v>5</v>
      </c>
      <c r="B13" s="520" t="s">
        <v>72</v>
      </c>
      <c r="C13" s="366"/>
      <c r="D13" s="642"/>
      <c r="E13" s="306" t="s">
        <v>19</v>
      </c>
      <c r="F13" s="548">
        <f>F6+F7+F9+F10+F11+F12</f>
        <v>540</v>
      </c>
      <c r="G13" s="397"/>
      <c r="H13" s="205">
        <f t="shared" ref="H13:X13" si="0">H6+H7+H9+H10+H11+H12</f>
        <v>20.82</v>
      </c>
      <c r="I13" s="22">
        <f t="shared" si="0"/>
        <v>19.779999999999998</v>
      </c>
      <c r="J13" s="64">
        <f t="shared" si="0"/>
        <v>90.330000000000013</v>
      </c>
      <c r="K13" s="297">
        <f t="shared" si="0"/>
        <v>629.09</v>
      </c>
      <c r="L13" s="53">
        <f t="shared" si="0"/>
        <v>0.19999999999999998</v>
      </c>
      <c r="M13" s="22">
        <f t="shared" si="0"/>
        <v>0.21</v>
      </c>
      <c r="N13" s="22">
        <f t="shared" si="0"/>
        <v>10.780000000000001</v>
      </c>
      <c r="O13" s="22">
        <f t="shared" si="0"/>
        <v>510</v>
      </c>
      <c r="P13" s="117">
        <f t="shared" si="0"/>
        <v>9.9999999999999992E-2</v>
      </c>
      <c r="Q13" s="205">
        <f t="shared" si="0"/>
        <v>63.32</v>
      </c>
      <c r="R13" s="22">
        <f t="shared" si="0"/>
        <v>266.49</v>
      </c>
      <c r="S13" s="22">
        <f t="shared" si="0"/>
        <v>81.52</v>
      </c>
      <c r="T13" s="22">
        <f t="shared" si="0"/>
        <v>6.37</v>
      </c>
      <c r="U13" s="22">
        <f t="shared" si="0"/>
        <v>784.56000000000006</v>
      </c>
      <c r="V13" s="22">
        <f t="shared" si="0"/>
        <v>1.3000000000000001E-2</v>
      </c>
      <c r="W13" s="22">
        <f t="shared" si="0"/>
        <v>1.1000000000000003E-2</v>
      </c>
      <c r="X13" s="64">
        <f t="shared" si="0"/>
        <v>3</v>
      </c>
    </row>
    <row r="14" spans="1:24" s="36" customFormat="1" ht="26.5" customHeight="1" x14ac:dyDescent="0.35">
      <c r="A14" s="86"/>
      <c r="B14" s="192" t="s">
        <v>74</v>
      </c>
      <c r="C14" s="242"/>
      <c r="D14" s="710"/>
      <c r="E14" s="307" t="s">
        <v>19</v>
      </c>
      <c r="F14" s="549">
        <f>F6+F8+F9+F10+F11+F12</f>
        <v>540</v>
      </c>
      <c r="G14" s="398"/>
      <c r="H14" s="400">
        <f t="shared" ref="H14:X14" si="1">H6+H8+H9+H10+H11+H12</f>
        <v>26.43</v>
      </c>
      <c r="I14" s="65">
        <f t="shared" si="1"/>
        <v>26.83</v>
      </c>
      <c r="J14" s="401">
        <f t="shared" si="1"/>
        <v>81.72</v>
      </c>
      <c r="K14" s="296">
        <f t="shared" si="1"/>
        <v>679.67000000000007</v>
      </c>
      <c r="L14" s="66">
        <f t="shared" si="1"/>
        <v>0.18999999999999997</v>
      </c>
      <c r="M14" s="65">
        <f t="shared" si="1"/>
        <v>0.24</v>
      </c>
      <c r="N14" s="65">
        <f t="shared" si="1"/>
        <v>8.35</v>
      </c>
      <c r="O14" s="65">
        <f t="shared" si="1"/>
        <v>470</v>
      </c>
      <c r="P14" s="405">
        <f t="shared" si="1"/>
        <v>0.09</v>
      </c>
      <c r="Q14" s="400">
        <f t="shared" si="1"/>
        <v>61.57</v>
      </c>
      <c r="R14" s="65">
        <f t="shared" si="1"/>
        <v>330.81</v>
      </c>
      <c r="S14" s="65">
        <f t="shared" si="1"/>
        <v>83.63000000000001</v>
      </c>
      <c r="T14" s="65">
        <f t="shared" si="1"/>
        <v>7.41</v>
      </c>
      <c r="U14" s="65">
        <f t="shared" si="1"/>
        <v>827.64</v>
      </c>
      <c r="V14" s="65">
        <f t="shared" si="1"/>
        <v>1.4999999999999999E-2</v>
      </c>
      <c r="W14" s="65">
        <f t="shared" si="1"/>
        <v>1.0000000000000002E-2</v>
      </c>
      <c r="X14" s="401">
        <f t="shared" si="1"/>
        <v>3</v>
      </c>
    </row>
    <row r="15" spans="1:24" s="36" customFormat="1" ht="40.5" customHeight="1" x14ac:dyDescent="0.35">
      <c r="A15" s="86"/>
      <c r="B15" s="520" t="s">
        <v>72</v>
      </c>
      <c r="C15" s="241"/>
      <c r="D15" s="711"/>
      <c r="E15" s="544" t="s">
        <v>20</v>
      </c>
      <c r="F15" s="746"/>
      <c r="G15" s="399"/>
      <c r="H15" s="402"/>
      <c r="I15" s="114"/>
      <c r="J15" s="115"/>
      <c r="K15" s="404">
        <f>K13/23.5</f>
        <v>26.769787234042553</v>
      </c>
      <c r="L15" s="403"/>
      <c r="M15" s="403"/>
      <c r="N15" s="114"/>
      <c r="O15" s="114"/>
      <c r="P15" s="406"/>
      <c r="Q15" s="402"/>
      <c r="R15" s="114"/>
      <c r="S15" s="114"/>
      <c r="T15" s="114"/>
      <c r="U15" s="114"/>
      <c r="V15" s="114"/>
      <c r="W15" s="114"/>
      <c r="X15" s="115"/>
    </row>
    <row r="16" spans="1:24" s="36" customFormat="1" ht="26.25" customHeight="1" thickBot="1" x14ac:dyDescent="0.4">
      <c r="A16" s="86"/>
      <c r="B16" s="518" t="s">
        <v>74</v>
      </c>
      <c r="C16" s="191"/>
      <c r="D16" s="640"/>
      <c r="E16" s="545" t="s">
        <v>20</v>
      </c>
      <c r="F16" s="747"/>
      <c r="G16" s="672"/>
      <c r="H16" s="311"/>
      <c r="I16" s="169"/>
      <c r="J16" s="170"/>
      <c r="K16" s="574">
        <f>K14/23.5</f>
        <v>28.922127659574471</v>
      </c>
      <c r="L16" s="575"/>
      <c r="M16" s="575"/>
      <c r="N16" s="169"/>
      <c r="O16" s="169"/>
      <c r="P16" s="193"/>
      <c r="Q16" s="311"/>
      <c r="R16" s="169"/>
      <c r="S16" s="169"/>
      <c r="T16" s="169"/>
      <c r="U16" s="169"/>
      <c r="V16" s="169"/>
      <c r="W16" s="169"/>
      <c r="X16" s="170"/>
    </row>
    <row r="17" spans="1:24" s="16" customFormat="1" ht="33.75" customHeight="1" x14ac:dyDescent="0.35">
      <c r="A17" s="87" t="s">
        <v>6</v>
      </c>
      <c r="B17" s="144"/>
      <c r="C17" s="409">
        <v>28</v>
      </c>
      <c r="D17" s="743" t="s">
        <v>18</v>
      </c>
      <c r="E17" s="410" t="s">
        <v>133</v>
      </c>
      <c r="F17" s="450">
        <v>60</v>
      </c>
      <c r="G17" s="466"/>
      <c r="H17" s="443">
        <v>0.48</v>
      </c>
      <c r="I17" s="371">
        <v>0.6</v>
      </c>
      <c r="J17" s="444">
        <v>1.56</v>
      </c>
      <c r="K17" s="467">
        <v>8.4</v>
      </c>
      <c r="L17" s="339">
        <v>0.02</v>
      </c>
      <c r="M17" s="341">
        <v>0.02</v>
      </c>
      <c r="N17" s="49">
        <v>6</v>
      </c>
      <c r="O17" s="49">
        <v>10</v>
      </c>
      <c r="P17" s="50">
        <v>0</v>
      </c>
      <c r="Q17" s="339">
        <v>13.8</v>
      </c>
      <c r="R17" s="49">
        <v>25.2</v>
      </c>
      <c r="S17" s="49">
        <v>8.4</v>
      </c>
      <c r="T17" s="49">
        <v>0.36</v>
      </c>
      <c r="U17" s="49">
        <v>117.6</v>
      </c>
      <c r="V17" s="49">
        <v>0</v>
      </c>
      <c r="W17" s="49">
        <v>0</v>
      </c>
      <c r="X17" s="50">
        <v>0</v>
      </c>
    </row>
    <row r="18" spans="1:24" s="36" customFormat="1" ht="33.75" customHeight="1" x14ac:dyDescent="0.35">
      <c r="A18" s="86"/>
      <c r="B18" s="140"/>
      <c r="C18" s="106">
        <v>40</v>
      </c>
      <c r="D18" s="744" t="s">
        <v>8</v>
      </c>
      <c r="E18" s="164" t="s">
        <v>96</v>
      </c>
      <c r="F18" s="727">
        <v>200</v>
      </c>
      <c r="G18" s="106"/>
      <c r="H18" s="253">
        <v>5</v>
      </c>
      <c r="I18" s="81">
        <v>7.6</v>
      </c>
      <c r="J18" s="82">
        <v>12.8</v>
      </c>
      <c r="K18" s="216">
        <v>139.80000000000001</v>
      </c>
      <c r="L18" s="253">
        <v>0.04</v>
      </c>
      <c r="M18" s="214">
        <v>0.1</v>
      </c>
      <c r="N18" s="81">
        <v>3.32</v>
      </c>
      <c r="O18" s="81">
        <v>152.19999999999999</v>
      </c>
      <c r="P18" s="213">
        <v>0</v>
      </c>
      <c r="Q18" s="253">
        <v>31.94</v>
      </c>
      <c r="R18" s="81">
        <v>109.2</v>
      </c>
      <c r="S18" s="81">
        <v>24.66</v>
      </c>
      <c r="T18" s="81">
        <v>1.18</v>
      </c>
      <c r="U18" s="81">
        <v>408.2</v>
      </c>
      <c r="V18" s="81">
        <v>2.4E-2</v>
      </c>
      <c r="W18" s="81">
        <v>6.0000000000000001E-3</v>
      </c>
      <c r="X18" s="213">
        <v>4.2000000000000003E-2</v>
      </c>
    </row>
    <row r="19" spans="1:24" s="36" customFormat="1" ht="33.75" customHeight="1" x14ac:dyDescent="0.35">
      <c r="A19" s="95"/>
      <c r="B19" s="140"/>
      <c r="C19" s="106">
        <v>86</v>
      </c>
      <c r="D19" s="558" t="s">
        <v>9</v>
      </c>
      <c r="E19" s="358" t="s">
        <v>78</v>
      </c>
      <c r="F19" s="727">
        <v>240</v>
      </c>
      <c r="G19" s="106"/>
      <c r="H19" s="244">
        <v>20.149999999999999</v>
      </c>
      <c r="I19" s="15">
        <v>19.079999999999998</v>
      </c>
      <c r="J19" s="18">
        <v>24.59</v>
      </c>
      <c r="K19" s="197">
        <v>350.62</v>
      </c>
      <c r="L19" s="244">
        <v>0.18</v>
      </c>
      <c r="M19" s="17">
        <v>0.21</v>
      </c>
      <c r="N19" s="15">
        <v>13.9</v>
      </c>
      <c r="O19" s="15">
        <v>10</v>
      </c>
      <c r="P19" s="41">
        <v>0</v>
      </c>
      <c r="Q19" s="244">
        <v>33.06</v>
      </c>
      <c r="R19" s="15">
        <v>248.02</v>
      </c>
      <c r="S19" s="15">
        <v>54.32</v>
      </c>
      <c r="T19" s="15">
        <v>3.8</v>
      </c>
      <c r="U19" s="15">
        <v>1036.04</v>
      </c>
      <c r="V19" s="15">
        <v>1.4E-2</v>
      </c>
      <c r="W19" s="15">
        <v>1E-3</v>
      </c>
      <c r="X19" s="41">
        <v>0.1</v>
      </c>
    </row>
    <row r="20" spans="1:24" s="16" customFormat="1" ht="43.5" customHeight="1" x14ac:dyDescent="0.35">
      <c r="A20" s="88"/>
      <c r="B20" s="139"/>
      <c r="C20" s="105">
        <v>102</v>
      </c>
      <c r="D20" s="635" t="s">
        <v>17</v>
      </c>
      <c r="E20" s="604" t="s">
        <v>79</v>
      </c>
      <c r="F20" s="581">
        <v>200</v>
      </c>
      <c r="G20" s="105"/>
      <c r="H20" s="244">
        <v>0.83</v>
      </c>
      <c r="I20" s="15">
        <v>0.04</v>
      </c>
      <c r="J20" s="41">
        <v>15.16</v>
      </c>
      <c r="K20" s="261">
        <v>64.22</v>
      </c>
      <c r="L20" s="244">
        <v>0.01</v>
      </c>
      <c r="M20" s="15">
        <v>0.03</v>
      </c>
      <c r="N20" s="15">
        <v>0.27</v>
      </c>
      <c r="O20" s="15">
        <v>60</v>
      </c>
      <c r="P20" s="41">
        <v>0</v>
      </c>
      <c r="Q20" s="244">
        <v>24.15</v>
      </c>
      <c r="R20" s="15">
        <v>21.59</v>
      </c>
      <c r="S20" s="15">
        <v>15.53</v>
      </c>
      <c r="T20" s="15">
        <v>0.49</v>
      </c>
      <c r="U20" s="15">
        <v>242.47</v>
      </c>
      <c r="V20" s="15">
        <v>1E-3</v>
      </c>
      <c r="W20" s="15">
        <v>0</v>
      </c>
      <c r="X20" s="41">
        <v>0.01</v>
      </c>
    </row>
    <row r="21" spans="1:24" s="16" customFormat="1" ht="33.75" customHeight="1" x14ac:dyDescent="0.35">
      <c r="A21" s="88"/>
      <c r="B21" s="139"/>
      <c r="C21" s="107">
        <v>119</v>
      </c>
      <c r="D21" s="553" t="s">
        <v>13</v>
      </c>
      <c r="E21" s="156" t="s">
        <v>53</v>
      </c>
      <c r="F21" s="140">
        <v>45</v>
      </c>
      <c r="G21" s="106"/>
      <c r="H21" s="277">
        <v>3.42</v>
      </c>
      <c r="I21" s="20">
        <v>0.36</v>
      </c>
      <c r="J21" s="46">
        <v>22.14</v>
      </c>
      <c r="K21" s="291">
        <v>105.75</v>
      </c>
      <c r="L21" s="277">
        <v>0.05</v>
      </c>
      <c r="M21" s="20">
        <v>0.01</v>
      </c>
      <c r="N21" s="20">
        <v>0</v>
      </c>
      <c r="O21" s="20">
        <v>0</v>
      </c>
      <c r="P21" s="21">
        <v>0</v>
      </c>
      <c r="Q21" s="277">
        <v>9</v>
      </c>
      <c r="R21" s="20">
        <v>29.25</v>
      </c>
      <c r="S21" s="20">
        <v>6.3</v>
      </c>
      <c r="T21" s="20">
        <v>0.5</v>
      </c>
      <c r="U21" s="20">
        <v>41.85</v>
      </c>
      <c r="V21" s="20">
        <v>1E-3</v>
      </c>
      <c r="W21" s="20">
        <v>3.0000000000000001E-3</v>
      </c>
      <c r="X21" s="46">
        <v>6.53</v>
      </c>
    </row>
    <row r="22" spans="1:24" s="16" customFormat="1" ht="33.75" customHeight="1" x14ac:dyDescent="0.35">
      <c r="A22" s="88"/>
      <c r="B22" s="139"/>
      <c r="C22" s="135">
        <v>120</v>
      </c>
      <c r="D22" s="553" t="s">
        <v>14</v>
      </c>
      <c r="E22" s="156" t="s">
        <v>45</v>
      </c>
      <c r="F22" s="140">
        <v>25</v>
      </c>
      <c r="G22" s="106"/>
      <c r="H22" s="277">
        <v>1.65</v>
      </c>
      <c r="I22" s="20">
        <v>0.3</v>
      </c>
      <c r="J22" s="46">
        <v>10.050000000000001</v>
      </c>
      <c r="K22" s="291">
        <v>49.5</v>
      </c>
      <c r="L22" s="277">
        <v>0.04</v>
      </c>
      <c r="M22" s="20">
        <v>0.02</v>
      </c>
      <c r="N22" s="20">
        <v>0</v>
      </c>
      <c r="O22" s="20">
        <v>0</v>
      </c>
      <c r="P22" s="21">
        <v>0</v>
      </c>
      <c r="Q22" s="277">
        <v>7.25</v>
      </c>
      <c r="R22" s="20">
        <v>37.5</v>
      </c>
      <c r="S22" s="20">
        <v>11.75</v>
      </c>
      <c r="T22" s="20">
        <v>0.98</v>
      </c>
      <c r="U22" s="20">
        <v>58.75</v>
      </c>
      <c r="V22" s="20">
        <v>1E-3</v>
      </c>
      <c r="W22" s="20">
        <v>1E-3</v>
      </c>
      <c r="X22" s="46">
        <v>0</v>
      </c>
    </row>
    <row r="23" spans="1:24" s="36" customFormat="1" ht="33.75" customHeight="1" x14ac:dyDescent="0.35">
      <c r="A23" s="95"/>
      <c r="B23" s="140"/>
      <c r="C23" s="106"/>
      <c r="D23" s="558"/>
      <c r="E23" s="308" t="s">
        <v>19</v>
      </c>
      <c r="F23" s="392">
        <f>SUM(F17:F22)</f>
        <v>770</v>
      </c>
      <c r="G23" s="106"/>
      <c r="H23" s="277">
        <f>H17+H18+H19+H20+H21+H22</f>
        <v>31.529999999999994</v>
      </c>
      <c r="I23" s="20">
        <f t="shared" ref="I23:J23" si="2">I17+I18+I19+I20+I21+I22</f>
        <v>27.979999999999997</v>
      </c>
      <c r="J23" s="21">
        <f t="shared" si="2"/>
        <v>86.3</v>
      </c>
      <c r="K23" s="228">
        <f>K17+K18+K19+K20+K21+K22</f>
        <v>718.29000000000008</v>
      </c>
      <c r="L23" s="277">
        <f t="shared" ref="L23:X23" si="3">L17+L18+L19+L20+L21+L22</f>
        <v>0.33999999999999997</v>
      </c>
      <c r="M23" s="20">
        <f t="shared" si="3"/>
        <v>0.39</v>
      </c>
      <c r="N23" s="20">
        <f t="shared" si="3"/>
        <v>23.49</v>
      </c>
      <c r="O23" s="20">
        <f t="shared" si="3"/>
        <v>232.2</v>
      </c>
      <c r="P23" s="46">
        <f t="shared" si="3"/>
        <v>0</v>
      </c>
      <c r="Q23" s="277">
        <f t="shared" si="3"/>
        <v>119.20000000000002</v>
      </c>
      <c r="R23" s="20">
        <f t="shared" si="3"/>
        <v>470.76</v>
      </c>
      <c r="S23" s="20">
        <f t="shared" si="3"/>
        <v>120.96</v>
      </c>
      <c r="T23" s="20">
        <f t="shared" si="3"/>
        <v>7.3100000000000005</v>
      </c>
      <c r="U23" s="20">
        <f t="shared" si="3"/>
        <v>1904.9099999999999</v>
      </c>
      <c r="V23" s="20">
        <f t="shared" si="3"/>
        <v>4.1000000000000002E-2</v>
      </c>
      <c r="W23" s="20">
        <f t="shared" si="3"/>
        <v>1.0999999999999999E-2</v>
      </c>
      <c r="X23" s="46">
        <f t="shared" si="3"/>
        <v>6.6820000000000004</v>
      </c>
    </row>
    <row r="24" spans="1:24" s="36" customFormat="1" ht="33.75" customHeight="1" thickBot="1" x14ac:dyDescent="0.4">
      <c r="A24" s="122"/>
      <c r="B24" s="143"/>
      <c r="C24" s="265"/>
      <c r="D24" s="745"/>
      <c r="E24" s="343" t="s">
        <v>20</v>
      </c>
      <c r="F24" s="270"/>
      <c r="G24" s="212"/>
      <c r="H24" s="208"/>
      <c r="I24" s="51"/>
      <c r="J24" s="134"/>
      <c r="K24" s="362">
        <f>K23/23.5</f>
        <v>30.565531914893619</v>
      </c>
      <c r="L24" s="208"/>
      <c r="M24" s="161"/>
      <c r="N24" s="51"/>
      <c r="O24" s="51"/>
      <c r="P24" s="123"/>
      <c r="Q24" s="208"/>
      <c r="R24" s="51"/>
      <c r="S24" s="51"/>
      <c r="T24" s="51"/>
      <c r="U24" s="51"/>
      <c r="V24" s="51"/>
      <c r="W24" s="51"/>
      <c r="X24" s="123"/>
    </row>
    <row r="25" spans="1:24" x14ac:dyDescent="0.35">
      <c r="A25" s="2"/>
      <c r="C25" s="4"/>
      <c r="D25" s="2"/>
      <c r="E25" s="9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D27" s="11"/>
      <c r="E27" s="25"/>
      <c r="F27" s="26"/>
      <c r="G27" s="11"/>
      <c r="H27" s="11"/>
      <c r="I27" s="11"/>
      <c r="J27" s="11"/>
    </row>
    <row r="28" spans="1:24" ht="18" x14ac:dyDescent="0.35">
      <c r="A28" s="606" t="s">
        <v>64</v>
      </c>
      <c r="B28" s="808"/>
      <c r="C28" s="607"/>
      <c r="D28" s="608"/>
      <c r="E28" s="25"/>
      <c r="F28" s="26"/>
      <c r="G28" s="11"/>
      <c r="H28" s="11"/>
      <c r="I28" s="11"/>
      <c r="J28" s="11"/>
    </row>
    <row r="29" spans="1:24" x14ac:dyDescent="0.35">
      <c r="A29" s="609" t="s">
        <v>65</v>
      </c>
      <c r="B29" s="804"/>
      <c r="C29" s="610"/>
      <c r="D29" s="610"/>
      <c r="E29" s="11"/>
      <c r="F29" s="11"/>
      <c r="G29" s="11"/>
      <c r="H29" s="11"/>
      <c r="I29" s="11"/>
      <c r="J29" s="11"/>
    </row>
    <row r="30" spans="1:24" x14ac:dyDescent="0.35">
      <c r="A30" s="11"/>
      <c r="B30" s="805"/>
      <c r="C30" s="346"/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C10" zoomScale="80" zoomScaleNormal="80" workbookViewId="0">
      <selection activeCell="E16" sqref="E1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3"/>
      <c r="B4" s="103"/>
      <c r="C4" s="613" t="s">
        <v>38</v>
      </c>
      <c r="D4" s="679"/>
      <c r="E4" s="680"/>
      <c r="F4" s="613"/>
      <c r="G4" s="612"/>
      <c r="H4" s="767" t="s">
        <v>21</v>
      </c>
      <c r="I4" s="768"/>
      <c r="J4" s="769"/>
      <c r="K4" s="681" t="s">
        <v>22</v>
      </c>
      <c r="L4" s="915" t="s">
        <v>23</v>
      </c>
      <c r="M4" s="916"/>
      <c r="N4" s="917"/>
      <c r="O4" s="917"/>
      <c r="P4" s="921"/>
      <c r="Q4" s="922" t="s">
        <v>24</v>
      </c>
      <c r="R4" s="923"/>
      <c r="S4" s="923"/>
      <c r="T4" s="923"/>
      <c r="U4" s="923"/>
      <c r="V4" s="923"/>
      <c r="W4" s="923"/>
      <c r="X4" s="924"/>
    </row>
    <row r="5" spans="1:24" s="16" customFormat="1" ht="47" thickBot="1" x14ac:dyDescent="0.4">
      <c r="A5" s="84" t="s">
        <v>0</v>
      </c>
      <c r="B5" s="104"/>
      <c r="C5" s="110" t="s">
        <v>39</v>
      </c>
      <c r="D5" s="770" t="s">
        <v>40</v>
      </c>
      <c r="E5" s="110" t="s">
        <v>37</v>
      </c>
      <c r="F5" s="110" t="s">
        <v>25</v>
      </c>
      <c r="G5" s="104" t="s">
        <v>36</v>
      </c>
      <c r="H5" s="133" t="s">
        <v>26</v>
      </c>
      <c r="I5" s="479" t="s">
        <v>27</v>
      </c>
      <c r="J5" s="737" t="s">
        <v>28</v>
      </c>
      <c r="K5" s="695" t="s">
        <v>29</v>
      </c>
      <c r="L5" s="352" t="s">
        <v>30</v>
      </c>
      <c r="M5" s="352" t="s">
        <v>109</v>
      </c>
      <c r="N5" s="352" t="s">
        <v>31</v>
      </c>
      <c r="O5" s="478" t="s">
        <v>110</v>
      </c>
      <c r="P5" s="352" t="s">
        <v>111</v>
      </c>
      <c r="Q5" s="352" t="s">
        <v>32</v>
      </c>
      <c r="R5" s="352" t="s">
        <v>33</v>
      </c>
      <c r="S5" s="352" t="s">
        <v>34</v>
      </c>
      <c r="T5" s="352" t="s">
        <v>35</v>
      </c>
      <c r="U5" s="352" t="s">
        <v>112</v>
      </c>
      <c r="V5" s="352" t="s">
        <v>113</v>
      </c>
      <c r="W5" s="352" t="s">
        <v>114</v>
      </c>
      <c r="X5" s="479" t="s">
        <v>115</v>
      </c>
    </row>
    <row r="6" spans="1:24" s="16" customFormat="1" ht="26.5" customHeight="1" x14ac:dyDescent="0.35">
      <c r="A6" s="87" t="s">
        <v>5</v>
      </c>
      <c r="B6" s="450"/>
      <c r="C6" s="144">
        <v>25</v>
      </c>
      <c r="D6" s="185" t="s">
        <v>18</v>
      </c>
      <c r="E6" s="367" t="s">
        <v>48</v>
      </c>
      <c r="F6" s="223">
        <v>150</v>
      </c>
      <c r="G6" s="257"/>
      <c r="H6" s="244">
        <v>0.6</v>
      </c>
      <c r="I6" s="15">
        <v>0.45</v>
      </c>
      <c r="J6" s="41">
        <v>15.45</v>
      </c>
      <c r="K6" s="197">
        <v>70.5</v>
      </c>
      <c r="L6" s="262">
        <v>0.03</v>
      </c>
      <c r="M6" s="47">
        <v>0.05</v>
      </c>
      <c r="N6" s="37">
        <v>7.5</v>
      </c>
      <c r="O6" s="37">
        <v>0</v>
      </c>
      <c r="P6" s="48">
        <v>0</v>
      </c>
      <c r="Q6" s="262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225">
        <v>0.01</v>
      </c>
    </row>
    <row r="7" spans="1:24" s="36" customFormat="1" ht="26.5" customHeight="1" x14ac:dyDescent="0.35">
      <c r="A7" s="86"/>
      <c r="B7" s="576"/>
      <c r="C7" s="140">
        <v>227</v>
      </c>
      <c r="D7" s="215" t="s">
        <v>60</v>
      </c>
      <c r="E7" s="157" t="s">
        <v>151</v>
      </c>
      <c r="F7" s="140">
        <v>150</v>
      </c>
      <c r="G7" s="712"/>
      <c r="H7" s="375">
        <v>23.46</v>
      </c>
      <c r="I7" s="97">
        <v>11.79</v>
      </c>
      <c r="J7" s="102">
        <v>42.51</v>
      </c>
      <c r="K7" s="586">
        <v>372.4</v>
      </c>
      <c r="L7" s="96">
        <v>0.08</v>
      </c>
      <c r="M7" s="96">
        <v>0.34</v>
      </c>
      <c r="N7" s="97">
        <v>450</v>
      </c>
      <c r="O7" s="97">
        <v>0.06</v>
      </c>
      <c r="P7" s="98">
        <v>0.26</v>
      </c>
      <c r="Q7" s="375">
        <v>236.98</v>
      </c>
      <c r="R7" s="97">
        <v>280.36</v>
      </c>
      <c r="S7" s="97">
        <v>36.79</v>
      </c>
      <c r="T7" s="97">
        <v>1.1100000000000001</v>
      </c>
      <c r="U7" s="97">
        <v>205.05</v>
      </c>
      <c r="V7" s="97">
        <v>8.0000000000000002E-3</v>
      </c>
      <c r="W7" s="97">
        <v>2.7E-2</v>
      </c>
      <c r="X7" s="102">
        <v>0.06</v>
      </c>
    </row>
    <row r="8" spans="1:24" s="36" customFormat="1" ht="26.5" customHeight="1" x14ac:dyDescent="0.35">
      <c r="A8" s="86"/>
      <c r="B8" s="576"/>
      <c r="C8" s="140">
        <v>113</v>
      </c>
      <c r="D8" s="215" t="s">
        <v>4</v>
      </c>
      <c r="E8" s="157" t="s">
        <v>10</v>
      </c>
      <c r="F8" s="140">
        <v>200</v>
      </c>
      <c r="G8" s="712"/>
      <c r="H8" s="253">
        <v>0.04</v>
      </c>
      <c r="I8" s="81">
        <v>0</v>
      </c>
      <c r="J8" s="213">
        <v>7.4</v>
      </c>
      <c r="K8" s="216">
        <v>30.26</v>
      </c>
      <c r="L8" s="214">
        <v>0</v>
      </c>
      <c r="M8" s="214">
        <v>0</v>
      </c>
      <c r="N8" s="81">
        <v>0.8</v>
      </c>
      <c r="O8" s="81">
        <v>0</v>
      </c>
      <c r="P8" s="82">
        <v>0</v>
      </c>
      <c r="Q8" s="253">
        <v>2.02</v>
      </c>
      <c r="R8" s="81">
        <v>0.99</v>
      </c>
      <c r="S8" s="81">
        <v>0.55000000000000004</v>
      </c>
      <c r="T8" s="81">
        <v>0.05</v>
      </c>
      <c r="U8" s="81">
        <v>7.05</v>
      </c>
      <c r="V8" s="81">
        <v>0</v>
      </c>
      <c r="W8" s="81">
        <v>0</v>
      </c>
      <c r="X8" s="213">
        <v>0</v>
      </c>
    </row>
    <row r="9" spans="1:24" s="36" customFormat="1" ht="40.5" customHeight="1" x14ac:dyDescent="0.35">
      <c r="A9" s="86"/>
      <c r="B9" s="106"/>
      <c r="C9" s="139">
        <v>121</v>
      </c>
      <c r="D9" s="185" t="s">
        <v>13</v>
      </c>
      <c r="E9" s="156" t="s">
        <v>49</v>
      </c>
      <c r="F9" s="139">
        <v>30</v>
      </c>
      <c r="G9" s="267"/>
      <c r="H9" s="277">
        <v>2.25</v>
      </c>
      <c r="I9" s="20">
        <v>0.87</v>
      </c>
      <c r="J9" s="46">
        <v>14.94</v>
      </c>
      <c r="K9" s="200">
        <v>78.599999999999994</v>
      </c>
      <c r="L9" s="19">
        <v>0.03</v>
      </c>
      <c r="M9" s="19">
        <v>0.01</v>
      </c>
      <c r="N9" s="20">
        <v>0</v>
      </c>
      <c r="O9" s="20">
        <v>0</v>
      </c>
      <c r="P9" s="21">
        <v>0</v>
      </c>
      <c r="Q9" s="277">
        <v>5.7</v>
      </c>
      <c r="R9" s="20">
        <v>19.5</v>
      </c>
      <c r="S9" s="20">
        <v>3.9</v>
      </c>
      <c r="T9" s="20">
        <v>0.36</v>
      </c>
      <c r="U9" s="20">
        <v>27.6</v>
      </c>
      <c r="V9" s="20">
        <v>0</v>
      </c>
      <c r="W9" s="20">
        <v>0</v>
      </c>
      <c r="X9" s="46">
        <v>0</v>
      </c>
    </row>
    <row r="10" spans="1:24" s="36" customFormat="1" ht="26.25" customHeight="1" x14ac:dyDescent="0.35">
      <c r="A10" s="86"/>
      <c r="B10" s="106"/>
      <c r="C10" s="142"/>
      <c r="D10" s="185"/>
      <c r="E10" s="689" t="s">
        <v>19</v>
      </c>
      <c r="F10" s="315">
        <f>SUM(F6:F9)</f>
        <v>530</v>
      </c>
      <c r="G10" s="622"/>
      <c r="H10" s="244">
        <f t="shared" ref="H10:X10" si="0">SUM(H6:H9)</f>
        <v>26.35</v>
      </c>
      <c r="I10" s="15">
        <f t="shared" si="0"/>
        <v>13.109999999999998</v>
      </c>
      <c r="J10" s="41">
        <f t="shared" si="0"/>
        <v>80.3</v>
      </c>
      <c r="K10" s="344">
        <f t="shared" si="0"/>
        <v>551.76</v>
      </c>
      <c r="L10" s="277">
        <f t="shared" si="0"/>
        <v>0.14000000000000001</v>
      </c>
      <c r="M10" s="19">
        <f t="shared" si="0"/>
        <v>0.4</v>
      </c>
      <c r="N10" s="20">
        <f t="shared" si="0"/>
        <v>458.3</v>
      </c>
      <c r="O10" s="20">
        <f t="shared" si="0"/>
        <v>0.06</v>
      </c>
      <c r="P10" s="46">
        <f t="shared" si="0"/>
        <v>0.26</v>
      </c>
      <c r="Q10" s="277">
        <f t="shared" si="0"/>
        <v>273.2</v>
      </c>
      <c r="R10" s="20">
        <f t="shared" si="0"/>
        <v>324.85000000000002</v>
      </c>
      <c r="S10" s="20">
        <f t="shared" si="0"/>
        <v>59.239999999999995</v>
      </c>
      <c r="T10" s="20">
        <f t="shared" si="0"/>
        <v>1.52</v>
      </c>
      <c r="U10" s="20">
        <f t="shared" si="0"/>
        <v>472.20000000000005</v>
      </c>
      <c r="V10" s="20">
        <f t="shared" si="0"/>
        <v>9.0000000000000011E-3</v>
      </c>
      <c r="W10" s="20">
        <f t="shared" si="0"/>
        <v>2.7E-2</v>
      </c>
      <c r="X10" s="46">
        <f t="shared" si="0"/>
        <v>6.9999999999999993E-2</v>
      </c>
    </row>
    <row r="11" spans="1:24" s="36" customFormat="1" ht="23.25" customHeight="1" thickBot="1" x14ac:dyDescent="0.4">
      <c r="A11" s="86"/>
      <c r="B11" s="106"/>
      <c r="C11" s="139"/>
      <c r="D11" s="185"/>
      <c r="E11" s="689" t="s">
        <v>20</v>
      </c>
      <c r="F11" s="315"/>
      <c r="G11" s="622"/>
      <c r="H11" s="244"/>
      <c r="I11" s="15"/>
      <c r="J11" s="41"/>
      <c r="K11" s="344">
        <f>K10/23.5</f>
        <v>23.479148936170212</v>
      </c>
      <c r="L11" s="277"/>
      <c r="M11" s="19"/>
      <c r="N11" s="20"/>
      <c r="O11" s="20"/>
      <c r="P11" s="46"/>
      <c r="Q11" s="277"/>
      <c r="R11" s="20"/>
      <c r="S11" s="20"/>
      <c r="T11" s="20"/>
      <c r="U11" s="20"/>
      <c r="V11" s="20"/>
      <c r="W11" s="20"/>
      <c r="X11" s="46"/>
    </row>
    <row r="12" spans="1:24" s="16" customFormat="1" ht="33.75" customHeight="1" x14ac:dyDescent="0.35">
      <c r="A12" s="87" t="s">
        <v>6</v>
      </c>
      <c r="B12" s="302"/>
      <c r="C12" s="286">
        <v>9</v>
      </c>
      <c r="D12" s="665" t="s">
        <v>18</v>
      </c>
      <c r="E12" s="666" t="s">
        <v>88</v>
      </c>
      <c r="F12" s="667">
        <v>60</v>
      </c>
      <c r="G12" s="512"/>
      <c r="H12" s="268">
        <v>1.29</v>
      </c>
      <c r="I12" s="39">
        <v>4.2699999999999996</v>
      </c>
      <c r="J12" s="40">
        <v>6.97</v>
      </c>
      <c r="K12" s="320">
        <v>72.75</v>
      </c>
      <c r="L12" s="268">
        <v>0.02</v>
      </c>
      <c r="M12" s="39">
        <v>0.03</v>
      </c>
      <c r="N12" s="39">
        <v>4.4800000000000004</v>
      </c>
      <c r="O12" s="39">
        <v>30</v>
      </c>
      <c r="P12" s="42">
        <v>0</v>
      </c>
      <c r="Q12" s="268">
        <v>17.55</v>
      </c>
      <c r="R12" s="39">
        <v>27.09</v>
      </c>
      <c r="S12" s="39">
        <v>14.37</v>
      </c>
      <c r="T12" s="39">
        <v>0.8</v>
      </c>
      <c r="U12" s="39">
        <v>205.55</v>
      </c>
      <c r="V12" s="39">
        <v>4.0000000000000001E-3</v>
      </c>
      <c r="W12" s="39">
        <v>1E-3</v>
      </c>
      <c r="X12" s="40">
        <v>0.01</v>
      </c>
    </row>
    <row r="13" spans="1:24" s="16" customFormat="1" ht="33.75" customHeight="1" x14ac:dyDescent="0.35">
      <c r="A13" s="85"/>
      <c r="B13" s="105"/>
      <c r="C13" s="140">
        <v>41</v>
      </c>
      <c r="D13" s="215" t="s">
        <v>8</v>
      </c>
      <c r="E13" s="358" t="s">
        <v>81</v>
      </c>
      <c r="F13" s="231">
        <v>200</v>
      </c>
      <c r="G13" s="376"/>
      <c r="H13" s="253">
        <v>6.66</v>
      </c>
      <c r="I13" s="81">
        <v>5.51</v>
      </c>
      <c r="J13" s="213">
        <v>8.75</v>
      </c>
      <c r="K13" s="374">
        <v>111.57</v>
      </c>
      <c r="L13" s="253">
        <v>7.0000000000000007E-2</v>
      </c>
      <c r="M13" s="81">
        <v>0.06</v>
      </c>
      <c r="N13" s="81">
        <v>2.75</v>
      </c>
      <c r="O13" s="81">
        <v>110</v>
      </c>
      <c r="P13" s="82">
        <v>0</v>
      </c>
      <c r="Q13" s="253">
        <v>22.94</v>
      </c>
      <c r="R13" s="81">
        <v>97.77</v>
      </c>
      <c r="S13" s="81">
        <v>22.1</v>
      </c>
      <c r="T13" s="81">
        <v>1.38</v>
      </c>
      <c r="U13" s="81">
        <v>299.77999999999997</v>
      </c>
      <c r="V13" s="81">
        <v>4.0000000000000001E-3</v>
      </c>
      <c r="W13" s="81">
        <v>2E-3</v>
      </c>
      <c r="X13" s="213">
        <v>0.03</v>
      </c>
    </row>
    <row r="14" spans="1:24" s="36" customFormat="1" ht="33.75" customHeight="1" x14ac:dyDescent="0.35">
      <c r="A14" s="95"/>
      <c r="B14" s="576"/>
      <c r="C14" s="140">
        <v>81</v>
      </c>
      <c r="D14" s="215" t="s">
        <v>9</v>
      </c>
      <c r="E14" s="164" t="s">
        <v>71</v>
      </c>
      <c r="F14" s="633">
        <v>90</v>
      </c>
      <c r="G14" s="175"/>
      <c r="H14" s="277">
        <v>23.81</v>
      </c>
      <c r="I14" s="20">
        <v>19.829999999999998</v>
      </c>
      <c r="J14" s="46">
        <v>0.72</v>
      </c>
      <c r="K14" s="276">
        <v>274.56</v>
      </c>
      <c r="L14" s="277">
        <v>0.09</v>
      </c>
      <c r="M14" s="20">
        <v>0.16</v>
      </c>
      <c r="N14" s="20">
        <v>1.0900000000000001</v>
      </c>
      <c r="O14" s="20">
        <v>30</v>
      </c>
      <c r="P14" s="21">
        <v>0.01</v>
      </c>
      <c r="Q14" s="277">
        <v>20.3</v>
      </c>
      <c r="R14" s="20">
        <v>189.81</v>
      </c>
      <c r="S14" s="20">
        <v>22.65</v>
      </c>
      <c r="T14" s="20">
        <v>1.54</v>
      </c>
      <c r="U14" s="20">
        <v>267.56</v>
      </c>
      <c r="V14" s="20">
        <v>5.0000000000000001E-3</v>
      </c>
      <c r="W14" s="20">
        <v>0</v>
      </c>
      <c r="X14" s="46">
        <v>0.15</v>
      </c>
    </row>
    <row r="15" spans="1:24" s="16" customFormat="1" ht="43.5" customHeight="1" x14ac:dyDescent="0.35">
      <c r="A15" s="88"/>
      <c r="B15" s="106"/>
      <c r="C15" s="140">
        <v>124</v>
      </c>
      <c r="D15" s="215" t="s">
        <v>84</v>
      </c>
      <c r="E15" s="358" t="s">
        <v>82</v>
      </c>
      <c r="F15" s="231">
        <v>150</v>
      </c>
      <c r="G15" s="376"/>
      <c r="H15" s="253">
        <v>3.93</v>
      </c>
      <c r="I15" s="81">
        <v>4.24</v>
      </c>
      <c r="J15" s="213">
        <v>21.84</v>
      </c>
      <c r="K15" s="374">
        <v>140.55000000000001</v>
      </c>
      <c r="L15" s="253">
        <v>0.11</v>
      </c>
      <c r="M15" s="81">
        <v>0.02</v>
      </c>
      <c r="N15" s="81">
        <v>0</v>
      </c>
      <c r="O15" s="81">
        <v>10</v>
      </c>
      <c r="P15" s="82">
        <v>0.06</v>
      </c>
      <c r="Q15" s="253">
        <v>10.9</v>
      </c>
      <c r="R15" s="81">
        <v>74.540000000000006</v>
      </c>
      <c r="S15" s="81">
        <v>26.07</v>
      </c>
      <c r="T15" s="81">
        <v>0.86</v>
      </c>
      <c r="U15" s="81">
        <v>64.319999999999993</v>
      </c>
      <c r="V15" s="81">
        <v>1E-3</v>
      </c>
      <c r="W15" s="81">
        <v>1E-3</v>
      </c>
      <c r="X15" s="213">
        <v>0.01</v>
      </c>
    </row>
    <row r="16" spans="1:24" s="16" customFormat="1" ht="33.75" customHeight="1" x14ac:dyDescent="0.35">
      <c r="A16" s="88"/>
      <c r="B16" s="374"/>
      <c r="C16" s="216">
        <v>100</v>
      </c>
      <c r="D16" s="215" t="s">
        <v>85</v>
      </c>
      <c r="E16" s="157" t="s">
        <v>83</v>
      </c>
      <c r="F16" s="140">
        <v>200</v>
      </c>
      <c r="G16" s="376"/>
      <c r="H16" s="277">
        <v>0.15</v>
      </c>
      <c r="I16" s="20">
        <v>0.04</v>
      </c>
      <c r="J16" s="46">
        <v>12.83</v>
      </c>
      <c r="K16" s="276">
        <v>52.45</v>
      </c>
      <c r="L16" s="244">
        <v>0</v>
      </c>
      <c r="M16" s="15">
        <v>0</v>
      </c>
      <c r="N16" s="15">
        <v>1.2</v>
      </c>
      <c r="O16" s="15">
        <v>0</v>
      </c>
      <c r="P16" s="18">
        <v>0</v>
      </c>
      <c r="Q16" s="244">
        <v>6.83</v>
      </c>
      <c r="R16" s="15">
        <v>5.22</v>
      </c>
      <c r="S16" s="15">
        <v>4.5199999999999996</v>
      </c>
      <c r="T16" s="15">
        <v>0.12</v>
      </c>
      <c r="U16" s="15">
        <v>42.79</v>
      </c>
      <c r="V16" s="15">
        <v>0</v>
      </c>
      <c r="W16" s="15">
        <v>0.02</v>
      </c>
      <c r="X16" s="41">
        <v>0</v>
      </c>
    </row>
    <row r="17" spans="1:24" s="16" customFormat="1" ht="33.75" customHeight="1" x14ac:dyDescent="0.35">
      <c r="A17" s="88"/>
      <c r="B17" s="374"/>
      <c r="C17" s="216">
        <v>119</v>
      </c>
      <c r="D17" s="215" t="s">
        <v>13</v>
      </c>
      <c r="E17" s="157" t="s">
        <v>53</v>
      </c>
      <c r="F17" s="284">
        <v>20</v>
      </c>
      <c r="G17" s="139"/>
      <c r="H17" s="244">
        <v>1.52</v>
      </c>
      <c r="I17" s="15">
        <v>0.16</v>
      </c>
      <c r="J17" s="41">
        <v>9.84</v>
      </c>
      <c r="K17" s="592">
        <v>47</v>
      </c>
      <c r="L17" s="244">
        <v>0.02</v>
      </c>
      <c r="M17" s="15">
        <v>0.01</v>
      </c>
      <c r="N17" s="15">
        <v>0</v>
      </c>
      <c r="O17" s="15">
        <v>0</v>
      </c>
      <c r="P17" s="18">
        <v>0</v>
      </c>
      <c r="Q17" s="244">
        <v>4</v>
      </c>
      <c r="R17" s="15">
        <v>13</v>
      </c>
      <c r="S17" s="15">
        <v>2.8</v>
      </c>
      <c r="T17" s="15">
        <v>0.22</v>
      </c>
      <c r="U17" s="15">
        <v>18.600000000000001</v>
      </c>
      <c r="V17" s="15">
        <v>1E-3</v>
      </c>
      <c r="W17" s="15">
        <v>1E-3</v>
      </c>
      <c r="X17" s="41">
        <v>2.9</v>
      </c>
    </row>
    <row r="18" spans="1:24" s="16" customFormat="1" ht="33.75" customHeight="1" x14ac:dyDescent="0.35">
      <c r="A18" s="95"/>
      <c r="B18" s="106"/>
      <c r="C18" s="140">
        <v>120</v>
      </c>
      <c r="D18" s="215" t="s">
        <v>14</v>
      </c>
      <c r="E18" s="157" t="s">
        <v>45</v>
      </c>
      <c r="F18" s="135">
        <v>20</v>
      </c>
      <c r="G18" s="139"/>
      <c r="H18" s="244">
        <v>1.32</v>
      </c>
      <c r="I18" s="15">
        <v>0.24</v>
      </c>
      <c r="J18" s="41">
        <v>8.0399999999999991</v>
      </c>
      <c r="K18" s="593">
        <v>39.6</v>
      </c>
      <c r="L18" s="277">
        <v>0.03</v>
      </c>
      <c r="M18" s="20">
        <v>0.02</v>
      </c>
      <c r="N18" s="20">
        <v>0</v>
      </c>
      <c r="O18" s="20">
        <v>0</v>
      </c>
      <c r="P18" s="21">
        <v>0</v>
      </c>
      <c r="Q18" s="277">
        <v>5.8</v>
      </c>
      <c r="R18" s="20">
        <v>30</v>
      </c>
      <c r="S18" s="20">
        <v>9.4</v>
      </c>
      <c r="T18" s="20">
        <v>0.78</v>
      </c>
      <c r="U18" s="20">
        <v>47</v>
      </c>
      <c r="V18" s="20">
        <v>1E-3</v>
      </c>
      <c r="W18" s="20">
        <v>1E-3</v>
      </c>
      <c r="X18" s="46">
        <v>0</v>
      </c>
    </row>
    <row r="19" spans="1:24" s="16" customFormat="1" ht="33.75" customHeight="1" x14ac:dyDescent="0.35">
      <c r="A19" s="95"/>
      <c r="B19" s="576"/>
      <c r="C19" s="145"/>
      <c r="D19" s="476"/>
      <c r="E19" s="308" t="s">
        <v>19</v>
      </c>
      <c r="F19" s="201">
        <f>F12+F13+F14+F15+F16+F17+F18</f>
        <v>740</v>
      </c>
      <c r="G19" s="293"/>
      <c r="H19" s="206">
        <f t="shared" ref="H19:X19" si="1">H12+H13+H14+H15+H16+H17+H18</f>
        <v>38.68</v>
      </c>
      <c r="I19" s="34">
        <f t="shared" si="1"/>
        <v>34.29</v>
      </c>
      <c r="J19" s="68">
        <f t="shared" si="1"/>
        <v>68.990000000000009</v>
      </c>
      <c r="K19" s="582">
        <f t="shared" si="1"/>
        <v>738.48000000000013</v>
      </c>
      <c r="L19" s="206">
        <f t="shared" si="1"/>
        <v>0.33999999999999997</v>
      </c>
      <c r="M19" s="34">
        <f t="shared" si="1"/>
        <v>0.30000000000000004</v>
      </c>
      <c r="N19" s="34">
        <f t="shared" si="1"/>
        <v>9.52</v>
      </c>
      <c r="O19" s="34">
        <f t="shared" si="1"/>
        <v>180</v>
      </c>
      <c r="P19" s="269">
        <f t="shared" si="1"/>
        <v>6.9999999999999993E-2</v>
      </c>
      <c r="Q19" s="206">
        <f t="shared" si="1"/>
        <v>88.320000000000007</v>
      </c>
      <c r="R19" s="34">
        <f t="shared" si="1"/>
        <v>437.43000000000006</v>
      </c>
      <c r="S19" s="34">
        <f t="shared" si="1"/>
        <v>101.91</v>
      </c>
      <c r="T19" s="34">
        <f t="shared" si="1"/>
        <v>5.7</v>
      </c>
      <c r="U19" s="34">
        <f t="shared" si="1"/>
        <v>945.6</v>
      </c>
      <c r="V19" s="34">
        <f t="shared" si="1"/>
        <v>1.6000000000000004E-2</v>
      </c>
      <c r="W19" s="34">
        <f t="shared" si="1"/>
        <v>2.6000000000000002E-2</v>
      </c>
      <c r="X19" s="68">
        <f t="shared" si="1"/>
        <v>3.1</v>
      </c>
    </row>
    <row r="20" spans="1:24" s="16" customFormat="1" ht="33.75" customHeight="1" thickBot="1" x14ac:dyDescent="0.4">
      <c r="A20" s="122"/>
      <c r="B20" s="583"/>
      <c r="C20" s="143"/>
      <c r="D20" s="387"/>
      <c r="E20" s="343" t="s">
        <v>20</v>
      </c>
      <c r="F20" s="361"/>
      <c r="G20" s="212"/>
      <c r="H20" s="208"/>
      <c r="I20" s="51"/>
      <c r="J20" s="123"/>
      <c r="K20" s="464">
        <f>K19/23.5</f>
        <v>31.424680851063837</v>
      </c>
      <c r="L20" s="208"/>
      <c r="M20" s="51"/>
      <c r="N20" s="51"/>
      <c r="O20" s="51"/>
      <c r="P20" s="134"/>
      <c r="Q20" s="208"/>
      <c r="R20" s="51"/>
      <c r="S20" s="51"/>
      <c r="T20" s="51"/>
      <c r="U20" s="51"/>
      <c r="V20" s="51"/>
      <c r="W20" s="51"/>
      <c r="X20" s="123"/>
    </row>
    <row r="21" spans="1:24" x14ac:dyDescent="0.35">
      <c r="A21" s="2"/>
      <c r="B21" s="4"/>
      <c r="C21" s="4"/>
      <c r="D21" s="2"/>
      <c r="E21" s="2"/>
      <c r="F21" s="2"/>
      <c r="G21" s="9"/>
      <c r="H21" s="10"/>
      <c r="I21" s="9"/>
      <c r="J21" s="2"/>
      <c r="K21" s="12"/>
      <c r="L21" s="2"/>
      <c r="M21" s="2"/>
      <c r="N21" s="2"/>
    </row>
    <row r="22" spans="1:24" ht="18" x14ac:dyDescent="0.35">
      <c r="A22" s="221"/>
      <c r="B22" s="279"/>
      <c r="C22" s="279"/>
      <c r="D22" s="280"/>
      <c r="E22" s="281"/>
      <c r="F22" s="26"/>
      <c r="G22" s="11"/>
      <c r="H22" s="11"/>
      <c r="I22" s="11"/>
      <c r="J22" s="11"/>
    </row>
    <row r="23" spans="1:24" ht="18" x14ac:dyDescent="0.35">
      <c r="D23" s="11"/>
      <c r="E23" s="25"/>
      <c r="F23" s="26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B10" zoomScale="80" zoomScaleNormal="80" workbookViewId="0">
      <selection activeCell="E8" sqref="E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26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436"/>
      <c r="C4" s="613" t="s">
        <v>38</v>
      </c>
      <c r="D4" s="713"/>
      <c r="E4" s="680"/>
      <c r="F4" s="613"/>
      <c r="G4" s="612"/>
      <c r="H4" s="767" t="s">
        <v>21</v>
      </c>
      <c r="I4" s="768"/>
      <c r="J4" s="769"/>
      <c r="K4" s="618" t="s">
        <v>22</v>
      </c>
      <c r="L4" s="915" t="s">
        <v>23</v>
      </c>
      <c r="M4" s="916"/>
      <c r="N4" s="917"/>
      <c r="O4" s="917"/>
      <c r="P4" s="921"/>
      <c r="Q4" s="929" t="s">
        <v>24</v>
      </c>
      <c r="R4" s="930"/>
      <c r="S4" s="930"/>
      <c r="T4" s="930"/>
      <c r="U4" s="930"/>
      <c r="V4" s="930"/>
      <c r="W4" s="930"/>
      <c r="X4" s="931"/>
    </row>
    <row r="5" spans="1:24" s="16" customFormat="1" ht="47" thickBot="1" x14ac:dyDescent="0.4">
      <c r="A5" s="148" t="s">
        <v>0</v>
      </c>
      <c r="B5" s="110"/>
      <c r="C5" s="110" t="s">
        <v>39</v>
      </c>
      <c r="D5" s="779" t="s">
        <v>40</v>
      </c>
      <c r="E5" s="110" t="s">
        <v>37</v>
      </c>
      <c r="F5" s="110" t="s">
        <v>25</v>
      </c>
      <c r="G5" s="104" t="s">
        <v>36</v>
      </c>
      <c r="H5" s="781" t="s">
        <v>26</v>
      </c>
      <c r="I5" s="479" t="s">
        <v>27</v>
      </c>
      <c r="J5" s="782" t="s">
        <v>28</v>
      </c>
      <c r="K5" s="619" t="s">
        <v>29</v>
      </c>
      <c r="L5" s="498" t="s">
        <v>30</v>
      </c>
      <c r="M5" s="498" t="s">
        <v>109</v>
      </c>
      <c r="N5" s="498" t="s">
        <v>31</v>
      </c>
      <c r="O5" s="555" t="s">
        <v>110</v>
      </c>
      <c r="P5" s="498" t="s">
        <v>111</v>
      </c>
      <c r="Q5" s="498" t="s">
        <v>32</v>
      </c>
      <c r="R5" s="498" t="s">
        <v>33</v>
      </c>
      <c r="S5" s="498" t="s">
        <v>34</v>
      </c>
      <c r="T5" s="498" t="s">
        <v>35</v>
      </c>
      <c r="U5" s="498" t="s">
        <v>112</v>
      </c>
      <c r="V5" s="498" t="s">
        <v>113</v>
      </c>
      <c r="W5" s="498" t="s">
        <v>114</v>
      </c>
      <c r="X5" s="613" t="s">
        <v>115</v>
      </c>
    </row>
    <row r="6" spans="1:24" s="16" customFormat="1" ht="26.5" customHeight="1" x14ac:dyDescent="0.35">
      <c r="A6" s="111" t="s">
        <v>5</v>
      </c>
      <c r="B6" s="144"/>
      <c r="C6" s="152">
        <v>25</v>
      </c>
      <c r="D6" s="455" t="s">
        <v>18</v>
      </c>
      <c r="E6" s="458" t="s">
        <v>48</v>
      </c>
      <c r="F6" s="223">
        <v>150</v>
      </c>
      <c r="G6" s="351"/>
      <c r="H6" s="339">
        <v>0.6</v>
      </c>
      <c r="I6" s="49">
        <v>0.45</v>
      </c>
      <c r="J6" s="50">
        <v>15.45</v>
      </c>
      <c r="K6" s="276">
        <v>70.5</v>
      </c>
      <c r="L6" s="339">
        <v>0.03</v>
      </c>
      <c r="M6" s="49">
        <v>0.05</v>
      </c>
      <c r="N6" s="49">
        <v>7.5</v>
      </c>
      <c r="O6" s="49">
        <v>0</v>
      </c>
      <c r="P6" s="384">
        <v>0</v>
      </c>
      <c r="Q6" s="339">
        <v>28.5</v>
      </c>
      <c r="R6" s="49">
        <v>24</v>
      </c>
      <c r="S6" s="49">
        <v>18</v>
      </c>
      <c r="T6" s="49">
        <v>0</v>
      </c>
      <c r="U6" s="49">
        <v>232.5</v>
      </c>
      <c r="V6" s="49">
        <v>1E-3</v>
      </c>
      <c r="W6" s="49">
        <v>0</v>
      </c>
      <c r="X6" s="50">
        <v>0.01</v>
      </c>
    </row>
    <row r="7" spans="1:24" s="36" customFormat="1" ht="26.5" customHeight="1" x14ac:dyDescent="0.35">
      <c r="A7" s="149"/>
      <c r="B7" s="128"/>
      <c r="C7" s="547">
        <v>125</v>
      </c>
      <c r="D7" s="456" t="s">
        <v>86</v>
      </c>
      <c r="E7" s="137" t="s">
        <v>140</v>
      </c>
      <c r="F7" s="140">
        <v>150</v>
      </c>
      <c r="G7" s="215"/>
      <c r="H7" s="375">
        <v>7.85</v>
      </c>
      <c r="I7" s="97">
        <v>5.23</v>
      </c>
      <c r="J7" s="102">
        <v>41.29</v>
      </c>
      <c r="K7" s="453">
        <v>243.85</v>
      </c>
      <c r="L7" s="321">
        <v>0.08</v>
      </c>
      <c r="M7" s="27">
        <v>0.04</v>
      </c>
      <c r="N7" s="27">
        <v>0.01</v>
      </c>
      <c r="O7" s="27">
        <v>20</v>
      </c>
      <c r="P7" s="589">
        <v>0.11</v>
      </c>
      <c r="Q7" s="321">
        <v>51.94</v>
      </c>
      <c r="R7" s="27">
        <v>72.510000000000005</v>
      </c>
      <c r="S7" s="27">
        <v>10.65</v>
      </c>
      <c r="T7" s="27">
        <v>0.97</v>
      </c>
      <c r="U7" s="27">
        <v>76.14</v>
      </c>
      <c r="V7" s="27">
        <v>1E-3</v>
      </c>
      <c r="W7" s="27">
        <v>0</v>
      </c>
      <c r="X7" s="45">
        <v>0.01</v>
      </c>
    </row>
    <row r="8" spans="1:24" s="36" customFormat="1" ht="24" customHeight="1" x14ac:dyDescent="0.35">
      <c r="A8" s="149"/>
      <c r="B8" s="128"/>
      <c r="C8" s="152">
        <v>114</v>
      </c>
      <c r="D8" s="185" t="s">
        <v>44</v>
      </c>
      <c r="E8" s="222" t="s">
        <v>50</v>
      </c>
      <c r="F8" s="663">
        <v>200</v>
      </c>
      <c r="G8" s="176"/>
      <c r="H8" s="244">
        <v>0</v>
      </c>
      <c r="I8" s="15">
        <v>0</v>
      </c>
      <c r="J8" s="41">
        <v>7.27</v>
      </c>
      <c r="K8" s="260">
        <v>28.73</v>
      </c>
      <c r="L8" s="244">
        <v>0</v>
      </c>
      <c r="M8" s="15">
        <v>0</v>
      </c>
      <c r="N8" s="15">
        <v>0</v>
      </c>
      <c r="O8" s="15">
        <v>0</v>
      </c>
      <c r="P8" s="18">
        <v>0</v>
      </c>
      <c r="Q8" s="244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4" customHeight="1" x14ac:dyDescent="0.35">
      <c r="A9" s="149"/>
      <c r="B9" s="588"/>
      <c r="C9" s="152" t="s">
        <v>146</v>
      </c>
      <c r="D9" s="185" t="s">
        <v>17</v>
      </c>
      <c r="E9" s="222" t="s">
        <v>147</v>
      </c>
      <c r="F9" s="284">
        <v>100</v>
      </c>
      <c r="G9" s="176"/>
      <c r="H9" s="244">
        <v>0</v>
      </c>
      <c r="I9" s="15">
        <v>0</v>
      </c>
      <c r="J9" s="41">
        <v>15</v>
      </c>
      <c r="K9" s="260">
        <v>60</v>
      </c>
      <c r="L9" s="244"/>
      <c r="M9" s="15"/>
      <c r="N9" s="15"/>
      <c r="O9" s="15"/>
      <c r="P9" s="18"/>
      <c r="Q9" s="244"/>
      <c r="R9" s="15"/>
      <c r="S9" s="15"/>
      <c r="T9" s="15"/>
      <c r="U9" s="15"/>
      <c r="V9" s="15"/>
      <c r="W9" s="15"/>
      <c r="X9" s="41"/>
    </row>
    <row r="10" spans="1:24" s="36" customFormat="1" ht="26.5" customHeight="1" x14ac:dyDescent="0.35">
      <c r="A10" s="149"/>
      <c r="B10" s="140"/>
      <c r="C10" s="560">
        <v>119</v>
      </c>
      <c r="D10" s="456" t="s">
        <v>53</v>
      </c>
      <c r="E10" s="137" t="s">
        <v>41</v>
      </c>
      <c r="F10" s="140">
        <v>30</v>
      </c>
      <c r="G10" s="437"/>
      <c r="H10" s="277">
        <v>2.2799999999999998</v>
      </c>
      <c r="I10" s="20">
        <v>0.24</v>
      </c>
      <c r="J10" s="46">
        <v>14.76</v>
      </c>
      <c r="K10" s="412">
        <v>70.5</v>
      </c>
      <c r="L10" s="277">
        <v>0.03</v>
      </c>
      <c r="M10" s="20">
        <v>0.01</v>
      </c>
      <c r="N10" s="20">
        <v>0</v>
      </c>
      <c r="O10" s="20">
        <v>0</v>
      </c>
      <c r="P10" s="21">
        <v>0</v>
      </c>
      <c r="Q10" s="277">
        <v>6</v>
      </c>
      <c r="R10" s="20">
        <v>19.5</v>
      </c>
      <c r="S10" s="20">
        <v>4.2</v>
      </c>
      <c r="T10" s="20">
        <v>0.33</v>
      </c>
      <c r="U10" s="20">
        <v>27.9</v>
      </c>
      <c r="V10" s="20">
        <v>1E-3</v>
      </c>
      <c r="W10" s="20">
        <v>2E-3</v>
      </c>
      <c r="X10" s="46">
        <v>4.3499999999999996</v>
      </c>
    </row>
    <row r="11" spans="1:24" s="36" customFormat="1" ht="26.5" customHeight="1" x14ac:dyDescent="0.35">
      <c r="A11" s="149"/>
      <c r="B11" s="140"/>
      <c r="C11" s="547">
        <v>120</v>
      </c>
      <c r="D11" s="456" t="s">
        <v>45</v>
      </c>
      <c r="E11" s="137" t="s">
        <v>12</v>
      </c>
      <c r="F11" s="140">
        <v>30</v>
      </c>
      <c r="G11" s="437"/>
      <c r="H11" s="277">
        <v>1.98</v>
      </c>
      <c r="I11" s="20">
        <v>0.36</v>
      </c>
      <c r="J11" s="46">
        <v>12.06</v>
      </c>
      <c r="K11" s="412">
        <v>59.4</v>
      </c>
      <c r="L11" s="277">
        <v>0.05</v>
      </c>
      <c r="M11" s="20">
        <v>0.02</v>
      </c>
      <c r="N11" s="20">
        <v>0</v>
      </c>
      <c r="O11" s="20">
        <v>0</v>
      </c>
      <c r="P11" s="21">
        <v>0</v>
      </c>
      <c r="Q11" s="277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6.5" customHeight="1" x14ac:dyDescent="0.35">
      <c r="A12" s="149"/>
      <c r="B12" s="140"/>
      <c r="C12" s="547"/>
      <c r="D12" s="456"/>
      <c r="E12" s="162" t="s">
        <v>19</v>
      </c>
      <c r="F12" s="271">
        <f>SUM(F6:F11)</f>
        <v>660</v>
      </c>
      <c r="G12" s="273"/>
      <c r="H12" s="206">
        <f t="shared" ref="H12:X12" si="0">SUM(H6:H11)</f>
        <v>12.709999999999999</v>
      </c>
      <c r="I12" s="34">
        <f t="shared" si="0"/>
        <v>6.2800000000000011</v>
      </c>
      <c r="J12" s="68">
        <f t="shared" si="0"/>
        <v>105.83</v>
      </c>
      <c r="K12" s="368">
        <f>SUM(K6:K11)</f>
        <v>532.98</v>
      </c>
      <c r="L12" s="206">
        <f t="shared" si="0"/>
        <v>0.19</v>
      </c>
      <c r="M12" s="34">
        <f t="shared" si="0"/>
        <v>0.12</v>
      </c>
      <c r="N12" s="34">
        <f t="shared" si="0"/>
        <v>7.51</v>
      </c>
      <c r="O12" s="34">
        <f t="shared" si="0"/>
        <v>20</v>
      </c>
      <c r="P12" s="269">
        <f t="shared" si="0"/>
        <v>0.11</v>
      </c>
      <c r="Q12" s="206">
        <f t="shared" si="0"/>
        <v>95.4</v>
      </c>
      <c r="R12" s="34">
        <f t="shared" si="0"/>
        <v>161.04000000000002</v>
      </c>
      <c r="S12" s="34">
        <f t="shared" si="0"/>
        <v>46.980000000000004</v>
      </c>
      <c r="T12" s="34">
        <f t="shared" si="0"/>
        <v>2.4900000000000002</v>
      </c>
      <c r="U12" s="34">
        <f t="shared" si="0"/>
        <v>407.33</v>
      </c>
      <c r="V12" s="34">
        <f t="shared" si="0"/>
        <v>4.0000000000000001E-3</v>
      </c>
      <c r="W12" s="34">
        <f t="shared" si="0"/>
        <v>4.0000000000000001E-3</v>
      </c>
      <c r="X12" s="68">
        <f t="shared" si="0"/>
        <v>4.379999999999999</v>
      </c>
    </row>
    <row r="13" spans="1:24" s="36" customFormat="1" ht="26.5" customHeight="1" thickBot="1" x14ac:dyDescent="0.4">
      <c r="A13" s="149"/>
      <c r="B13" s="143"/>
      <c r="C13" s="547"/>
      <c r="D13" s="456"/>
      <c r="E13" s="459" t="s">
        <v>20</v>
      </c>
      <c r="F13" s="140"/>
      <c r="G13" s="215"/>
      <c r="H13" s="249"/>
      <c r="I13" s="158"/>
      <c r="J13" s="159"/>
      <c r="K13" s="326">
        <f>K12/23.5</f>
        <v>22.68</v>
      </c>
      <c r="L13" s="249"/>
      <c r="M13" s="158"/>
      <c r="N13" s="158"/>
      <c r="O13" s="158"/>
      <c r="P13" s="226"/>
      <c r="Q13" s="249"/>
      <c r="R13" s="158"/>
      <c r="S13" s="158"/>
      <c r="T13" s="158"/>
      <c r="U13" s="158"/>
      <c r="V13" s="158"/>
      <c r="W13" s="158"/>
      <c r="X13" s="159"/>
    </row>
    <row r="14" spans="1:24" s="16" customFormat="1" ht="26.5" customHeight="1" x14ac:dyDescent="0.35">
      <c r="A14" s="150" t="s">
        <v>6</v>
      </c>
      <c r="B14" s="144"/>
      <c r="C14" s="390">
        <v>135</v>
      </c>
      <c r="D14" s="373" t="s">
        <v>18</v>
      </c>
      <c r="E14" s="183" t="s">
        <v>141</v>
      </c>
      <c r="F14" s="160">
        <v>60</v>
      </c>
      <c r="G14" s="641"/>
      <c r="H14" s="443">
        <v>1.2</v>
      </c>
      <c r="I14" s="371">
        <v>5.4</v>
      </c>
      <c r="J14" s="444">
        <v>5.16</v>
      </c>
      <c r="K14" s="200">
        <v>73.2</v>
      </c>
      <c r="L14" s="443">
        <v>0.01</v>
      </c>
      <c r="M14" s="370">
        <v>0.03</v>
      </c>
      <c r="N14" s="371">
        <v>4.2</v>
      </c>
      <c r="O14" s="371">
        <v>90</v>
      </c>
      <c r="P14" s="372">
        <v>0</v>
      </c>
      <c r="Q14" s="443">
        <v>24.6</v>
      </c>
      <c r="R14" s="371">
        <v>40.200000000000003</v>
      </c>
      <c r="S14" s="371">
        <v>21</v>
      </c>
      <c r="T14" s="371">
        <v>4.2</v>
      </c>
      <c r="U14" s="371">
        <v>189</v>
      </c>
      <c r="V14" s="371">
        <v>0</v>
      </c>
      <c r="W14" s="371">
        <v>0</v>
      </c>
      <c r="X14" s="444">
        <v>0</v>
      </c>
    </row>
    <row r="15" spans="1:24" s="16" customFormat="1" ht="26.5" customHeight="1" x14ac:dyDescent="0.35">
      <c r="A15" s="111"/>
      <c r="B15" s="141"/>
      <c r="C15" s="141" t="s">
        <v>161</v>
      </c>
      <c r="D15" s="457" t="s">
        <v>8</v>
      </c>
      <c r="E15" s="383" t="s">
        <v>158</v>
      </c>
      <c r="F15" s="605">
        <v>200</v>
      </c>
      <c r="G15" s="105"/>
      <c r="H15" s="245">
        <v>6.2</v>
      </c>
      <c r="I15" s="13">
        <v>6.38</v>
      </c>
      <c r="J15" s="43">
        <v>12.02</v>
      </c>
      <c r="K15" s="142">
        <v>131.11000000000001</v>
      </c>
      <c r="L15" s="77">
        <v>7.0000000000000007E-2</v>
      </c>
      <c r="M15" s="77">
        <v>0.08</v>
      </c>
      <c r="N15" s="13">
        <v>5.17</v>
      </c>
      <c r="O15" s="13">
        <v>120</v>
      </c>
      <c r="P15" s="43">
        <v>0.02</v>
      </c>
      <c r="Q15" s="245">
        <v>26.04</v>
      </c>
      <c r="R15" s="13">
        <v>95.87</v>
      </c>
      <c r="S15" s="13">
        <v>23.89</v>
      </c>
      <c r="T15" s="13">
        <v>1.32</v>
      </c>
      <c r="U15" s="13">
        <v>377.41</v>
      </c>
      <c r="V15" s="13">
        <v>5.0000000000000001E-3</v>
      </c>
      <c r="W15" s="13">
        <v>1E-3</v>
      </c>
      <c r="X15" s="43">
        <v>0.04</v>
      </c>
    </row>
    <row r="16" spans="1:24" s="36" customFormat="1" ht="26.5" customHeight="1" x14ac:dyDescent="0.35">
      <c r="A16" s="112"/>
      <c r="B16" s="128"/>
      <c r="C16" s="140">
        <v>80</v>
      </c>
      <c r="D16" s="456" t="s">
        <v>9</v>
      </c>
      <c r="E16" s="164" t="s">
        <v>93</v>
      </c>
      <c r="F16" s="231">
        <v>90</v>
      </c>
      <c r="G16" s="106"/>
      <c r="H16" s="245">
        <v>14.84</v>
      </c>
      <c r="I16" s="13">
        <v>12.69</v>
      </c>
      <c r="J16" s="43">
        <v>4.46</v>
      </c>
      <c r="K16" s="142">
        <v>191.87</v>
      </c>
      <c r="L16" s="77">
        <v>0.06</v>
      </c>
      <c r="M16" s="77">
        <v>0.11</v>
      </c>
      <c r="N16" s="13">
        <v>1.48</v>
      </c>
      <c r="O16" s="13">
        <v>30</v>
      </c>
      <c r="P16" s="43">
        <v>0</v>
      </c>
      <c r="Q16" s="245">
        <v>20.21</v>
      </c>
      <c r="R16" s="13">
        <v>120.74</v>
      </c>
      <c r="S16" s="13">
        <v>17.46</v>
      </c>
      <c r="T16" s="13">
        <v>1.23</v>
      </c>
      <c r="U16" s="13">
        <v>204.01</v>
      </c>
      <c r="V16" s="13">
        <v>3.0000000000000001E-3</v>
      </c>
      <c r="W16" s="13">
        <v>0</v>
      </c>
      <c r="X16" s="43">
        <v>0.09</v>
      </c>
    </row>
    <row r="17" spans="1:24" s="36" customFormat="1" ht="26.5" customHeight="1" x14ac:dyDescent="0.35">
      <c r="A17" s="112"/>
      <c r="B17" s="128"/>
      <c r="C17" s="140">
        <v>54</v>
      </c>
      <c r="D17" s="455" t="s">
        <v>84</v>
      </c>
      <c r="E17" s="156" t="s">
        <v>42</v>
      </c>
      <c r="F17" s="139">
        <v>150</v>
      </c>
      <c r="G17" s="135"/>
      <c r="H17" s="277">
        <v>7.26</v>
      </c>
      <c r="I17" s="20">
        <v>4.96</v>
      </c>
      <c r="J17" s="46">
        <v>31.76</v>
      </c>
      <c r="K17" s="200">
        <v>198.84</v>
      </c>
      <c r="L17" s="19">
        <v>0.19</v>
      </c>
      <c r="M17" s="19">
        <v>0.1</v>
      </c>
      <c r="N17" s="20">
        <v>0</v>
      </c>
      <c r="O17" s="20">
        <v>10</v>
      </c>
      <c r="P17" s="21">
        <v>0.06</v>
      </c>
      <c r="Q17" s="277">
        <v>13.09</v>
      </c>
      <c r="R17" s="20">
        <v>159.71</v>
      </c>
      <c r="S17" s="20">
        <v>106.22</v>
      </c>
      <c r="T17" s="20">
        <v>3.57</v>
      </c>
      <c r="U17" s="20">
        <v>193.67</v>
      </c>
      <c r="V17" s="20">
        <v>2E-3</v>
      </c>
      <c r="W17" s="20">
        <v>3.0000000000000001E-3</v>
      </c>
      <c r="X17" s="46">
        <v>0.01</v>
      </c>
    </row>
    <row r="18" spans="1:24" s="16" customFormat="1" ht="33.75" customHeight="1" x14ac:dyDescent="0.35">
      <c r="A18" s="113"/>
      <c r="B18" s="141"/>
      <c r="C18" s="106">
        <v>98</v>
      </c>
      <c r="D18" s="156" t="s">
        <v>17</v>
      </c>
      <c r="E18" s="180" t="s">
        <v>16</v>
      </c>
      <c r="F18" s="587">
        <v>200</v>
      </c>
      <c r="G18" s="553"/>
      <c r="H18" s="244">
        <v>0.37</v>
      </c>
      <c r="I18" s="15">
        <v>0</v>
      </c>
      <c r="J18" s="18">
        <v>14.85</v>
      </c>
      <c r="K18" s="198">
        <v>59.48</v>
      </c>
      <c r="L18" s="17">
        <v>0</v>
      </c>
      <c r="M18" s="17">
        <v>0</v>
      </c>
      <c r="N18" s="15">
        <v>0</v>
      </c>
      <c r="O18" s="15">
        <v>0</v>
      </c>
      <c r="P18" s="41">
        <v>0</v>
      </c>
      <c r="Q18" s="244">
        <v>0.21</v>
      </c>
      <c r="R18" s="15">
        <v>0</v>
      </c>
      <c r="S18" s="15">
        <v>0</v>
      </c>
      <c r="T18" s="15">
        <v>0.02</v>
      </c>
      <c r="U18" s="15">
        <v>0.2</v>
      </c>
      <c r="V18" s="15">
        <v>0</v>
      </c>
      <c r="W18" s="15">
        <v>0</v>
      </c>
      <c r="X18" s="41">
        <v>0</v>
      </c>
    </row>
    <row r="19" spans="1:24" s="16" customFormat="1" ht="26.5" customHeight="1" x14ac:dyDescent="0.35">
      <c r="A19" s="113"/>
      <c r="B19" s="142"/>
      <c r="C19" s="142">
        <v>119</v>
      </c>
      <c r="D19" s="455" t="s">
        <v>53</v>
      </c>
      <c r="E19" s="156" t="s">
        <v>41</v>
      </c>
      <c r="F19" s="139">
        <v>30</v>
      </c>
      <c r="G19" s="135"/>
      <c r="H19" s="244">
        <v>2.2799999999999998</v>
      </c>
      <c r="I19" s="15">
        <v>0.24</v>
      </c>
      <c r="J19" s="41">
        <v>14.76</v>
      </c>
      <c r="K19" s="197">
        <v>70.5</v>
      </c>
      <c r="L19" s="19">
        <v>0.03</v>
      </c>
      <c r="M19" s="19">
        <v>0.01</v>
      </c>
      <c r="N19" s="20">
        <v>0</v>
      </c>
      <c r="O19" s="20">
        <v>0</v>
      </c>
      <c r="P19" s="21">
        <v>0</v>
      </c>
      <c r="Q19" s="277">
        <v>6</v>
      </c>
      <c r="R19" s="20">
        <v>19.5</v>
      </c>
      <c r="S19" s="20">
        <v>4.2</v>
      </c>
      <c r="T19" s="20">
        <v>0.33</v>
      </c>
      <c r="U19" s="20">
        <v>27.9</v>
      </c>
      <c r="V19" s="20">
        <v>1E-3</v>
      </c>
      <c r="W19" s="20">
        <v>2E-3</v>
      </c>
      <c r="X19" s="46">
        <v>4.3499999999999996</v>
      </c>
    </row>
    <row r="20" spans="1:24" s="16" customFormat="1" ht="26.5" customHeight="1" x14ac:dyDescent="0.35">
      <c r="A20" s="113"/>
      <c r="B20" s="142"/>
      <c r="C20" s="142">
        <v>120</v>
      </c>
      <c r="D20" s="455" t="s">
        <v>45</v>
      </c>
      <c r="E20" s="156" t="s">
        <v>45</v>
      </c>
      <c r="F20" s="139">
        <v>25</v>
      </c>
      <c r="G20" s="135"/>
      <c r="H20" s="244">
        <v>1.65</v>
      </c>
      <c r="I20" s="15">
        <v>0.3</v>
      </c>
      <c r="J20" s="41">
        <v>10.050000000000001</v>
      </c>
      <c r="K20" s="197">
        <v>49.5</v>
      </c>
      <c r="L20" s="17">
        <v>0.04</v>
      </c>
      <c r="M20" s="17">
        <v>0.02</v>
      </c>
      <c r="N20" s="15">
        <v>0</v>
      </c>
      <c r="O20" s="15">
        <v>0</v>
      </c>
      <c r="P20" s="18">
        <v>0</v>
      </c>
      <c r="Q20" s="244">
        <v>7.25</v>
      </c>
      <c r="R20" s="15">
        <v>37.5</v>
      </c>
      <c r="S20" s="15">
        <v>11.75</v>
      </c>
      <c r="T20" s="15">
        <v>0.98</v>
      </c>
      <c r="U20" s="15">
        <v>58.75</v>
      </c>
      <c r="V20" s="15">
        <v>1E-3</v>
      </c>
      <c r="W20" s="15">
        <v>1E-3</v>
      </c>
      <c r="X20" s="41">
        <v>0</v>
      </c>
    </row>
    <row r="21" spans="1:24" s="36" customFormat="1" ht="26.5" customHeight="1" x14ac:dyDescent="0.35">
      <c r="A21" s="112"/>
      <c r="B21" s="128"/>
      <c r="C21" s="145"/>
      <c r="D21" s="714"/>
      <c r="E21" s="162" t="s">
        <v>19</v>
      </c>
      <c r="F21" s="201">
        <f>SUM(F14:F20)</f>
        <v>755</v>
      </c>
      <c r="G21" s="263"/>
      <c r="H21" s="207">
        <f t="shared" ref="H21:J21" si="1">SUM(H14:H20)</f>
        <v>33.799999999999997</v>
      </c>
      <c r="I21" s="99">
        <f t="shared" si="1"/>
        <v>29.97</v>
      </c>
      <c r="J21" s="101">
        <f t="shared" si="1"/>
        <v>93.06</v>
      </c>
      <c r="K21" s="201">
        <f>SUM(K14:K20)</f>
        <v>774.5</v>
      </c>
      <c r="L21" s="100">
        <f t="shared" ref="L21:X21" si="2">SUM(L14:L20)</f>
        <v>0.39999999999999997</v>
      </c>
      <c r="M21" s="99">
        <f t="shared" si="2"/>
        <v>0.35000000000000003</v>
      </c>
      <c r="N21" s="99">
        <f t="shared" si="2"/>
        <v>10.850000000000001</v>
      </c>
      <c r="O21" s="99">
        <f t="shared" si="2"/>
        <v>250</v>
      </c>
      <c r="P21" s="101">
        <f t="shared" si="2"/>
        <v>0.08</v>
      </c>
      <c r="Q21" s="207">
        <f t="shared" si="2"/>
        <v>97.399999999999991</v>
      </c>
      <c r="R21" s="99">
        <f t="shared" si="2"/>
        <v>473.52</v>
      </c>
      <c r="S21" s="99">
        <f t="shared" si="2"/>
        <v>184.51999999999998</v>
      </c>
      <c r="T21" s="99">
        <f t="shared" si="2"/>
        <v>11.65</v>
      </c>
      <c r="U21" s="99">
        <f t="shared" si="2"/>
        <v>1050.94</v>
      </c>
      <c r="V21" s="99">
        <f t="shared" si="2"/>
        <v>1.2E-2</v>
      </c>
      <c r="W21" s="99">
        <f t="shared" si="2"/>
        <v>7.0000000000000001E-3</v>
      </c>
      <c r="X21" s="101">
        <f t="shared" si="2"/>
        <v>4.4899999999999993</v>
      </c>
    </row>
    <row r="22" spans="1:24" s="36" customFormat="1" ht="26.5" customHeight="1" thickBot="1" x14ac:dyDescent="0.4">
      <c r="A22" s="151"/>
      <c r="B22" s="129"/>
      <c r="C22" s="146"/>
      <c r="D22" s="715"/>
      <c r="E22" s="163" t="s">
        <v>20</v>
      </c>
      <c r="F22" s="143"/>
      <c r="G22" s="212"/>
      <c r="H22" s="208"/>
      <c r="I22" s="51"/>
      <c r="J22" s="123"/>
      <c r="K22" s="202">
        <f>K21/23.5</f>
        <v>32.957446808510639</v>
      </c>
      <c r="L22" s="161"/>
      <c r="M22" s="161"/>
      <c r="N22" s="51"/>
      <c r="O22" s="51"/>
      <c r="P22" s="123"/>
      <c r="Q22" s="208"/>
      <c r="R22" s="51"/>
      <c r="S22" s="51"/>
      <c r="T22" s="51"/>
      <c r="U22" s="51"/>
      <c r="V22" s="51"/>
      <c r="W22" s="51"/>
      <c r="X22" s="123"/>
    </row>
    <row r="23" spans="1:24" x14ac:dyDescent="0.35">
      <c r="A23" s="9"/>
      <c r="B23" s="31"/>
      <c r="C23" s="31"/>
      <c r="D23" s="9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21" customFormat="1" ht="18" x14ac:dyDescent="0.35">
      <c r="A24" s="377"/>
      <c r="B24" s="283"/>
      <c r="C24" s="280"/>
      <c r="D24" s="280"/>
      <c r="E24" s="281"/>
      <c r="F24" s="282"/>
      <c r="G24" s="280"/>
      <c r="H24" s="280"/>
      <c r="I24" s="280"/>
      <c r="J24" s="280"/>
    </row>
    <row r="25" spans="1:24" ht="18" x14ac:dyDescent="0.35">
      <c r="A25" s="11"/>
      <c r="B25" s="346"/>
      <c r="C25" s="346"/>
      <c r="D25" s="11"/>
      <c r="E25" s="25"/>
      <c r="F25" s="26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abSelected="1" zoomScale="46" zoomScaleNormal="46" workbookViewId="0">
      <selection activeCell="D23" sqref="D23"/>
    </sheetView>
  </sheetViews>
  <sheetFormatPr defaultRowHeight="14.5" x14ac:dyDescent="0.35"/>
  <cols>
    <col min="1" max="1" width="16.81640625" customWidth="1"/>
    <col min="2" max="2" width="15.7265625" style="803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802"/>
      <c r="C2" s="7"/>
      <c r="D2" s="6" t="s">
        <v>3</v>
      </c>
      <c r="E2" s="6"/>
      <c r="F2" s="8" t="s">
        <v>2</v>
      </c>
      <c r="G2" s="126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757"/>
      <c r="C4" s="734" t="s">
        <v>38</v>
      </c>
      <c r="D4" s="254"/>
      <c r="E4" s="753"/>
      <c r="F4" s="612"/>
      <c r="G4" s="613"/>
      <c r="H4" s="776" t="s">
        <v>21</v>
      </c>
      <c r="I4" s="777"/>
      <c r="J4" s="778"/>
      <c r="K4" s="681" t="s">
        <v>22</v>
      </c>
      <c r="L4" s="915" t="s">
        <v>23</v>
      </c>
      <c r="M4" s="916"/>
      <c r="N4" s="917"/>
      <c r="O4" s="917"/>
      <c r="P4" s="921"/>
      <c r="Q4" s="929" t="s">
        <v>24</v>
      </c>
      <c r="R4" s="930"/>
      <c r="S4" s="930"/>
      <c r="T4" s="930"/>
      <c r="U4" s="930"/>
      <c r="V4" s="930"/>
      <c r="W4" s="930"/>
      <c r="X4" s="931"/>
    </row>
    <row r="5" spans="1:24" s="16" customFormat="1" ht="28.5" customHeight="1" thickBot="1" x14ac:dyDescent="0.4">
      <c r="A5" s="148" t="s">
        <v>0</v>
      </c>
      <c r="B5" s="110"/>
      <c r="C5" s="104" t="s">
        <v>39</v>
      </c>
      <c r="D5" s="662" t="s">
        <v>40</v>
      </c>
      <c r="E5" s="737" t="s">
        <v>37</v>
      </c>
      <c r="F5" s="104" t="s">
        <v>25</v>
      </c>
      <c r="G5" s="110" t="s">
        <v>36</v>
      </c>
      <c r="H5" s="781" t="s">
        <v>26</v>
      </c>
      <c r="I5" s="479" t="s">
        <v>27</v>
      </c>
      <c r="J5" s="782" t="s">
        <v>28</v>
      </c>
      <c r="K5" s="695" t="s">
        <v>29</v>
      </c>
      <c r="L5" s="498" t="s">
        <v>30</v>
      </c>
      <c r="M5" s="498" t="s">
        <v>109</v>
      </c>
      <c r="N5" s="498" t="s">
        <v>31</v>
      </c>
      <c r="O5" s="555" t="s">
        <v>110</v>
      </c>
      <c r="P5" s="732" t="s">
        <v>111</v>
      </c>
      <c r="Q5" s="498" t="s">
        <v>32</v>
      </c>
      <c r="R5" s="498" t="s">
        <v>33</v>
      </c>
      <c r="S5" s="498" t="s">
        <v>34</v>
      </c>
      <c r="T5" s="498" t="s">
        <v>35</v>
      </c>
      <c r="U5" s="498" t="s">
        <v>112</v>
      </c>
      <c r="V5" s="498" t="s">
        <v>113</v>
      </c>
      <c r="W5" s="498" t="s">
        <v>114</v>
      </c>
      <c r="X5" s="732" t="s">
        <v>115</v>
      </c>
    </row>
    <row r="6" spans="1:24" s="16" customFormat="1" ht="36" customHeight="1" x14ac:dyDescent="0.35">
      <c r="A6" s="150" t="s">
        <v>6</v>
      </c>
      <c r="B6" s="224"/>
      <c r="C6" s="160">
        <v>24</v>
      </c>
      <c r="D6" s="620" t="s">
        <v>18</v>
      </c>
      <c r="E6" s="386" t="s">
        <v>104</v>
      </c>
      <c r="F6" s="519">
        <v>150</v>
      </c>
      <c r="G6" s="521"/>
      <c r="H6" s="262">
        <v>0.6</v>
      </c>
      <c r="I6" s="37">
        <v>0.6</v>
      </c>
      <c r="J6" s="48">
        <v>14.7</v>
      </c>
      <c r="K6" s="474">
        <v>70.5</v>
      </c>
      <c r="L6" s="262">
        <v>0.05</v>
      </c>
      <c r="M6" s="37">
        <v>0.03</v>
      </c>
      <c r="N6" s="37">
        <v>15</v>
      </c>
      <c r="O6" s="37">
        <v>0</v>
      </c>
      <c r="P6" s="48">
        <v>0</v>
      </c>
      <c r="Q6" s="262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25">
        <v>0.01</v>
      </c>
    </row>
    <row r="7" spans="1:24" s="16" customFormat="1" ht="26.5" customHeight="1" x14ac:dyDescent="0.35">
      <c r="A7" s="111"/>
      <c r="B7" s="141"/>
      <c r="C7" s="174">
        <v>34</v>
      </c>
      <c r="D7" s="381" t="s">
        <v>8</v>
      </c>
      <c r="E7" s="383" t="s">
        <v>75</v>
      </c>
      <c r="F7" s="669">
        <v>200</v>
      </c>
      <c r="G7" s="174"/>
      <c r="H7" s="245">
        <v>9.19</v>
      </c>
      <c r="I7" s="13">
        <v>5.64</v>
      </c>
      <c r="J7" s="23">
        <v>13.63</v>
      </c>
      <c r="K7" s="292">
        <v>141.18</v>
      </c>
      <c r="L7" s="253">
        <v>0.16</v>
      </c>
      <c r="M7" s="81">
        <v>0.08</v>
      </c>
      <c r="N7" s="81">
        <v>2.73</v>
      </c>
      <c r="O7" s="81">
        <v>110</v>
      </c>
      <c r="P7" s="82">
        <v>0</v>
      </c>
      <c r="Q7" s="253">
        <v>24.39</v>
      </c>
      <c r="R7" s="81">
        <v>101</v>
      </c>
      <c r="S7" s="81">
        <v>29.04</v>
      </c>
      <c r="T7" s="81">
        <v>2.08</v>
      </c>
      <c r="U7" s="81">
        <v>339.52</v>
      </c>
      <c r="V7" s="81">
        <v>4.0000000000000001E-3</v>
      </c>
      <c r="W7" s="81">
        <v>2E-3</v>
      </c>
      <c r="X7" s="213">
        <v>0.03</v>
      </c>
    </row>
    <row r="8" spans="1:24" s="36" customFormat="1" ht="26.5" customHeight="1" x14ac:dyDescent="0.35">
      <c r="A8" s="112"/>
      <c r="B8" s="189"/>
      <c r="C8" s="172">
        <v>82</v>
      </c>
      <c r="D8" s="440" t="s">
        <v>9</v>
      </c>
      <c r="E8" s="654" t="s">
        <v>129</v>
      </c>
      <c r="F8" s="539">
        <v>95</v>
      </c>
      <c r="G8" s="192"/>
      <c r="H8" s="337">
        <v>24.87</v>
      </c>
      <c r="I8" s="58">
        <v>21.09</v>
      </c>
      <c r="J8" s="59">
        <v>0.72</v>
      </c>
      <c r="K8" s="524">
        <v>290.5</v>
      </c>
      <c r="L8" s="337">
        <v>0.09</v>
      </c>
      <c r="M8" s="58">
        <v>0.18</v>
      </c>
      <c r="N8" s="58">
        <v>1.1000000000000001</v>
      </c>
      <c r="O8" s="58">
        <v>40</v>
      </c>
      <c r="P8" s="59">
        <v>0.05</v>
      </c>
      <c r="Q8" s="337">
        <v>58.49</v>
      </c>
      <c r="R8" s="58">
        <v>211.13</v>
      </c>
      <c r="S8" s="58">
        <v>24.16</v>
      </c>
      <c r="T8" s="58">
        <v>1.58</v>
      </c>
      <c r="U8" s="58">
        <v>271.04000000000002</v>
      </c>
      <c r="V8" s="58">
        <v>5.0000000000000001E-3</v>
      </c>
      <c r="W8" s="58">
        <v>0</v>
      </c>
      <c r="X8" s="75">
        <v>0.15</v>
      </c>
    </row>
    <row r="9" spans="1:24" s="36" customFormat="1" ht="26.5" customHeight="1" x14ac:dyDescent="0.35">
      <c r="A9" s="112"/>
      <c r="B9" s="140"/>
      <c r="C9" s="175">
        <v>65</v>
      </c>
      <c r="D9" s="382" t="s">
        <v>84</v>
      </c>
      <c r="E9" s="156" t="s">
        <v>52</v>
      </c>
      <c r="F9" s="135">
        <v>150</v>
      </c>
      <c r="G9" s="176"/>
      <c r="H9" s="375">
        <v>6.76</v>
      </c>
      <c r="I9" s="97">
        <v>3.93</v>
      </c>
      <c r="J9" s="98">
        <v>41.29</v>
      </c>
      <c r="K9" s="525">
        <v>227.48</v>
      </c>
      <c r="L9" s="245">
        <v>0.08</v>
      </c>
      <c r="M9" s="13">
        <v>0.03</v>
      </c>
      <c r="N9" s="13">
        <v>0</v>
      </c>
      <c r="O9" s="13">
        <v>10</v>
      </c>
      <c r="P9" s="23">
        <v>0.06</v>
      </c>
      <c r="Q9" s="245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6">
        <v>0.01</v>
      </c>
    </row>
    <row r="10" spans="1:24" s="16" customFormat="1" ht="33.75" customHeight="1" x14ac:dyDescent="0.35">
      <c r="A10" s="113"/>
      <c r="B10" s="141"/>
      <c r="C10" s="216">
        <v>216</v>
      </c>
      <c r="D10" s="185" t="s">
        <v>17</v>
      </c>
      <c r="E10" s="222" t="s">
        <v>119</v>
      </c>
      <c r="F10" s="139">
        <v>200</v>
      </c>
      <c r="G10" s="622"/>
      <c r="H10" s="244">
        <v>0.25</v>
      </c>
      <c r="I10" s="15">
        <v>0</v>
      </c>
      <c r="J10" s="41">
        <v>12.73</v>
      </c>
      <c r="K10" s="197">
        <v>51.3</v>
      </c>
      <c r="L10" s="277">
        <v>0</v>
      </c>
      <c r="M10" s="19">
        <v>0</v>
      </c>
      <c r="N10" s="20">
        <v>4.3899999999999997</v>
      </c>
      <c r="O10" s="20">
        <v>0</v>
      </c>
      <c r="P10" s="46">
        <v>0</v>
      </c>
      <c r="Q10" s="277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</row>
    <row r="11" spans="1:24" s="16" customFormat="1" ht="26.5" customHeight="1" x14ac:dyDescent="0.35">
      <c r="A11" s="113"/>
      <c r="B11" s="142"/>
      <c r="C11" s="107">
        <v>119</v>
      </c>
      <c r="D11" s="156" t="s">
        <v>13</v>
      </c>
      <c r="E11" s="185" t="s">
        <v>53</v>
      </c>
      <c r="F11" s="190">
        <v>20</v>
      </c>
      <c r="G11" s="135"/>
      <c r="H11" s="244">
        <v>1.52</v>
      </c>
      <c r="I11" s="15">
        <v>0.16</v>
      </c>
      <c r="J11" s="41">
        <v>9.84</v>
      </c>
      <c r="K11" s="260">
        <v>47</v>
      </c>
      <c r="L11" s="244">
        <v>0.02</v>
      </c>
      <c r="M11" s="17">
        <v>0.01</v>
      </c>
      <c r="N11" s="15">
        <v>0</v>
      </c>
      <c r="O11" s="15">
        <v>0</v>
      </c>
      <c r="P11" s="41">
        <v>0</v>
      </c>
      <c r="Q11" s="244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6.5" customHeight="1" x14ac:dyDescent="0.35">
      <c r="A12" s="113"/>
      <c r="B12" s="142"/>
      <c r="C12" s="135">
        <v>120</v>
      </c>
      <c r="D12" s="553" t="s">
        <v>14</v>
      </c>
      <c r="E12" s="156" t="s">
        <v>45</v>
      </c>
      <c r="F12" s="175">
        <v>20</v>
      </c>
      <c r="G12" s="175"/>
      <c r="H12" s="277">
        <v>1.32</v>
      </c>
      <c r="I12" s="20">
        <v>0.24</v>
      </c>
      <c r="J12" s="21">
        <v>8.0399999999999991</v>
      </c>
      <c r="K12" s="439">
        <v>39.6</v>
      </c>
      <c r="L12" s="277">
        <v>0.03</v>
      </c>
      <c r="M12" s="20">
        <v>0.02</v>
      </c>
      <c r="N12" s="20">
        <v>0</v>
      </c>
      <c r="O12" s="20">
        <v>0</v>
      </c>
      <c r="P12" s="21">
        <v>0</v>
      </c>
      <c r="Q12" s="27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12"/>
      <c r="B13" s="188"/>
      <c r="C13" s="496"/>
      <c r="D13" s="638"/>
      <c r="E13" s="418" t="s">
        <v>19</v>
      </c>
      <c r="F13" s="426" t="e">
        <f>F6+F7+#REF!+F9+F10+F11+F12</f>
        <v>#REF!</v>
      </c>
      <c r="G13" s="522"/>
      <c r="H13" s="205" t="e">
        <f>H6+H7+#REF!+H9+H10+H11+H12</f>
        <v>#REF!</v>
      </c>
      <c r="I13" s="22" t="e">
        <f>I6+I7+#REF!+I9+I10+I11+I12</f>
        <v>#REF!</v>
      </c>
      <c r="J13" s="117" t="e">
        <f>J6+J7+#REF!+J9+J10+J11+J12</f>
        <v>#REF!</v>
      </c>
      <c r="K13" s="468" t="e">
        <f>K6+K7+#REF!+K9+K10+K11+K12</f>
        <v>#REF!</v>
      </c>
      <c r="L13" s="205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7" t="e">
        <f>P6+P7+#REF!+P9+P10+P11+P12</f>
        <v>#REF!</v>
      </c>
      <c r="Q13" s="205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4" t="e">
        <f>X6+X7+#REF!+X9+X10+X11+X12</f>
        <v>#REF!</v>
      </c>
    </row>
    <row r="14" spans="1:24" s="36" customFormat="1" ht="26.5" customHeight="1" x14ac:dyDescent="0.35">
      <c r="A14" s="112"/>
      <c r="B14" s="242"/>
      <c r="C14" s="515"/>
      <c r="D14" s="637"/>
      <c r="E14" s="516" t="s">
        <v>19</v>
      </c>
      <c r="F14" s="470">
        <f>F6+F7+F8+F9+F10+F11+F12</f>
        <v>835</v>
      </c>
      <c r="G14" s="469"/>
      <c r="H14" s="310">
        <f>H6+H7+H8+H9+H10+H11+H12</f>
        <v>44.51</v>
      </c>
      <c r="I14" s="57">
        <f>I6+I7+I8+I9+I10+I11+I12</f>
        <v>31.659999999999997</v>
      </c>
      <c r="J14" s="739">
        <f>J6+J7+J8+J9+J10+J11+J12</f>
        <v>100.95000000000002</v>
      </c>
      <c r="K14" s="298">
        <f>K6+K7+K8+K9+K10+K11+K12</f>
        <v>867.56</v>
      </c>
      <c r="L14" s="310">
        <f>L6+L7+L8+L9+L10+L11+L12</f>
        <v>0.43000000000000005</v>
      </c>
      <c r="M14" s="57">
        <f>M6+M7+M8+M9+M10+M11+M12</f>
        <v>0.35</v>
      </c>
      <c r="N14" s="57">
        <f>N6+N7+N8+N9+N10+N11+N12</f>
        <v>23.220000000000002</v>
      </c>
      <c r="O14" s="57">
        <f>O6+O7+O8+O9+O10+O11+O12</f>
        <v>160</v>
      </c>
      <c r="P14" s="739">
        <f>P6+P7+P8+P9+P10+P11+P12</f>
        <v>0.11</v>
      </c>
      <c r="Q14" s="310">
        <f>Q6+Q7+Q8+Q9+Q10+Q11+Q12</f>
        <v>130.54</v>
      </c>
      <c r="R14" s="57">
        <f>R6+R7+R8+R9+R10+R11+R12</f>
        <v>422.46</v>
      </c>
      <c r="S14" s="57">
        <f>S6+S7+S8+S9+S10+S11+S12</f>
        <v>88.04</v>
      </c>
      <c r="T14" s="57">
        <f>T6+T7+T8+T9+T10+T11+T12</f>
        <v>8.92</v>
      </c>
      <c r="U14" s="57">
        <f>U6+U7+U8+U9+U10+U11+U12</f>
        <v>1165.9599999999998</v>
      </c>
      <c r="V14" s="57">
        <f>V6+V7+V8+V9+V10+V11+V12</f>
        <v>1.5000000000000003E-2</v>
      </c>
      <c r="W14" s="57">
        <f>W6+W7+W8+W9+W10+W11+W12</f>
        <v>4.0000000000000001E-3</v>
      </c>
      <c r="X14" s="76">
        <f>X6+X7+X8+X9+X10+X11+X12</f>
        <v>3.1</v>
      </c>
    </row>
    <row r="15" spans="1:24" s="36" customFormat="1" ht="26.5" customHeight="1" x14ac:dyDescent="0.35">
      <c r="A15" s="112"/>
      <c r="B15" s="241"/>
      <c r="C15" s="496"/>
      <c r="D15" s="638"/>
      <c r="E15" s="461" t="s">
        <v>20</v>
      </c>
      <c r="F15" s="426"/>
      <c r="G15" s="496"/>
      <c r="H15" s="205"/>
      <c r="I15" s="22"/>
      <c r="J15" s="117"/>
      <c r="K15" s="526" t="e">
        <f>K13/23.5</f>
        <v>#REF!</v>
      </c>
      <c r="L15" s="205"/>
      <c r="M15" s="22"/>
      <c r="N15" s="22"/>
      <c r="O15" s="22"/>
      <c r="P15" s="117"/>
      <c r="Q15" s="205"/>
      <c r="R15" s="22"/>
      <c r="S15" s="22"/>
      <c r="T15" s="22"/>
      <c r="U15" s="22"/>
      <c r="V15" s="22"/>
      <c r="W15" s="22"/>
      <c r="X15" s="64"/>
    </row>
    <row r="16" spans="1:24" s="36" customFormat="1" ht="26.5" customHeight="1" thickBot="1" x14ac:dyDescent="0.4">
      <c r="A16" s="151"/>
      <c r="B16" s="191"/>
      <c r="C16" s="517"/>
      <c r="D16" s="674"/>
      <c r="E16" s="428" t="s">
        <v>20</v>
      </c>
      <c r="F16" s="173"/>
      <c r="G16" s="518"/>
      <c r="H16" s="430"/>
      <c r="I16" s="431"/>
      <c r="J16" s="473"/>
      <c r="K16" s="527">
        <f>K14/23.5</f>
        <v>36.917446808510633</v>
      </c>
      <c r="L16" s="430"/>
      <c r="M16" s="431"/>
      <c r="N16" s="431"/>
      <c r="O16" s="431"/>
      <c r="P16" s="473"/>
      <c r="Q16" s="430"/>
      <c r="R16" s="431"/>
      <c r="S16" s="431"/>
      <c r="T16" s="431"/>
      <c r="U16" s="431"/>
      <c r="V16" s="431"/>
      <c r="W16" s="431"/>
      <c r="X16" s="432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606" t="s">
        <v>64</v>
      </c>
      <c r="B18" s="808"/>
      <c r="C18" s="607"/>
      <c r="D18" s="608"/>
      <c r="E18" s="25"/>
      <c r="F18" s="26"/>
      <c r="G18" s="11"/>
      <c r="H18" s="9"/>
      <c r="I18" s="11"/>
      <c r="J18" s="11"/>
    </row>
    <row r="19" spans="1:14" ht="18" x14ac:dyDescent="0.35">
      <c r="A19" s="609" t="s">
        <v>65</v>
      </c>
      <c r="B19" s="804"/>
      <c r="C19" s="610"/>
      <c r="D19" s="610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topLeftCell="B5" zoomScale="51" zoomScaleNormal="51" workbookViewId="0">
      <selection activeCell="B9" sqref="B9:X9"/>
    </sheetView>
  </sheetViews>
  <sheetFormatPr defaultRowHeight="14.5" x14ac:dyDescent="0.35"/>
  <cols>
    <col min="1" max="1" width="16.81640625" customWidth="1"/>
    <col min="2" max="2" width="16.81640625" style="807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806"/>
      <c r="C2" s="7"/>
      <c r="D2" s="6" t="s">
        <v>3</v>
      </c>
      <c r="E2" s="6"/>
      <c r="F2" s="8" t="s">
        <v>2</v>
      </c>
      <c r="G2" s="126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716"/>
      <c r="C4" s="613" t="s">
        <v>38</v>
      </c>
      <c r="D4" s="679"/>
      <c r="E4" s="680"/>
      <c r="F4" s="613"/>
      <c r="G4" s="613"/>
      <c r="H4" s="767" t="s">
        <v>21</v>
      </c>
      <c r="I4" s="768"/>
      <c r="J4" s="769"/>
      <c r="K4" s="681" t="s">
        <v>22</v>
      </c>
      <c r="L4" s="922" t="s">
        <v>23</v>
      </c>
      <c r="M4" s="923"/>
      <c r="N4" s="923"/>
      <c r="O4" s="923"/>
      <c r="P4" s="924"/>
      <c r="Q4" s="922" t="s">
        <v>24</v>
      </c>
      <c r="R4" s="923"/>
      <c r="S4" s="923"/>
      <c r="T4" s="923"/>
      <c r="U4" s="923"/>
      <c r="V4" s="923"/>
      <c r="W4" s="923"/>
      <c r="X4" s="924"/>
    </row>
    <row r="5" spans="1:24" s="16" customFormat="1" ht="28.5" customHeight="1" thickBot="1" x14ac:dyDescent="0.4">
      <c r="A5" s="148" t="s">
        <v>0</v>
      </c>
      <c r="B5" s="783"/>
      <c r="C5" s="110" t="s">
        <v>39</v>
      </c>
      <c r="D5" s="391" t="s">
        <v>40</v>
      </c>
      <c r="E5" s="110" t="s">
        <v>37</v>
      </c>
      <c r="F5" s="110" t="s">
        <v>25</v>
      </c>
      <c r="G5" s="110" t="s">
        <v>36</v>
      </c>
      <c r="H5" s="104" t="s">
        <v>26</v>
      </c>
      <c r="I5" s="479" t="s">
        <v>27</v>
      </c>
      <c r="J5" s="104" t="s">
        <v>28</v>
      </c>
      <c r="K5" s="695" t="s">
        <v>29</v>
      </c>
      <c r="L5" s="352" t="s">
        <v>30</v>
      </c>
      <c r="M5" s="352" t="s">
        <v>109</v>
      </c>
      <c r="N5" s="352" t="s">
        <v>31</v>
      </c>
      <c r="O5" s="478" t="s">
        <v>110</v>
      </c>
      <c r="P5" s="352" t="s">
        <v>111</v>
      </c>
      <c r="Q5" s="352" t="s">
        <v>32</v>
      </c>
      <c r="R5" s="352" t="s">
        <v>33</v>
      </c>
      <c r="S5" s="352" t="s">
        <v>34</v>
      </c>
      <c r="T5" s="352" t="s">
        <v>35</v>
      </c>
      <c r="U5" s="352" t="s">
        <v>112</v>
      </c>
      <c r="V5" s="352" t="s">
        <v>113</v>
      </c>
      <c r="W5" s="352" t="s">
        <v>114</v>
      </c>
      <c r="X5" s="479" t="s">
        <v>115</v>
      </c>
    </row>
    <row r="6" spans="1:24" s="16" customFormat="1" ht="26.5" customHeight="1" x14ac:dyDescent="0.35">
      <c r="A6" s="150" t="s">
        <v>6</v>
      </c>
      <c r="B6" s="223"/>
      <c r="C6" s="552">
        <v>133</v>
      </c>
      <c r="D6" s="386" t="s">
        <v>18</v>
      </c>
      <c r="E6" s="620" t="s">
        <v>128</v>
      </c>
      <c r="F6" s="519">
        <v>60</v>
      </c>
      <c r="G6" s="684"/>
      <c r="H6" s="268">
        <v>1.24</v>
      </c>
      <c r="I6" s="39">
        <v>0.21</v>
      </c>
      <c r="J6" s="40">
        <v>6.12</v>
      </c>
      <c r="K6" s="320">
        <v>31.32</v>
      </c>
      <c r="L6" s="289">
        <v>0.01</v>
      </c>
      <c r="M6" s="90">
        <v>0.02</v>
      </c>
      <c r="N6" s="90">
        <v>1.1499999999999999</v>
      </c>
      <c r="O6" s="90">
        <v>0</v>
      </c>
      <c r="P6" s="91">
        <v>0</v>
      </c>
      <c r="Q6" s="289">
        <v>22.18</v>
      </c>
      <c r="R6" s="90">
        <v>21.4</v>
      </c>
      <c r="S6" s="90">
        <v>6.79</v>
      </c>
      <c r="T6" s="90">
        <v>0.19</v>
      </c>
      <c r="U6" s="90">
        <v>67.73</v>
      </c>
      <c r="V6" s="90">
        <v>0</v>
      </c>
      <c r="W6" s="90">
        <v>0</v>
      </c>
      <c r="X6" s="92">
        <v>0.01</v>
      </c>
    </row>
    <row r="7" spans="1:24" s="16" customFormat="1" ht="26.5" customHeight="1" x14ac:dyDescent="0.35">
      <c r="A7" s="111"/>
      <c r="B7" s="139"/>
      <c r="C7" s="547">
        <v>35</v>
      </c>
      <c r="D7" s="210" t="s">
        <v>92</v>
      </c>
      <c r="E7" s="164" t="s">
        <v>90</v>
      </c>
      <c r="F7" s="231">
        <v>200</v>
      </c>
      <c r="G7" s="175"/>
      <c r="H7" s="245">
        <v>4.91</v>
      </c>
      <c r="I7" s="13">
        <v>9.9600000000000009</v>
      </c>
      <c r="J7" s="43">
        <v>9.02</v>
      </c>
      <c r="K7" s="107">
        <v>146.41</v>
      </c>
      <c r="L7" s="244">
        <v>0.04</v>
      </c>
      <c r="M7" s="15">
        <v>0.03</v>
      </c>
      <c r="N7" s="15">
        <v>0.75</v>
      </c>
      <c r="O7" s="15">
        <v>120</v>
      </c>
      <c r="P7" s="18">
        <v>0</v>
      </c>
      <c r="Q7" s="244">
        <v>12.45</v>
      </c>
      <c r="R7" s="15">
        <v>46.5</v>
      </c>
      <c r="S7" s="15">
        <v>9.68</v>
      </c>
      <c r="T7" s="15">
        <v>0.56999999999999995</v>
      </c>
      <c r="U7" s="15">
        <v>83.7</v>
      </c>
      <c r="V7" s="15">
        <v>2E-3</v>
      </c>
      <c r="W7" s="15">
        <v>0</v>
      </c>
      <c r="X7" s="41">
        <v>0.03</v>
      </c>
    </row>
    <row r="8" spans="1:24" s="36" customFormat="1" ht="35.25" customHeight="1" x14ac:dyDescent="0.35">
      <c r="A8" s="112"/>
      <c r="B8" s="140"/>
      <c r="C8" s="547">
        <v>148</v>
      </c>
      <c r="D8" s="157" t="s">
        <v>9</v>
      </c>
      <c r="E8" s="184" t="s">
        <v>123</v>
      </c>
      <c r="F8" s="231">
        <v>90</v>
      </c>
      <c r="G8" s="175"/>
      <c r="H8" s="277">
        <v>19.52</v>
      </c>
      <c r="I8" s="20">
        <v>10.17</v>
      </c>
      <c r="J8" s="46">
        <v>5.89</v>
      </c>
      <c r="K8" s="276">
        <v>193.12</v>
      </c>
      <c r="L8" s="244">
        <v>0.11</v>
      </c>
      <c r="M8" s="17">
        <v>0.16</v>
      </c>
      <c r="N8" s="15">
        <v>1.57</v>
      </c>
      <c r="O8" s="15">
        <v>300</v>
      </c>
      <c r="P8" s="41">
        <v>0.44</v>
      </c>
      <c r="Q8" s="244">
        <v>129.65</v>
      </c>
      <c r="R8" s="15">
        <v>270.19</v>
      </c>
      <c r="S8" s="15">
        <v>64.94</v>
      </c>
      <c r="T8" s="15">
        <v>1.28</v>
      </c>
      <c r="U8" s="15">
        <v>460.93</v>
      </c>
      <c r="V8" s="15">
        <v>0.14000000000000001</v>
      </c>
      <c r="W8" s="15">
        <v>1.7000000000000001E-2</v>
      </c>
      <c r="X8" s="41">
        <v>0.66</v>
      </c>
    </row>
    <row r="9" spans="1:24" s="36" customFormat="1" ht="26.5" customHeight="1" x14ac:dyDescent="0.35">
      <c r="A9" s="112"/>
      <c r="B9" s="189" t="s">
        <v>74</v>
      </c>
      <c r="C9" s="888">
        <v>51</v>
      </c>
      <c r="D9" s="889" t="s">
        <v>62</v>
      </c>
      <c r="E9" s="890" t="s">
        <v>138</v>
      </c>
      <c r="F9" s="891">
        <v>150</v>
      </c>
      <c r="G9" s="892"/>
      <c r="H9" s="893">
        <v>3.33</v>
      </c>
      <c r="I9" s="894">
        <v>3.81</v>
      </c>
      <c r="J9" s="895">
        <v>26.04</v>
      </c>
      <c r="K9" s="896">
        <v>151.12</v>
      </c>
      <c r="L9" s="893">
        <v>0.15</v>
      </c>
      <c r="M9" s="894">
        <v>0.1</v>
      </c>
      <c r="N9" s="894">
        <v>14.03</v>
      </c>
      <c r="O9" s="894">
        <v>20</v>
      </c>
      <c r="P9" s="895">
        <v>0.06</v>
      </c>
      <c r="Q9" s="893">
        <v>20.11</v>
      </c>
      <c r="R9" s="894">
        <v>90.58</v>
      </c>
      <c r="S9" s="894">
        <v>35.68</v>
      </c>
      <c r="T9" s="894">
        <v>1.45</v>
      </c>
      <c r="U9" s="894">
        <v>830.41</v>
      </c>
      <c r="V9" s="894">
        <v>8.0000000000000002E-3</v>
      </c>
      <c r="W9" s="894">
        <v>1E-3</v>
      </c>
      <c r="X9" s="897">
        <v>0.05</v>
      </c>
    </row>
    <row r="10" spans="1:24" s="16" customFormat="1" ht="33.75" customHeight="1" x14ac:dyDescent="0.35">
      <c r="A10" s="113"/>
      <c r="B10" s="139"/>
      <c r="C10" s="547">
        <v>107</v>
      </c>
      <c r="D10" s="210" t="s">
        <v>17</v>
      </c>
      <c r="E10" s="164" t="s">
        <v>91</v>
      </c>
      <c r="F10" s="231">
        <v>200</v>
      </c>
      <c r="G10" s="558"/>
      <c r="H10" s="244">
        <v>0.6</v>
      </c>
      <c r="I10" s="15">
        <v>0.2</v>
      </c>
      <c r="J10" s="41">
        <v>23.6</v>
      </c>
      <c r="K10" s="260">
        <v>104</v>
      </c>
      <c r="L10" s="244">
        <v>0.02</v>
      </c>
      <c r="M10" s="15">
        <v>0.02</v>
      </c>
      <c r="N10" s="15">
        <v>171</v>
      </c>
      <c r="O10" s="15">
        <v>20</v>
      </c>
      <c r="P10" s="18">
        <v>0</v>
      </c>
      <c r="Q10" s="244">
        <v>80</v>
      </c>
      <c r="R10" s="15">
        <v>40</v>
      </c>
      <c r="S10" s="15">
        <v>70</v>
      </c>
      <c r="T10" s="15">
        <v>0.8</v>
      </c>
      <c r="U10" s="15">
        <v>266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13"/>
      <c r="B11" s="139"/>
      <c r="C11" s="154">
        <v>119</v>
      </c>
      <c r="D11" s="185" t="s">
        <v>13</v>
      </c>
      <c r="E11" s="156" t="s">
        <v>53</v>
      </c>
      <c r="F11" s="190">
        <v>20</v>
      </c>
      <c r="G11" s="135"/>
      <c r="H11" s="244">
        <v>1.52</v>
      </c>
      <c r="I11" s="15">
        <v>0.16</v>
      </c>
      <c r="J11" s="41">
        <v>9.84</v>
      </c>
      <c r="K11" s="260">
        <v>47</v>
      </c>
      <c r="L11" s="244">
        <v>0.02</v>
      </c>
      <c r="M11" s="17">
        <v>0.01</v>
      </c>
      <c r="N11" s="15">
        <v>0</v>
      </c>
      <c r="O11" s="15">
        <v>0</v>
      </c>
      <c r="P11" s="41">
        <v>0</v>
      </c>
      <c r="Q11" s="244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6.5" customHeight="1" x14ac:dyDescent="0.35">
      <c r="A12" s="113"/>
      <c r="B12" s="139"/>
      <c r="C12" s="152">
        <v>120</v>
      </c>
      <c r="D12" s="185" t="s">
        <v>14</v>
      </c>
      <c r="E12" s="156" t="s">
        <v>45</v>
      </c>
      <c r="F12" s="175">
        <v>20</v>
      </c>
      <c r="G12" s="175"/>
      <c r="H12" s="277">
        <v>1.32</v>
      </c>
      <c r="I12" s="20">
        <v>0.24</v>
      </c>
      <c r="J12" s="21">
        <v>8.0399999999999991</v>
      </c>
      <c r="K12" s="439">
        <v>39.6</v>
      </c>
      <c r="L12" s="277">
        <v>0.03</v>
      </c>
      <c r="M12" s="20">
        <v>0.02</v>
      </c>
      <c r="N12" s="20">
        <v>0</v>
      </c>
      <c r="O12" s="20">
        <v>0</v>
      </c>
      <c r="P12" s="21">
        <v>0</v>
      </c>
      <c r="Q12" s="27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12"/>
      <c r="B13" s="188" t="s">
        <v>72</v>
      </c>
      <c r="C13" s="501"/>
      <c r="D13" s="711"/>
      <c r="E13" s="418" t="s">
        <v>19</v>
      </c>
      <c r="F13" s="425" t="e">
        <f>F6+F7+F8+#REF!+F10+F11+F12</f>
        <v>#REF!</v>
      </c>
      <c r="G13" s="522"/>
      <c r="H13" s="205" t="e">
        <f>H6+H7+H8+#REF!+H10+H11+H12</f>
        <v>#REF!</v>
      </c>
      <c r="I13" s="22" t="e">
        <f>I6+I7+I8+#REF!+I10+I11+I12</f>
        <v>#REF!</v>
      </c>
      <c r="J13" s="64" t="e">
        <f>J6+J7+J8+#REF!+J10+J11+J12</f>
        <v>#REF!</v>
      </c>
      <c r="K13" s="426" t="e">
        <f>K6+K7+K8+#REF!+K10+K11+K12</f>
        <v>#REF!</v>
      </c>
      <c r="L13" s="205" t="e">
        <f>L6+L7+L8+#REF!+L10+L11+L12</f>
        <v>#REF!</v>
      </c>
      <c r="M13" s="22" t="e">
        <f>M6+M7+M8+#REF!+M10+M11+M12</f>
        <v>#REF!</v>
      </c>
      <c r="N13" s="22" t="e">
        <f>N6+N7+N8+#REF!+N10+N11+N12</f>
        <v>#REF!</v>
      </c>
      <c r="O13" s="22" t="e">
        <f>O6+O7+O8+#REF!+O10+O11+O12</f>
        <v>#REF!</v>
      </c>
      <c r="P13" s="117" t="e">
        <f>P6+P7+P8+#REF!+P10+P11+P12</f>
        <v>#REF!</v>
      </c>
      <c r="Q13" s="205" t="e">
        <f>Q6+Q7+Q8+#REF!+Q10+Q11+Q12</f>
        <v>#REF!</v>
      </c>
      <c r="R13" s="22" t="e">
        <f>R6+R7+R8+#REF!+R10+R11+R12</f>
        <v>#REF!</v>
      </c>
      <c r="S13" s="22" t="e">
        <f>S6+S7+S8+#REF!+S10+S11+S12</f>
        <v>#REF!</v>
      </c>
      <c r="T13" s="22" t="e">
        <f>T6+T7+T8+#REF!+T10+T11+T12</f>
        <v>#REF!</v>
      </c>
      <c r="U13" s="22" t="e">
        <f>U6+U7+U8+#REF!+U10+U11+U12</f>
        <v>#REF!</v>
      </c>
      <c r="V13" s="22" t="e">
        <f>V6+V7+V8+#REF!+V10+V11+V12</f>
        <v>#REF!</v>
      </c>
      <c r="W13" s="22" t="e">
        <f>W6+W7+W8+#REF!+W10+W11+W12</f>
        <v>#REF!</v>
      </c>
      <c r="X13" s="64" t="e">
        <f>X6+X7+X8+#REF!+X10+X11+X12</f>
        <v>#REF!</v>
      </c>
    </row>
    <row r="14" spans="1:24" s="36" customFormat="1" ht="26.5" customHeight="1" x14ac:dyDescent="0.35">
      <c r="A14" s="112"/>
      <c r="B14" s="189" t="s">
        <v>74</v>
      </c>
      <c r="C14" s="564"/>
      <c r="D14" s="710"/>
      <c r="E14" s="516" t="s">
        <v>19</v>
      </c>
      <c r="F14" s="296">
        <f>F6+F7+F8+F9+F10+F11+F12</f>
        <v>740</v>
      </c>
      <c r="G14" s="469"/>
      <c r="H14" s="310">
        <f>H6+H7+H8+H9+H10+H11+H12</f>
        <v>32.44</v>
      </c>
      <c r="I14" s="57">
        <f>I6+I7+I8+I9+I10+I11+I12</f>
        <v>24.75</v>
      </c>
      <c r="J14" s="76">
        <f>J6+J7+J8+J9+J10+J11+J12</f>
        <v>88.550000000000011</v>
      </c>
      <c r="K14" s="470">
        <f>K6+K7+K8+K9+K10+K11+K12</f>
        <v>712.57</v>
      </c>
      <c r="L14" s="310">
        <f>L6+L7+L8+L9+L10+L11+L12</f>
        <v>0.38</v>
      </c>
      <c r="M14" s="57">
        <f>M6+M7+M8+M9+M10+M11+M12</f>
        <v>0.3600000000000001</v>
      </c>
      <c r="N14" s="57">
        <f>N6+N7+N8+N9+N10+N11+N12</f>
        <v>188.5</v>
      </c>
      <c r="O14" s="57">
        <f>O6+O7+O8+O9+O10+O11+O12</f>
        <v>460</v>
      </c>
      <c r="P14" s="739">
        <f>P6+P7+P8+P9+P10+P11+P12</f>
        <v>0.5</v>
      </c>
      <c r="Q14" s="310">
        <f>Q6+Q7+Q8+Q9+Q10+Q11+Q12</f>
        <v>274.19</v>
      </c>
      <c r="R14" s="57">
        <f>R6+R7+R8+R9+R10+R11+R12</f>
        <v>511.67</v>
      </c>
      <c r="S14" s="57">
        <f>S6+S7+S8+S9+S10+S11+S12</f>
        <v>199.29000000000002</v>
      </c>
      <c r="T14" s="57">
        <f>T6+T7+T8+T9+T10+T11+T12</f>
        <v>5.29</v>
      </c>
      <c r="U14" s="57">
        <f>U6+U7+U8+U9+U10+U11+U12</f>
        <v>1774.37</v>
      </c>
      <c r="V14" s="57">
        <f>V6+V7+V8+V9+V10+V11+V12</f>
        <v>0.15200000000000002</v>
      </c>
      <c r="W14" s="57">
        <f>W6+W7+W8+W9+W10+W11+W12</f>
        <v>2.0000000000000004E-2</v>
      </c>
      <c r="X14" s="76">
        <f>X6+X7+X8+X9+X10+X11+X12</f>
        <v>3.65</v>
      </c>
    </row>
    <row r="15" spans="1:24" s="36" customFormat="1" ht="26.5" customHeight="1" x14ac:dyDescent="0.35">
      <c r="A15" s="112"/>
      <c r="B15" s="188" t="s">
        <v>72</v>
      </c>
      <c r="C15" s="501"/>
      <c r="D15" s="711"/>
      <c r="E15" s="461" t="s">
        <v>20</v>
      </c>
      <c r="F15" s="425"/>
      <c r="G15" s="496"/>
      <c r="H15" s="205"/>
      <c r="I15" s="22"/>
      <c r="J15" s="64"/>
      <c r="K15" s="529" t="e">
        <f>K13/23.5</f>
        <v>#REF!</v>
      </c>
      <c r="L15" s="205"/>
      <c r="M15" s="22"/>
      <c r="N15" s="22"/>
      <c r="O15" s="22"/>
      <c r="P15" s="117"/>
      <c r="Q15" s="205"/>
      <c r="R15" s="22"/>
      <c r="S15" s="22"/>
      <c r="T15" s="22"/>
      <c r="U15" s="22"/>
      <c r="V15" s="22"/>
      <c r="W15" s="22"/>
      <c r="X15" s="64"/>
    </row>
    <row r="16" spans="1:24" s="36" customFormat="1" ht="26.5" customHeight="1" thickBot="1" x14ac:dyDescent="0.4">
      <c r="A16" s="151"/>
      <c r="B16" s="191" t="s">
        <v>74</v>
      </c>
      <c r="C16" s="747"/>
      <c r="D16" s="672"/>
      <c r="E16" s="428" t="s">
        <v>20</v>
      </c>
      <c r="F16" s="191"/>
      <c r="G16" s="518"/>
      <c r="H16" s="430"/>
      <c r="I16" s="431"/>
      <c r="J16" s="432"/>
      <c r="K16" s="433">
        <f>K14/23.5</f>
        <v>30.32212765957447</v>
      </c>
      <c r="L16" s="430"/>
      <c r="M16" s="431"/>
      <c r="N16" s="431"/>
      <c r="O16" s="431"/>
      <c r="P16" s="473"/>
      <c r="Q16" s="430"/>
      <c r="R16" s="431"/>
      <c r="S16" s="431"/>
      <c r="T16" s="431"/>
      <c r="U16" s="431"/>
      <c r="V16" s="431"/>
      <c r="W16" s="431"/>
      <c r="X16" s="432"/>
    </row>
    <row r="17" spans="1:19" x14ac:dyDescent="0.35">
      <c r="A17" s="2"/>
      <c r="C17" s="217"/>
      <c r="D17" s="28"/>
      <c r="E17" s="28"/>
      <c r="F17" s="28"/>
      <c r="G17" s="218"/>
      <c r="H17" s="219"/>
      <c r="I17" s="218"/>
      <c r="J17" s="28"/>
      <c r="K17" s="220"/>
      <c r="L17" s="28"/>
      <c r="M17" s="28"/>
      <c r="N17" s="28"/>
      <c r="O17" s="221"/>
      <c r="P17" s="221"/>
      <c r="Q17" s="221"/>
      <c r="R17" s="221"/>
      <c r="S17" s="221"/>
    </row>
    <row r="18" spans="1:19" ht="18" x14ac:dyDescent="0.35">
      <c r="D18" s="11"/>
      <c r="E18" s="25"/>
      <c r="F18" s="26"/>
      <c r="G18" s="11"/>
      <c r="H18" s="11"/>
      <c r="I18" s="11"/>
      <c r="J18" s="11"/>
    </row>
    <row r="19" spans="1:19" ht="18" x14ac:dyDescent="0.35">
      <c r="A19" s="606" t="s">
        <v>64</v>
      </c>
      <c r="B19" s="808"/>
      <c r="C19" s="607"/>
      <c r="D19" s="608"/>
      <c r="E19" s="25"/>
      <c r="F19" s="26"/>
      <c r="G19" s="11"/>
      <c r="H19" s="11"/>
      <c r="I19" s="11"/>
      <c r="J19" s="11"/>
    </row>
    <row r="20" spans="1:19" ht="18" x14ac:dyDescent="0.35">
      <c r="A20" s="609" t="s">
        <v>65</v>
      </c>
      <c r="B20" s="804"/>
      <c r="C20" s="610"/>
      <c r="D20" s="610"/>
      <c r="E20" s="25"/>
      <c r="F20" s="26"/>
      <c r="G20" s="11"/>
      <c r="H20" s="11"/>
      <c r="I20" s="11"/>
      <c r="J20" s="11"/>
    </row>
    <row r="22" spans="1:19" x14ac:dyDescent="0.35">
      <c r="D22" s="11"/>
      <c r="E22" s="11"/>
      <c r="F22" s="11"/>
      <c r="G22" s="11"/>
      <c r="H22" s="11"/>
      <c r="I22" s="11"/>
      <c r="J22" s="11"/>
    </row>
    <row r="23" spans="1:19" x14ac:dyDescent="0.35">
      <c r="D23" s="11"/>
      <c r="E23" s="11"/>
      <c r="F23" s="11"/>
      <c r="G23" s="11"/>
      <c r="H23" s="11"/>
      <c r="I23" s="11"/>
      <c r="J23" s="11"/>
    </row>
    <row r="24" spans="1:19" x14ac:dyDescent="0.35">
      <c r="D24" s="11"/>
      <c r="E24" s="11"/>
      <c r="F24" s="11"/>
      <c r="G24" s="11"/>
      <c r="H24" s="11"/>
      <c r="I24" s="11"/>
      <c r="J24" s="11"/>
    </row>
    <row r="25" spans="1:19" x14ac:dyDescent="0.35">
      <c r="D25" s="11"/>
      <c r="E25" s="11"/>
      <c r="F25" s="11"/>
      <c r="G25" s="11"/>
      <c r="H25" s="11"/>
      <c r="I25" s="11"/>
      <c r="J25" s="11"/>
    </row>
    <row r="26" spans="1:19" x14ac:dyDescent="0.35">
      <c r="D26" s="11"/>
      <c r="E26" s="11"/>
      <c r="F26" s="11"/>
      <c r="G26" s="11"/>
      <c r="H26" s="11"/>
      <c r="I26" s="11"/>
      <c r="J26" s="11"/>
    </row>
    <row r="27" spans="1:19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0"/>
  <sheetViews>
    <sheetView view="pageBreakPreview" topLeftCell="A2" zoomScale="40" zoomScaleNormal="70" zoomScaleSheetLayoutView="40" workbookViewId="0">
      <selection activeCell="E26" sqref="E26"/>
    </sheetView>
  </sheetViews>
  <sheetFormatPr defaultRowHeight="14.5" x14ac:dyDescent="0.35"/>
  <cols>
    <col min="1" max="1" width="16.81640625" customWidth="1"/>
    <col min="2" max="2" width="15.7265625" style="803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802"/>
      <c r="C2" s="236"/>
      <c r="D2" s="236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37"/>
      <c r="D3" s="237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757"/>
      <c r="C4" s="611" t="s">
        <v>38</v>
      </c>
      <c r="D4" s="235"/>
      <c r="E4" s="661"/>
      <c r="F4" s="611"/>
      <c r="G4" s="613"/>
      <c r="H4" s="767" t="s">
        <v>21</v>
      </c>
      <c r="I4" s="768"/>
      <c r="J4" s="769"/>
      <c r="K4" s="717" t="s">
        <v>22</v>
      </c>
      <c r="L4" s="918" t="s">
        <v>23</v>
      </c>
      <c r="M4" s="919"/>
      <c r="N4" s="937"/>
      <c r="O4" s="937"/>
      <c r="P4" s="938"/>
      <c r="Q4" s="918" t="s">
        <v>24</v>
      </c>
      <c r="R4" s="919"/>
      <c r="S4" s="919"/>
      <c r="T4" s="919"/>
      <c r="U4" s="919"/>
      <c r="V4" s="919"/>
      <c r="W4" s="919"/>
      <c r="X4" s="920"/>
    </row>
    <row r="5" spans="1:24" s="16" customFormat="1" ht="28.5" customHeight="1" thickBot="1" x14ac:dyDescent="0.4">
      <c r="A5" s="148" t="s">
        <v>0</v>
      </c>
      <c r="B5" s="110"/>
      <c r="C5" s="133" t="s">
        <v>39</v>
      </c>
      <c r="D5" s="304" t="s">
        <v>40</v>
      </c>
      <c r="E5" s="489" t="s">
        <v>37</v>
      </c>
      <c r="F5" s="133" t="s">
        <v>25</v>
      </c>
      <c r="G5" s="110" t="s">
        <v>36</v>
      </c>
      <c r="H5" s="489" t="s">
        <v>26</v>
      </c>
      <c r="I5" s="479" t="s">
        <v>27</v>
      </c>
      <c r="J5" s="489" t="s">
        <v>28</v>
      </c>
      <c r="K5" s="718" t="s">
        <v>29</v>
      </c>
      <c r="L5" s="133" t="s">
        <v>30</v>
      </c>
      <c r="M5" s="479" t="s">
        <v>109</v>
      </c>
      <c r="N5" s="104" t="s">
        <v>31</v>
      </c>
      <c r="O5" s="784" t="s">
        <v>110</v>
      </c>
      <c r="P5" s="737" t="s">
        <v>111</v>
      </c>
      <c r="Q5" s="133" t="s">
        <v>32</v>
      </c>
      <c r="R5" s="479" t="s">
        <v>33</v>
      </c>
      <c r="S5" s="104" t="s">
        <v>34</v>
      </c>
      <c r="T5" s="479" t="s">
        <v>35</v>
      </c>
      <c r="U5" s="104" t="s">
        <v>112</v>
      </c>
      <c r="V5" s="479" t="s">
        <v>113</v>
      </c>
      <c r="W5" s="104" t="s">
        <v>114</v>
      </c>
      <c r="X5" s="479" t="s">
        <v>115</v>
      </c>
    </row>
    <row r="6" spans="1:24" s="16" customFormat="1" ht="43.5" customHeight="1" x14ac:dyDescent="0.35">
      <c r="A6" s="150" t="s">
        <v>6</v>
      </c>
      <c r="B6" s="160"/>
      <c r="C6" s="144">
        <v>25</v>
      </c>
      <c r="D6" s="413" t="s">
        <v>18</v>
      </c>
      <c r="E6" s="571" t="s">
        <v>48</v>
      </c>
      <c r="F6" s="355">
        <v>150</v>
      </c>
      <c r="G6" s="719"/>
      <c r="H6" s="47">
        <v>0.6</v>
      </c>
      <c r="I6" s="37">
        <v>0.45</v>
      </c>
      <c r="J6" s="225">
        <v>15.45</v>
      </c>
      <c r="K6" s="320">
        <v>70.5</v>
      </c>
      <c r="L6" s="262">
        <v>0.03</v>
      </c>
      <c r="M6" s="37">
        <v>0.05</v>
      </c>
      <c r="N6" s="37">
        <v>7.5</v>
      </c>
      <c r="O6" s="37">
        <v>0</v>
      </c>
      <c r="P6" s="48">
        <v>0</v>
      </c>
      <c r="Q6" s="26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0">
        <v>0.01</v>
      </c>
    </row>
    <row r="7" spans="1:24" s="16" customFormat="1" ht="26.5" customHeight="1" x14ac:dyDescent="0.35">
      <c r="A7" s="111"/>
      <c r="B7" s="189" t="s">
        <v>74</v>
      </c>
      <c r="C7" s="563">
        <v>37</v>
      </c>
      <c r="D7" s="504" t="s">
        <v>8</v>
      </c>
      <c r="E7" s="305" t="s">
        <v>99</v>
      </c>
      <c r="F7" s="531">
        <v>200</v>
      </c>
      <c r="G7" s="440"/>
      <c r="H7" s="337">
        <v>5.78</v>
      </c>
      <c r="I7" s="58">
        <v>5.5</v>
      </c>
      <c r="J7" s="75">
        <v>10.8</v>
      </c>
      <c r="K7" s="248">
        <v>115.7</v>
      </c>
      <c r="L7" s="337">
        <v>7.0000000000000007E-2</v>
      </c>
      <c r="M7" s="247">
        <v>7.0000000000000007E-2</v>
      </c>
      <c r="N7" s="58">
        <v>5.69</v>
      </c>
      <c r="O7" s="58">
        <v>110</v>
      </c>
      <c r="P7" s="75">
        <v>0</v>
      </c>
      <c r="Q7" s="337">
        <v>14.22</v>
      </c>
      <c r="R7" s="58">
        <v>82.61</v>
      </c>
      <c r="S7" s="58">
        <v>21.99</v>
      </c>
      <c r="T7" s="58">
        <v>1.22</v>
      </c>
      <c r="U7" s="58">
        <v>398.71</v>
      </c>
      <c r="V7" s="58">
        <v>5.0000000000000001E-3</v>
      </c>
      <c r="W7" s="58">
        <v>0</v>
      </c>
      <c r="X7" s="75">
        <v>0.04</v>
      </c>
    </row>
    <row r="8" spans="1:24" s="36" customFormat="1" ht="35.25" customHeight="1" x14ac:dyDescent="0.35">
      <c r="A8" s="112"/>
      <c r="B8" s="140"/>
      <c r="C8" s="105">
        <v>89</v>
      </c>
      <c r="D8" s="325" t="s">
        <v>9</v>
      </c>
      <c r="E8" s="685" t="s">
        <v>87</v>
      </c>
      <c r="F8" s="720">
        <v>90</v>
      </c>
      <c r="G8" s="605"/>
      <c r="H8" s="77">
        <v>18.13</v>
      </c>
      <c r="I8" s="13">
        <v>17.05</v>
      </c>
      <c r="J8" s="43">
        <v>3.69</v>
      </c>
      <c r="K8" s="107">
        <v>240.96</v>
      </c>
      <c r="L8" s="375">
        <v>0.06</v>
      </c>
      <c r="M8" s="96">
        <v>0.13</v>
      </c>
      <c r="N8" s="97">
        <v>1.06</v>
      </c>
      <c r="O8" s="97">
        <v>0</v>
      </c>
      <c r="P8" s="98">
        <v>0</v>
      </c>
      <c r="Q8" s="375">
        <v>17.03</v>
      </c>
      <c r="R8" s="97">
        <v>176.72</v>
      </c>
      <c r="S8" s="97">
        <v>23.18</v>
      </c>
      <c r="T8" s="97">
        <v>2.61</v>
      </c>
      <c r="U8" s="97">
        <v>317</v>
      </c>
      <c r="V8" s="97">
        <v>7.0000000000000001E-3</v>
      </c>
      <c r="W8" s="97">
        <v>0</v>
      </c>
      <c r="X8" s="102">
        <v>0.06</v>
      </c>
    </row>
    <row r="9" spans="1:24" s="36" customFormat="1" ht="26.5" customHeight="1" x14ac:dyDescent="0.35">
      <c r="A9" s="112"/>
      <c r="B9" s="140"/>
      <c r="C9" s="106">
        <v>53</v>
      </c>
      <c r="D9" s="137" t="s">
        <v>62</v>
      </c>
      <c r="E9" s="215" t="s">
        <v>94</v>
      </c>
      <c r="F9" s="175">
        <v>150</v>
      </c>
      <c r="G9" s="140"/>
      <c r="H9" s="19">
        <v>3.34</v>
      </c>
      <c r="I9" s="20">
        <v>4.91</v>
      </c>
      <c r="J9" s="46">
        <v>33.93</v>
      </c>
      <c r="K9" s="276">
        <v>191.49</v>
      </c>
      <c r="L9" s="277">
        <v>0.03</v>
      </c>
      <c r="M9" s="20">
        <v>0.02</v>
      </c>
      <c r="N9" s="20">
        <v>0</v>
      </c>
      <c r="O9" s="20">
        <v>20</v>
      </c>
      <c r="P9" s="21">
        <v>0.09</v>
      </c>
      <c r="Q9" s="277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6">
        <v>0.02</v>
      </c>
    </row>
    <row r="10" spans="1:24" s="16" customFormat="1" ht="33.75" customHeight="1" x14ac:dyDescent="0.35">
      <c r="A10" s="113"/>
      <c r="B10" s="140"/>
      <c r="C10" s="141">
        <v>101</v>
      </c>
      <c r="D10" s="325" t="s">
        <v>17</v>
      </c>
      <c r="E10" s="604" t="s">
        <v>67</v>
      </c>
      <c r="F10" s="720">
        <v>200</v>
      </c>
      <c r="G10" s="605"/>
      <c r="H10" s="244">
        <v>0.64</v>
      </c>
      <c r="I10" s="15">
        <v>0.25</v>
      </c>
      <c r="J10" s="41">
        <v>16.059999999999999</v>
      </c>
      <c r="K10" s="260">
        <v>79.849999999999994</v>
      </c>
      <c r="L10" s="244">
        <v>0.01</v>
      </c>
      <c r="M10" s="17">
        <v>0.05</v>
      </c>
      <c r="N10" s="15">
        <v>0.05</v>
      </c>
      <c r="O10" s="15">
        <v>100</v>
      </c>
      <c r="P10" s="41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13"/>
      <c r="B11" s="140"/>
      <c r="C11" s="374">
        <v>119</v>
      </c>
      <c r="D11" s="137" t="s">
        <v>53</v>
      </c>
      <c r="E11" s="215" t="s">
        <v>53</v>
      </c>
      <c r="F11" s="190">
        <v>20</v>
      </c>
      <c r="G11" s="135"/>
      <c r="H11" s="244">
        <v>1.52</v>
      </c>
      <c r="I11" s="15">
        <v>0.16</v>
      </c>
      <c r="J11" s="41">
        <v>9.84</v>
      </c>
      <c r="K11" s="260">
        <v>47</v>
      </c>
      <c r="L11" s="244">
        <v>0.02</v>
      </c>
      <c r="M11" s="17">
        <v>0.01</v>
      </c>
      <c r="N11" s="15">
        <v>0</v>
      </c>
      <c r="O11" s="15">
        <v>0</v>
      </c>
      <c r="P11" s="41">
        <v>0</v>
      </c>
      <c r="Q11" s="244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6.5" customHeight="1" x14ac:dyDescent="0.35">
      <c r="A12" s="113"/>
      <c r="B12" s="140"/>
      <c r="C12" s="374">
        <v>120</v>
      </c>
      <c r="D12" s="137" t="s">
        <v>45</v>
      </c>
      <c r="E12" s="215" t="s">
        <v>45</v>
      </c>
      <c r="F12" s="175">
        <v>20</v>
      </c>
      <c r="G12" s="175"/>
      <c r="H12" s="277">
        <v>1.32</v>
      </c>
      <c r="I12" s="20">
        <v>0.24</v>
      </c>
      <c r="J12" s="21">
        <v>8.0399999999999991</v>
      </c>
      <c r="K12" s="439">
        <v>39.6</v>
      </c>
      <c r="L12" s="277">
        <v>0.03</v>
      </c>
      <c r="M12" s="20">
        <v>0.02</v>
      </c>
      <c r="N12" s="20">
        <v>0</v>
      </c>
      <c r="O12" s="20">
        <v>0</v>
      </c>
      <c r="P12" s="21">
        <v>0</v>
      </c>
      <c r="Q12" s="27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12"/>
      <c r="B13" s="188" t="s">
        <v>72</v>
      </c>
      <c r="C13" s="491"/>
      <c r="D13" s="533"/>
      <c r="E13" s="534" t="s">
        <v>19</v>
      </c>
      <c r="F13" s="522" t="e">
        <f>F6+#REF!+F8+F9+F10+F11+F12</f>
        <v>#REF!</v>
      </c>
      <c r="G13" s="425"/>
      <c r="H13" s="53" t="e">
        <f>H6+#REF!+H8+H9+H10+H11+H12</f>
        <v>#REF!</v>
      </c>
      <c r="I13" s="22" t="e">
        <f>I6+#REF!+I8+I9+I10+I11+I12</f>
        <v>#REF!</v>
      </c>
      <c r="J13" s="64" t="e">
        <f>J6+#REF!+J8+J9+J10+J11+J12</f>
        <v>#REF!</v>
      </c>
      <c r="K13" s="426" t="e">
        <f>K6+#REF!+K8+K9+K10+K11+K12</f>
        <v>#REF!</v>
      </c>
      <c r="L13" s="205" t="e">
        <f>L6+#REF!+L8+L9+L10+L11+L12</f>
        <v>#REF!</v>
      </c>
      <c r="M13" s="22" t="e">
        <f>M6+#REF!+M8+M9+M10+M11+M12</f>
        <v>#REF!</v>
      </c>
      <c r="N13" s="22" t="e">
        <f>N6+#REF!+N8+N9+N10+N11+N12</f>
        <v>#REF!</v>
      </c>
      <c r="O13" s="22" t="e">
        <f>O6+#REF!+O8+O9+O10+O11+O12</f>
        <v>#REF!</v>
      </c>
      <c r="P13" s="117" t="e">
        <f>P6+#REF!+P8+P9+P10+P11+P12</f>
        <v>#REF!</v>
      </c>
      <c r="Q13" s="205" t="e">
        <f>Q6+#REF!+Q8+Q9+Q10+Q11+Q12</f>
        <v>#REF!</v>
      </c>
      <c r="R13" s="22" t="e">
        <f>R6+#REF!+R8+R9+R10+R11+R12</f>
        <v>#REF!</v>
      </c>
      <c r="S13" s="22" t="e">
        <f>S6+#REF!+S8+S9+S10+S11+S12</f>
        <v>#REF!</v>
      </c>
      <c r="T13" s="22" t="e">
        <f>T6+#REF!+T8+T9+T10+T11+T12</f>
        <v>#REF!</v>
      </c>
      <c r="U13" s="22" t="e">
        <f>U6+#REF!+U8+U9+U10+U11+U12</f>
        <v>#REF!</v>
      </c>
      <c r="V13" s="22" t="e">
        <f>V6+#REF!+V8+V9+V10+V11+V12</f>
        <v>#REF!</v>
      </c>
      <c r="W13" s="22" t="e">
        <f>W6+#REF!+W8+W9+W10+W11+W12</f>
        <v>#REF!</v>
      </c>
      <c r="X13" s="64" t="e">
        <f>X6+#REF!+X8+X9+X10+X11+X12</f>
        <v>#REF!</v>
      </c>
    </row>
    <row r="14" spans="1:24" s="36" customFormat="1" ht="26.5" customHeight="1" x14ac:dyDescent="0.35">
      <c r="A14" s="112"/>
      <c r="B14" s="242" t="s">
        <v>74</v>
      </c>
      <c r="C14" s="502"/>
      <c r="D14" s="536"/>
      <c r="E14" s="537" t="s">
        <v>19</v>
      </c>
      <c r="F14" s="469">
        <f>F6+F7+F8+F9+F10+F11+F12</f>
        <v>830</v>
      </c>
      <c r="G14" s="296"/>
      <c r="H14" s="556">
        <f>H6+H7+H8+H9+H10+H11+H12</f>
        <v>31.33</v>
      </c>
      <c r="I14" s="57">
        <f>I6+I7+I8+I9+I10+I11+I12</f>
        <v>28.56</v>
      </c>
      <c r="J14" s="76">
        <f>J6+J7+J8+J9+J10+J11+J12</f>
        <v>97.81</v>
      </c>
      <c r="K14" s="470">
        <f>K6+K7+K8+K9+K10+K11+K12</f>
        <v>785.1</v>
      </c>
      <c r="L14" s="310">
        <f>L6+L7+L8+L9+L10+L11+L12</f>
        <v>0.25</v>
      </c>
      <c r="M14" s="57">
        <f>M6+M7+M8+M9+M10+M11+M12</f>
        <v>0.35000000000000003</v>
      </c>
      <c r="N14" s="57">
        <f>N6+N7+N8+N9+N10+N11+N12</f>
        <v>14.300000000000002</v>
      </c>
      <c r="O14" s="57">
        <f>O6+O7+O8+O9+O10+O11+O12</f>
        <v>230</v>
      </c>
      <c r="P14" s="739">
        <f>P6+P7+P8+P9+P10+P11+P12</f>
        <v>0.09</v>
      </c>
      <c r="Q14" s="310">
        <f>Q6+Q7+Q8+Q9+Q10+Q11+Q12</f>
        <v>86.61</v>
      </c>
      <c r="R14" s="57">
        <f>R6+R7+R8+R9+R10+R11+R12</f>
        <v>396.62999999999994</v>
      </c>
      <c r="S14" s="57">
        <f>S6+S7+S8+S9+S10+S11+S12</f>
        <v>100.16</v>
      </c>
      <c r="T14" s="57">
        <f>T6+T7+T8+T9+T10+T11+T12</f>
        <v>5.83</v>
      </c>
      <c r="U14" s="57">
        <f>U6+U7+U8+U9+U10+U11+U12</f>
        <v>1065.58</v>
      </c>
      <c r="V14" s="57">
        <f>V6+V7+V8+V9+V10+V11+V12</f>
        <v>1.6000000000000004E-2</v>
      </c>
      <c r="W14" s="57">
        <f>W6+W7+W8+W9+W10+W11+W12</f>
        <v>9.0000000000000011E-3</v>
      </c>
      <c r="X14" s="76">
        <f>X6+X7+X8+X9+X10+X11+X12</f>
        <v>3.03</v>
      </c>
    </row>
    <row r="15" spans="1:24" s="36" customFormat="1" ht="26.5" customHeight="1" x14ac:dyDescent="0.35">
      <c r="A15" s="112"/>
      <c r="B15" s="241" t="s">
        <v>72</v>
      </c>
      <c r="C15" s="491"/>
      <c r="D15" s="533"/>
      <c r="E15" s="535" t="s">
        <v>20</v>
      </c>
      <c r="F15" s="522"/>
      <c r="G15" s="425"/>
      <c r="H15" s="53"/>
      <c r="I15" s="22"/>
      <c r="J15" s="64"/>
      <c r="K15" s="494" t="e">
        <f>K13/23.5</f>
        <v>#REF!</v>
      </c>
      <c r="L15" s="205"/>
      <c r="M15" s="22"/>
      <c r="N15" s="22"/>
      <c r="O15" s="22"/>
      <c r="P15" s="117"/>
      <c r="Q15" s="205"/>
      <c r="R15" s="22"/>
      <c r="S15" s="22"/>
      <c r="T15" s="22"/>
      <c r="U15" s="22"/>
      <c r="V15" s="22"/>
      <c r="W15" s="22"/>
      <c r="X15" s="64"/>
    </row>
    <row r="16" spans="1:24" s="36" customFormat="1" ht="26.5" customHeight="1" thickBot="1" x14ac:dyDescent="0.4">
      <c r="A16" s="151"/>
      <c r="B16" s="191" t="s">
        <v>74</v>
      </c>
      <c r="C16" s="173"/>
      <c r="D16" s="191"/>
      <c r="E16" s="538" t="s">
        <v>20</v>
      </c>
      <c r="F16" s="518"/>
      <c r="G16" s="191"/>
      <c r="H16" s="483"/>
      <c r="I16" s="431"/>
      <c r="J16" s="432"/>
      <c r="K16" s="543">
        <f>K14/23.5</f>
        <v>33.408510638297876</v>
      </c>
      <c r="L16" s="430"/>
      <c r="M16" s="431"/>
      <c r="N16" s="431"/>
      <c r="O16" s="431"/>
      <c r="P16" s="473"/>
      <c r="Q16" s="430"/>
      <c r="R16" s="431"/>
      <c r="S16" s="431"/>
      <c r="T16" s="431"/>
      <c r="U16" s="431"/>
      <c r="V16" s="431"/>
      <c r="W16" s="431"/>
      <c r="X16" s="432"/>
    </row>
    <row r="17" spans="1:19" ht="15.5" x14ac:dyDescent="0.35">
      <c r="A17" s="9"/>
      <c r="B17" s="796"/>
      <c r="C17" s="233"/>
      <c r="D17" s="233"/>
      <c r="E17" s="28"/>
      <c r="F17" s="28"/>
      <c r="G17" s="28"/>
      <c r="H17" s="219"/>
      <c r="I17" s="218"/>
      <c r="J17" s="28"/>
      <c r="K17" s="220"/>
      <c r="L17" s="28"/>
      <c r="M17" s="28"/>
      <c r="N17" s="28"/>
      <c r="O17" s="221"/>
      <c r="P17" s="221"/>
      <c r="Q17" s="221"/>
      <c r="R17" s="221"/>
      <c r="S17" s="221"/>
    </row>
    <row r="18" spans="1:19" x14ac:dyDescent="0.35">
      <c r="L18" s="480"/>
    </row>
    <row r="19" spans="1:19" x14ac:dyDescent="0.35">
      <c r="A19" s="606" t="s">
        <v>64</v>
      </c>
      <c r="B19" s="808"/>
      <c r="C19" s="607"/>
      <c r="D19" s="608"/>
    </row>
    <row r="20" spans="1:19" x14ac:dyDescent="0.35">
      <c r="A20" s="609" t="s">
        <v>65</v>
      </c>
      <c r="B20" s="804"/>
      <c r="C20" s="610"/>
      <c r="D20" s="610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1"/>
  <sheetViews>
    <sheetView zoomScale="46" zoomScaleNormal="46" workbookViewId="0">
      <selection activeCell="E25" sqref="E25"/>
    </sheetView>
  </sheetViews>
  <sheetFormatPr defaultRowHeight="14.5" x14ac:dyDescent="0.35"/>
  <cols>
    <col min="1" max="1" width="16.81640625" customWidth="1"/>
    <col min="2" max="2" width="15.7265625" style="803" customWidth="1"/>
    <col min="3" max="3" width="15.7265625" style="5" customWidth="1"/>
    <col min="4" max="4" width="22.453125" style="119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802"/>
      <c r="C2" s="236"/>
      <c r="D2" s="238" t="s">
        <v>3</v>
      </c>
      <c r="E2" s="6"/>
      <c r="F2" s="8" t="s">
        <v>2</v>
      </c>
      <c r="G2" s="126">
        <v>17</v>
      </c>
      <c r="H2" s="6"/>
      <c r="K2" s="8"/>
      <c r="L2" s="7"/>
      <c r="M2" s="1"/>
      <c r="N2" s="2"/>
    </row>
    <row r="3" spans="1:24" ht="15" thickBot="1" x14ac:dyDescent="0.4">
      <c r="A3" s="1"/>
      <c r="C3" s="237"/>
      <c r="D3" s="239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757"/>
      <c r="C4" s="612" t="s">
        <v>38</v>
      </c>
      <c r="D4" s="254"/>
      <c r="E4" s="661"/>
      <c r="F4" s="613"/>
      <c r="G4" s="612"/>
      <c r="H4" s="776" t="s">
        <v>21</v>
      </c>
      <c r="I4" s="777"/>
      <c r="J4" s="778"/>
      <c r="K4" s="618" t="s">
        <v>22</v>
      </c>
      <c r="L4" s="922" t="s">
        <v>23</v>
      </c>
      <c r="M4" s="923"/>
      <c r="N4" s="939"/>
      <c r="O4" s="939"/>
      <c r="P4" s="940"/>
      <c r="Q4" s="922" t="s">
        <v>24</v>
      </c>
      <c r="R4" s="923"/>
      <c r="S4" s="923"/>
      <c r="T4" s="923"/>
      <c r="U4" s="923"/>
      <c r="V4" s="923"/>
      <c r="W4" s="923"/>
      <c r="X4" s="924"/>
    </row>
    <row r="5" spans="1:24" s="16" customFormat="1" ht="47" thickBot="1" x14ac:dyDescent="0.4">
      <c r="A5" s="148" t="s">
        <v>0</v>
      </c>
      <c r="B5" s="110"/>
      <c r="C5" s="104" t="s">
        <v>39</v>
      </c>
      <c r="D5" s="662" t="s">
        <v>40</v>
      </c>
      <c r="E5" s="489" t="s">
        <v>37</v>
      </c>
      <c r="F5" s="110" t="s">
        <v>25</v>
      </c>
      <c r="G5" s="104" t="s">
        <v>36</v>
      </c>
      <c r="H5" s="781" t="s">
        <v>26</v>
      </c>
      <c r="I5" s="479" t="s">
        <v>27</v>
      </c>
      <c r="J5" s="782" t="s">
        <v>28</v>
      </c>
      <c r="K5" s="721" t="s">
        <v>29</v>
      </c>
      <c r="L5" s="780" t="s">
        <v>30</v>
      </c>
      <c r="M5" s="781" t="s">
        <v>109</v>
      </c>
      <c r="N5" s="479" t="s">
        <v>31</v>
      </c>
      <c r="O5" s="785" t="s">
        <v>110</v>
      </c>
      <c r="P5" s="479" t="s">
        <v>111</v>
      </c>
      <c r="Q5" s="489" t="s">
        <v>32</v>
      </c>
      <c r="R5" s="110" t="s">
        <v>33</v>
      </c>
      <c r="S5" s="489" t="s">
        <v>34</v>
      </c>
      <c r="T5" s="110" t="s">
        <v>35</v>
      </c>
      <c r="U5" s="780" t="s">
        <v>112</v>
      </c>
      <c r="V5" s="780" t="s">
        <v>113</v>
      </c>
      <c r="W5" s="780" t="s">
        <v>114</v>
      </c>
      <c r="X5" s="256" t="s">
        <v>115</v>
      </c>
    </row>
    <row r="6" spans="1:24" s="16" customFormat="1" ht="26.5" customHeight="1" x14ac:dyDescent="0.35">
      <c r="A6" s="150" t="s">
        <v>6</v>
      </c>
      <c r="B6" s="160"/>
      <c r="C6" s="160">
        <v>28</v>
      </c>
      <c r="D6" s="641" t="s">
        <v>18</v>
      </c>
      <c r="E6" s="786" t="s">
        <v>126</v>
      </c>
      <c r="F6" s="667">
        <v>60</v>
      </c>
      <c r="G6" s="512"/>
      <c r="H6" s="268">
        <v>0.48</v>
      </c>
      <c r="I6" s="39">
        <v>0.6</v>
      </c>
      <c r="J6" s="40">
        <v>1.56</v>
      </c>
      <c r="K6" s="320">
        <v>8.4</v>
      </c>
      <c r="L6" s="736">
        <v>0.02</v>
      </c>
      <c r="M6" s="339">
        <v>0.02</v>
      </c>
      <c r="N6" s="49">
        <v>6</v>
      </c>
      <c r="O6" s="49">
        <v>10</v>
      </c>
      <c r="P6" s="50">
        <v>0</v>
      </c>
      <c r="Q6" s="339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26.5" customHeight="1" x14ac:dyDescent="0.35">
      <c r="A7" s="111"/>
      <c r="B7" s="157"/>
      <c r="C7" s="174">
        <v>31</v>
      </c>
      <c r="D7" s="325" t="s">
        <v>8</v>
      </c>
      <c r="E7" s="604" t="s">
        <v>76</v>
      </c>
      <c r="F7" s="605">
        <v>200</v>
      </c>
      <c r="G7" s="105"/>
      <c r="H7" s="245">
        <v>5.74</v>
      </c>
      <c r="I7" s="13">
        <v>8.7799999999999994</v>
      </c>
      <c r="J7" s="43">
        <v>8.74</v>
      </c>
      <c r="K7" s="107">
        <v>138.04</v>
      </c>
      <c r="L7" s="142">
        <v>0.04</v>
      </c>
      <c r="M7" s="245">
        <v>0.08</v>
      </c>
      <c r="N7" s="13">
        <v>5.24</v>
      </c>
      <c r="O7" s="13">
        <v>132.80000000000001</v>
      </c>
      <c r="P7" s="43">
        <v>0.06</v>
      </c>
      <c r="Q7" s="245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3">
        <v>3.5999999999999997E-2</v>
      </c>
    </row>
    <row r="8" spans="1:24" s="36" customFormat="1" ht="26.5" customHeight="1" x14ac:dyDescent="0.35">
      <c r="A8" s="112"/>
      <c r="B8" s="189" t="s">
        <v>74</v>
      </c>
      <c r="C8" s="192">
        <v>83</v>
      </c>
      <c r="D8" s="440" t="s">
        <v>9</v>
      </c>
      <c r="E8" s="530" t="s">
        <v>130</v>
      </c>
      <c r="F8" s="539">
        <v>90</v>
      </c>
      <c r="G8" s="192"/>
      <c r="H8" s="407">
        <v>20.45</v>
      </c>
      <c r="I8" s="80">
        <v>19.920000000000002</v>
      </c>
      <c r="J8" s="408">
        <v>1.59</v>
      </c>
      <c r="K8" s="506">
        <v>269.25</v>
      </c>
      <c r="L8" s="487">
        <v>0.09</v>
      </c>
      <c r="M8" s="407">
        <v>0.16</v>
      </c>
      <c r="N8" s="80">
        <v>2.77</v>
      </c>
      <c r="O8" s="80">
        <v>50</v>
      </c>
      <c r="P8" s="408">
        <v>0.04</v>
      </c>
      <c r="Q8" s="407">
        <v>34</v>
      </c>
      <c r="R8" s="80">
        <v>172.14</v>
      </c>
      <c r="S8" s="80">
        <v>24.3</v>
      </c>
      <c r="T8" s="80">
        <v>1.54</v>
      </c>
      <c r="U8" s="80">
        <v>283.20999999999998</v>
      </c>
      <c r="V8" s="80">
        <v>6.0000000000000001E-3</v>
      </c>
      <c r="W8" s="80">
        <v>0</v>
      </c>
      <c r="X8" s="408">
        <v>0.13</v>
      </c>
    </row>
    <row r="9" spans="1:24" s="36" customFormat="1" ht="35.25" customHeight="1" x14ac:dyDescent="0.35">
      <c r="A9" s="112"/>
      <c r="B9" s="189"/>
      <c r="C9" s="189">
        <v>51</v>
      </c>
      <c r="D9" s="182" t="s">
        <v>62</v>
      </c>
      <c r="E9" s="579" t="s">
        <v>138</v>
      </c>
      <c r="F9" s="644">
        <v>150</v>
      </c>
      <c r="G9" s="192"/>
      <c r="H9" s="407">
        <v>3.33</v>
      </c>
      <c r="I9" s="80">
        <v>3.81</v>
      </c>
      <c r="J9" s="408">
        <v>26.04</v>
      </c>
      <c r="K9" s="506">
        <v>151.12</v>
      </c>
      <c r="L9" s="487">
        <v>0.15</v>
      </c>
      <c r="M9" s="407">
        <v>0.1</v>
      </c>
      <c r="N9" s="80">
        <v>14.03</v>
      </c>
      <c r="O9" s="80">
        <v>20</v>
      </c>
      <c r="P9" s="408">
        <v>0.06</v>
      </c>
      <c r="Q9" s="407">
        <v>20.11</v>
      </c>
      <c r="R9" s="80">
        <v>90.58</v>
      </c>
      <c r="S9" s="80">
        <v>35.68</v>
      </c>
      <c r="T9" s="80">
        <v>1.45</v>
      </c>
      <c r="U9" s="80">
        <v>830.41</v>
      </c>
      <c r="V9" s="80">
        <v>8.0000000000000002E-3</v>
      </c>
      <c r="W9" s="80">
        <v>1E-3</v>
      </c>
      <c r="X9" s="408">
        <v>0.05</v>
      </c>
    </row>
    <row r="10" spans="1:24" s="16" customFormat="1" ht="39" customHeight="1" x14ac:dyDescent="0.35">
      <c r="A10" s="113"/>
      <c r="B10" s="140"/>
      <c r="C10" s="139">
        <v>114</v>
      </c>
      <c r="D10" s="185" t="s">
        <v>44</v>
      </c>
      <c r="E10" s="222" t="s">
        <v>50</v>
      </c>
      <c r="F10" s="284">
        <v>200</v>
      </c>
      <c r="G10" s="176"/>
      <c r="H10" s="244">
        <v>0</v>
      </c>
      <c r="I10" s="15">
        <v>0</v>
      </c>
      <c r="J10" s="41">
        <v>7.27</v>
      </c>
      <c r="K10" s="260">
        <v>28.73</v>
      </c>
      <c r="L10" s="197">
        <v>0</v>
      </c>
      <c r="M10" s="244">
        <v>0</v>
      </c>
      <c r="N10" s="15">
        <v>0</v>
      </c>
      <c r="O10" s="15">
        <v>0</v>
      </c>
      <c r="P10" s="41">
        <v>0</v>
      </c>
      <c r="Q10" s="244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13"/>
      <c r="B11" s="140"/>
      <c r="C11" s="389">
        <v>119</v>
      </c>
      <c r="D11" s="157" t="s">
        <v>13</v>
      </c>
      <c r="E11" s="215" t="s">
        <v>53</v>
      </c>
      <c r="F11" s="140">
        <v>45</v>
      </c>
      <c r="G11" s="106"/>
      <c r="H11" s="277">
        <v>3.42</v>
      </c>
      <c r="I11" s="20">
        <v>0.36</v>
      </c>
      <c r="J11" s="46">
        <v>22.14</v>
      </c>
      <c r="K11" s="276">
        <v>105.75</v>
      </c>
      <c r="L11" s="200">
        <v>0.05</v>
      </c>
      <c r="M11" s="277">
        <v>0.01</v>
      </c>
      <c r="N11" s="20">
        <v>0</v>
      </c>
      <c r="O11" s="20">
        <v>0</v>
      </c>
      <c r="P11" s="46">
        <v>0</v>
      </c>
      <c r="Q11" s="277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6">
        <v>6.53</v>
      </c>
    </row>
    <row r="12" spans="1:24" s="16" customFormat="1" ht="26.5" customHeight="1" x14ac:dyDescent="0.35">
      <c r="A12" s="113"/>
      <c r="B12" s="140"/>
      <c r="C12" s="175">
        <v>120</v>
      </c>
      <c r="D12" s="157" t="s">
        <v>14</v>
      </c>
      <c r="E12" s="215" t="s">
        <v>45</v>
      </c>
      <c r="F12" s="139">
        <v>25</v>
      </c>
      <c r="G12" s="135"/>
      <c r="H12" s="244">
        <v>1.65</v>
      </c>
      <c r="I12" s="15">
        <v>0.3</v>
      </c>
      <c r="J12" s="41">
        <v>10.050000000000001</v>
      </c>
      <c r="K12" s="260">
        <v>49.5</v>
      </c>
      <c r="L12" s="197">
        <v>0.04</v>
      </c>
      <c r="M12" s="244">
        <v>0.02</v>
      </c>
      <c r="N12" s="15">
        <v>0</v>
      </c>
      <c r="O12" s="15">
        <v>0</v>
      </c>
      <c r="P12" s="41">
        <v>0</v>
      </c>
      <c r="Q12" s="244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1">
        <v>0</v>
      </c>
    </row>
    <row r="13" spans="1:24" s="36" customFormat="1" ht="26.5" customHeight="1" x14ac:dyDescent="0.35">
      <c r="A13" s="112"/>
      <c r="B13" s="188" t="s">
        <v>72</v>
      </c>
      <c r="C13" s="496"/>
      <c r="D13" s="540"/>
      <c r="E13" s="534" t="s">
        <v>19</v>
      </c>
      <c r="F13" s="425" t="e">
        <f>F6+F7+#REF!+#REF!+F10+F11+F12</f>
        <v>#REF!</v>
      </c>
      <c r="G13" s="522"/>
      <c r="H13" s="419" t="e">
        <f>H6+H7+#REF!+#REF!+H10+H11+H12</f>
        <v>#REF!</v>
      </c>
      <c r="I13" s="420" t="e">
        <f>I6+I7+#REF!+#REF!+I10+I11+I12</f>
        <v>#REF!</v>
      </c>
      <c r="J13" s="421" t="e">
        <f>J6+J7+#REF!+#REF!+J10+J11+J12</f>
        <v>#REF!</v>
      </c>
      <c r="K13" s="460" t="e">
        <f>K6+K7+#REF!+#REF!+K10+K11+K12</f>
        <v>#REF!</v>
      </c>
      <c r="L13" s="297" t="e">
        <f>L6+L7+#REF!+#REF!+L10+L11+L12</f>
        <v>#REF!</v>
      </c>
      <c r="M13" s="419" t="e">
        <f>M6+M7+#REF!+#REF!+M10+M11+M12</f>
        <v>#REF!</v>
      </c>
      <c r="N13" s="420" t="e">
        <f>N6+N7+#REF!+#REF!+N10+N11+N12</f>
        <v>#REF!</v>
      </c>
      <c r="O13" s="420" t="e">
        <f>O6+O7+#REF!+#REF!+O10+O11+O12</f>
        <v>#REF!</v>
      </c>
      <c r="P13" s="421" t="e">
        <f>P6+P7+#REF!+#REF!+P10+P11+P12</f>
        <v>#REF!</v>
      </c>
      <c r="Q13" s="419" t="e">
        <f>Q6+Q7+#REF!+#REF!+Q10+Q11+Q12</f>
        <v>#REF!</v>
      </c>
      <c r="R13" s="420" t="e">
        <f>R6+R7+#REF!+#REF!+R10+R11+R12</f>
        <v>#REF!</v>
      </c>
      <c r="S13" s="420" t="e">
        <f>S6+S7+#REF!+#REF!+S10+S11+S12</f>
        <v>#REF!</v>
      </c>
      <c r="T13" s="420" t="e">
        <f>T6+T7+#REF!+#REF!+T10+T11+T12</f>
        <v>#REF!</v>
      </c>
      <c r="U13" s="420" t="e">
        <f>U6+U7+#REF!+#REF!+U10+U11+U12</f>
        <v>#REF!</v>
      </c>
      <c r="V13" s="420" t="e">
        <f>V6+V7+#REF!+#REF!+V10+V11+V12</f>
        <v>#REF!</v>
      </c>
      <c r="W13" s="420" t="e">
        <f>W6+W7+#REF!+#REF!+W10+W11+W12</f>
        <v>#REF!</v>
      </c>
      <c r="X13" s="421" t="e">
        <f>X6+X7+#REF!+#REF!+X10+X11+X12</f>
        <v>#REF!</v>
      </c>
    </row>
    <row r="14" spans="1:24" s="36" customFormat="1" ht="26.5" customHeight="1" x14ac:dyDescent="0.35">
      <c r="A14" s="112"/>
      <c r="B14" s="242" t="s">
        <v>74</v>
      </c>
      <c r="C14" s="515"/>
      <c r="D14" s="541"/>
      <c r="E14" s="537" t="s">
        <v>19</v>
      </c>
      <c r="F14" s="296">
        <f>F6+F7+F8+F9+F10+F11+F12</f>
        <v>770</v>
      </c>
      <c r="G14" s="469"/>
      <c r="H14" s="885">
        <f>H6+H7+H8+H9+H10+H11+H12</f>
        <v>35.07</v>
      </c>
      <c r="I14" s="886">
        <f>I6+I7+I8+I9+I10+I11+I12</f>
        <v>33.769999999999996</v>
      </c>
      <c r="J14" s="884">
        <f>J6+J7+J8+J9+J10+J11+J12</f>
        <v>77.39</v>
      </c>
      <c r="K14" s="448">
        <f>K6+K7+K8+K9+K10+K11+K12</f>
        <v>750.79</v>
      </c>
      <c r="L14" s="295">
        <f>L6+L7+L8+L9+L10+L11+L12</f>
        <v>0.38999999999999996</v>
      </c>
      <c r="M14" s="885">
        <f>M6+M7+M8+M9+M10+M11+M12</f>
        <v>0.39</v>
      </c>
      <c r="N14" s="886">
        <f>N6+N7+N8+N9+N10+N11+N12</f>
        <v>28.04</v>
      </c>
      <c r="O14" s="886">
        <f>O6+O7+O8+O9+O10+O11+O12</f>
        <v>212.8</v>
      </c>
      <c r="P14" s="884">
        <f>P6+P7+P8+P9+P10+P11+P12</f>
        <v>0.16</v>
      </c>
      <c r="Q14" s="885">
        <f>Q6+Q7+Q8+Q9+Q10+Q11+Q12</f>
        <v>118.22</v>
      </c>
      <c r="R14" s="886">
        <f>R6+R7+R8+R9+R10+R11+R12</f>
        <v>432.17999999999995</v>
      </c>
      <c r="S14" s="886">
        <f>S6+S7+S8+S9+S10+S11+S12</f>
        <v>106.74</v>
      </c>
      <c r="T14" s="886">
        <f>T6+T7+T8+T9+T10+T11+T12</f>
        <v>6.129999999999999</v>
      </c>
      <c r="U14" s="886">
        <f>U6+U7+U8+U9+U10+U11+U12</f>
        <v>1610.9099999999999</v>
      </c>
      <c r="V14" s="886">
        <f>V6+V7+V8+V9+V10+V11+V12</f>
        <v>2.2000000000000002E-2</v>
      </c>
      <c r="W14" s="886">
        <f>W6+W7+W8+W9+W10+W11+W12</f>
        <v>5.0000000000000001E-3</v>
      </c>
      <c r="X14" s="884">
        <f>X6+X7+X8+X9+X10+X11+X12</f>
        <v>6.7460000000000004</v>
      </c>
    </row>
    <row r="15" spans="1:24" s="36" customFormat="1" ht="26.5" customHeight="1" x14ac:dyDescent="0.35">
      <c r="A15" s="112"/>
      <c r="B15" s="241" t="s">
        <v>72</v>
      </c>
      <c r="C15" s="496"/>
      <c r="D15" s="540"/>
      <c r="E15" s="535" t="s">
        <v>20</v>
      </c>
      <c r="F15" s="241"/>
      <c r="G15" s="491"/>
      <c r="H15" s="205"/>
      <c r="I15" s="22"/>
      <c r="J15" s="64"/>
      <c r="K15" s="494" t="e">
        <f>K13/23.5</f>
        <v>#REF!</v>
      </c>
      <c r="L15" s="241"/>
      <c r="M15" s="205"/>
      <c r="N15" s="22"/>
      <c r="O15" s="22"/>
      <c r="P15" s="64"/>
      <c r="Q15" s="205"/>
      <c r="R15" s="22"/>
      <c r="S15" s="22"/>
      <c r="T15" s="22"/>
      <c r="U15" s="22"/>
      <c r="V15" s="22"/>
      <c r="W15" s="22"/>
      <c r="X15" s="64"/>
    </row>
    <row r="16" spans="1:24" s="36" customFormat="1" ht="26.5" customHeight="1" thickBot="1" x14ac:dyDescent="0.4">
      <c r="A16" s="151"/>
      <c r="B16" s="191" t="s">
        <v>74</v>
      </c>
      <c r="C16" s="518"/>
      <c r="D16" s="542"/>
      <c r="E16" s="538" t="s">
        <v>20</v>
      </c>
      <c r="F16" s="191"/>
      <c r="G16" s="173"/>
      <c r="H16" s="430"/>
      <c r="I16" s="431"/>
      <c r="J16" s="432"/>
      <c r="K16" s="543">
        <f>K14/23.5</f>
        <v>31.948510638297872</v>
      </c>
      <c r="L16" s="191"/>
      <c r="M16" s="430"/>
      <c r="N16" s="431"/>
      <c r="O16" s="431"/>
      <c r="P16" s="432"/>
      <c r="Q16" s="430"/>
      <c r="R16" s="431"/>
      <c r="S16" s="431"/>
      <c r="T16" s="431"/>
      <c r="U16" s="431"/>
      <c r="V16" s="431"/>
      <c r="W16" s="431"/>
      <c r="X16" s="432"/>
    </row>
    <row r="17" spans="1:19" ht="15.5" x14ac:dyDescent="0.35">
      <c r="A17" s="9"/>
      <c r="B17" s="796"/>
      <c r="C17" s="233"/>
      <c r="D17" s="240"/>
      <c r="E17" s="28"/>
      <c r="F17" s="28"/>
      <c r="G17" s="218"/>
      <c r="H17" s="219"/>
      <c r="I17" s="218"/>
      <c r="J17" s="28"/>
      <c r="K17" s="220"/>
      <c r="L17" s="28"/>
      <c r="M17" s="28"/>
      <c r="N17" s="28"/>
      <c r="O17" s="221"/>
      <c r="P17" s="221"/>
      <c r="Q17" s="221"/>
      <c r="R17" s="221"/>
      <c r="S17" s="221"/>
    </row>
    <row r="20" spans="1:19" x14ac:dyDescent="0.35">
      <c r="A20" s="606" t="s">
        <v>64</v>
      </c>
      <c r="B20" s="808"/>
      <c r="C20" s="607"/>
      <c r="D20" s="608"/>
    </row>
    <row r="21" spans="1:19" x14ac:dyDescent="0.35">
      <c r="A21" s="609" t="s">
        <v>65</v>
      </c>
      <c r="B21" s="804"/>
      <c r="C21" s="610"/>
      <c r="D21" s="610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E36" sqref="E3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9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36"/>
      <c r="D2" s="238" t="s">
        <v>3</v>
      </c>
      <c r="E2" s="6"/>
      <c r="F2" s="8" t="s">
        <v>2</v>
      </c>
      <c r="G2" s="126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37"/>
      <c r="D3" s="239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09"/>
      <c r="C4" s="612" t="s">
        <v>38</v>
      </c>
      <c r="D4" s="254"/>
      <c r="E4" s="661"/>
      <c r="F4" s="613"/>
      <c r="G4" s="612"/>
      <c r="H4" s="776" t="s">
        <v>21</v>
      </c>
      <c r="I4" s="777"/>
      <c r="J4" s="787"/>
      <c r="K4" s="681" t="s">
        <v>22</v>
      </c>
      <c r="L4" s="922" t="s">
        <v>23</v>
      </c>
      <c r="M4" s="923"/>
      <c r="N4" s="939"/>
      <c r="O4" s="939"/>
      <c r="P4" s="940"/>
      <c r="Q4" s="922" t="s">
        <v>24</v>
      </c>
      <c r="R4" s="923"/>
      <c r="S4" s="923"/>
      <c r="T4" s="923"/>
      <c r="U4" s="923"/>
      <c r="V4" s="923"/>
      <c r="W4" s="923"/>
      <c r="X4" s="924"/>
    </row>
    <row r="5" spans="1:24" s="16" customFormat="1" ht="28.5" customHeight="1" thickBot="1" x14ac:dyDescent="0.4">
      <c r="A5" s="148" t="s">
        <v>0</v>
      </c>
      <c r="B5" s="110"/>
      <c r="C5" s="104" t="s">
        <v>39</v>
      </c>
      <c r="D5" s="662" t="s">
        <v>40</v>
      </c>
      <c r="E5" s="104" t="s">
        <v>37</v>
      </c>
      <c r="F5" s="479" t="s">
        <v>25</v>
      </c>
      <c r="G5" s="104" t="s">
        <v>36</v>
      </c>
      <c r="H5" s="133" t="s">
        <v>26</v>
      </c>
      <c r="I5" s="479" t="s">
        <v>27</v>
      </c>
      <c r="J5" s="104" t="s">
        <v>28</v>
      </c>
      <c r="K5" s="695" t="s">
        <v>29</v>
      </c>
      <c r="L5" s="71" t="s">
        <v>30</v>
      </c>
      <c r="M5" s="133" t="s">
        <v>109</v>
      </c>
      <c r="N5" s="479" t="s">
        <v>31</v>
      </c>
      <c r="O5" s="788" t="s">
        <v>110</v>
      </c>
      <c r="P5" s="479" t="s">
        <v>111</v>
      </c>
      <c r="Q5" s="104" t="s">
        <v>32</v>
      </c>
      <c r="R5" s="479" t="s">
        <v>33</v>
      </c>
      <c r="S5" s="104" t="s">
        <v>34</v>
      </c>
      <c r="T5" s="479" t="s">
        <v>35</v>
      </c>
      <c r="U5" s="766" t="s">
        <v>112</v>
      </c>
      <c r="V5" s="766" t="s">
        <v>113</v>
      </c>
      <c r="W5" s="766" t="s">
        <v>114</v>
      </c>
      <c r="X5" s="110" t="s">
        <v>115</v>
      </c>
    </row>
    <row r="6" spans="1:24" s="16" customFormat="1" ht="26.5" customHeight="1" x14ac:dyDescent="0.35">
      <c r="A6" s="150" t="s">
        <v>6</v>
      </c>
      <c r="B6" s="234"/>
      <c r="C6" s="160">
        <v>9</v>
      </c>
      <c r="D6" s="183" t="s">
        <v>18</v>
      </c>
      <c r="E6" s="373" t="s">
        <v>88</v>
      </c>
      <c r="F6" s="160">
        <v>60</v>
      </c>
      <c r="G6" s="641"/>
      <c r="H6" s="268">
        <v>1.29</v>
      </c>
      <c r="I6" s="39">
        <v>4.2699999999999996</v>
      </c>
      <c r="J6" s="40">
        <v>6.97</v>
      </c>
      <c r="K6" s="485">
        <v>72.75</v>
      </c>
      <c r="L6" s="38">
        <v>0.02</v>
      </c>
      <c r="M6" s="38">
        <v>0.03</v>
      </c>
      <c r="N6" s="39">
        <v>4.4800000000000004</v>
      </c>
      <c r="O6" s="39">
        <v>30</v>
      </c>
      <c r="P6" s="42">
        <v>0</v>
      </c>
      <c r="Q6" s="268">
        <v>17.55</v>
      </c>
      <c r="R6" s="39">
        <v>27.09</v>
      </c>
      <c r="S6" s="39">
        <v>14.37</v>
      </c>
      <c r="T6" s="39">
        <v>0.8</v>
      </c>
      <c r="U6" s="39">
        <v>205.55</v>
      </c>
      <c r="V6" s="39">
        <v>4.0000000000000001E-3</v>
      </c>
      <c r="W6" s="39">
        <v>1E-3</v>
      </c>
      <c r="X6" s="40">
        <v>0.01</v>
      </c>
    </row>
    <row r="7" spans="1:24" s="16" customFormat="1" ht="26.5" customHeight="1" x14ac:dyDescent="0.35">
      <c r="A7" s="111"/>
      <c r="B7" s="94"/>
      <c r="C7" s="139">
        <v>37</v>
      </c>
      <c r="D7" s="185" t="s">
        <v>8</v>
      </c>
      <c r="E7" s="358" t="s">
        <v>99</v>
      </c>
      <c r="F7" s="231">
        <v>200</v>
      </c>
      <c r="G7" s="156"/>
      <c r="H7" s="245">
        <v>5.78</v>
      </c>
      <c r="I7" s="13">
        <v>5.5</v>
      </c>
      <c r="J7" s="43">
        <v>10.8</v>
      </c>
      <c r="K7" s="142">
        <v>115.7</v>
      </c>
      <c r="L7" s="245">
        <v>7.0000000000000007E-2</v>
      </c>
      <c r="M7" s="77">
        <v>7.0000000000000007E-2</v>
      </c>
      <c r="N7" s="13">
        <v>5.69</v>
      </c>
      <c r="O7" s="13">
        <v>110</v>
      </c>
      <c r="P7" s="43">
        <v>0</v>
      </c>
      <c r="Q7" s="245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3">
        <v>0.04</v>
      </c>
    </row>
    <row r="8" spans="1:24" s="36" customFormat="1" ht="26.5" customHeight="1" x14ac:dyDescent="0.35">
      <c r="A8" s="112"/>
      <c r="B8" s="167"/>
      <c r="C8" s="141">
        <v>126</v>
      </c>
      <c r="D8" s="668" t="s">
        <v>9</v>
      </c>
      <c r="E8" s="604" t="s">
        <v>142</v>
      </c>
      <c r="F8" s="605">
        <v>90</v>
      </c>
      <c r="G8" s="105"/>
      <c r="H8" s="245">
        <v>18.489999999999998</v>
      </c>
      <c r="I8" s="13">
        <v>18.54</v>
      </c>
      <c r="J8" s="43">
        <v>3.59</v>
      </c>
      <c r="K8" s="154">
        <v>256</v>
      </c>
      <c r="L8" s="77">
        <v>0.06</v>
      </c>
      <c r="M8" s="77">
        <v>0.14000000000000001</v>
      </c>
      <c r="N8" s="13">
        <v>1.08</v>
      </c>
      <c r="O8" s="13">
        <v>10</v>
      </c>
      <c r="P8" s="43">
        <v>0.04</v>
      </c>
      <c r="Q8" s="77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3">
        <v>0.06</v>
      </c>
    </row>
    <row r="9" spans="1:24" s="36" customFormat="1" ht="27" customHeight="1" x14ac:dyDescent="0.35">
      <c r="A9" s="112"/>
      <c r="B9" s="130"/>
      <c r="C9" s="139">
        <v>124</v>
      </c>
      <c r="D9" s="185" t="s">
        <v>62</v>
      </c>
      <c r="E9" s="222" t="s">
        <v>95</v>
      </c>
      <c r="F9" s="139">
        <v>150</v>
      </c>
      <c r="G9" s="135"/>
      <c r="H9" s="245">
        <v>3.93</v>
      </c>
      <c r="I9" s="13">
        <v>4.24</v>
      </c>
      <c r="J9" s="43">
        <v>21.84</v>
      </c>
      <c r="K9" s="154">
        <v>140.55000000000001</v>
      </c>
      <c r="L9" s="214">
        <v>0.11</v>
      </c>
      <c r="M9" s="214">
        <v>0.02</v>
      </c>
      <c r="N9" s="81">
        <v>0</v>
      </c>
      <c r="O9" s="81">
        <v>10</v>
      </c>
      <c r="P9" s="82">
        <v>0.06</v>
      </c>
      <c r="Q9" s="253">
        <v>10.9</v>
      </c>
      <c r="R9" s="81">
        <v>74.540000000000006</v>
      </c>
      <c r="S9" s="81">
        <v>26.07</v>
      </c>
      <c r="T9" s="81">
        <v>0.86</v>
      </c>
      <c r="U9" s="81">
        <v>64.319999999999993</v>
      </c>
      <c r="V9" s="81">
        <v>1E-3</v>
      </c>
      <c r="W9" s="81">
        <v>1E-3</v>
      </c>
      <c r="X9" s="213">
        <v>0.01</v>
      </c>
    </row>
    <row r="10" spans="1:24" s="16" customFormat="1" ht="26.5" customHeight="1" x14ac:dyDescent="0.35">
      <c r="A10" s="113"/>
      <c r="B10" s="128"/>
      <c r="C10" s="142">
        <v>103</v>
      </c>
      <c r="D10" s="185" t="s">
        <v>17</v>
      </c>
      <c r="E10" s="156" t="s">
        <v>59</v>
      </c>
      <c r="F10" s="139">
        <v>200</v>
      </c>
      <c r="G10" s="622"/>
      <c r="H10" s="244">
        <v>0.2</v>
      </c>
      <c r="I10" s="15">
        <v>0</v>
      </c>
      <c r="J10" s="41">
        <v>15.02</v>
      </c>
      <c r="K10" s="203">
        <v>61.6</v>
      </c>
      <c r="L10" s="17">
        <v>0</v>
      </c>
      <c r="M10" s="17">
        <v>0</v>
      </c>
      <c r="N10" s="15">
        <v>2</v>
      </c>
      <c r="O10" s="15">
        <v>0</v>
      </c>
      <c r="P10" s="18">
        <v>0</v>
      </c>
      <c r="Q10" s="244">
        <v>6.73</v>
      </c>
      <c r="R10" s="15">
        <v>5.74</v>
      </c>
      <c r="S10" s="32">
        <v>2.96</v>
      </c>
      <c r="T10" s="15">
        <v>0.2</v>
      </c>
      <c r="U10" s="15">
        <v>46.02</v>
      </c>
      <c r="V10" s="15">
        <v>0</v>
      </c>
      <c r="W10" s="15">
        <v>0</v>
      </c>
      <c r="X10" s="43">
        <v>0</v>
      </c>
    </row>
    <row r="11" spans="1:24" s="16" customFormat="1" ht="26.5" customHeight="1" x14ac:dyDescent="0.35">
      <c r="A11" s="113"/>
      <c r="B11" s="128"/>
      <c r="C11" s="142">
        <v>119</v>
      </c>
      <c r="D11" s="185" t="s">
        <v>13</v>
      </c>
      <c r="E11" s="156" t="s">
        <v>53</v>
      </c>
      <c r="F11" s="190">
        <v>20</v>
      </c>
      <c r="G11" s="135"/>
      <c r="H11" s="244">
        <v>1.52</v>
      </c>
      <c r="I11" s="15">
        <v>0.16</v>
      </c>
      <c r="J11" s="41">
        <v>9.84</v>
      </c>
      <c r="K11" s="260">
        <v>47</v>
      </c>
      <c r="L11" s="244">
        <v>0.02</v>
      </c>
      <c r="M11" s="17">
        <v>0.01</v>
      </c>
      <c r="N11" s="15">
        <v>0</v>
      </c>
      <c r="O11" s="15">
        <v>0</v>
      </c>
      <c r="P11" s="41">
        <v>0</v>
      </c>
      <c r="Q11" s="244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3.25" customHeight="1" x14ac:dyDescent="0.35">
      <c r="A12" s="113"/>
      <c r="B12" s="141"/>
      <c r="C12" s="139">
        <v>120</v>
      </c>
      <c r="D12" s="185" t="s">
        <v>14</v>
      </c>
      <c r="E12" s="156" t="s">
        <v>45</v>
      </c>
      <c r="F12" s="175">
        <v>20</v>
      </c>
      <c r="G12" s="175"/>
      <c r="H12" s="277">
        <v>1.32</v>
      </c>
      <c r="I12" s="20">
        <v>0.24</v>
      </c>
      <c r="J12" s="21">
        <v>8.0399999999999991</v>
      </c>
      <c r="K12" s="439">
        <v>39.6</v>
      </c>
      <c r="L12" s="277">
        <v>0.03</v>
      </c>
      <c r="M12" s="20">
        <v>0.02</v>
      </c>
      <c r="N12" s="20">
        <v>0</v>
      </c>
      <c r="O12" s="20">
        <v>0</v>
      </c>
      <c r="P12" s="21">
        <v>0</v>
      </c>
      <c r="Q12" s="27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12"/>
      <c r="B13" s="167"/>
      <c r="C13" s="145"/>
      <c r="D13" s="476"/>
      <c r="E13" s="162" t="s">
        <v>19</v>
      </c>
      <c r="F13" s="294">
        <f>SUM(F6:F12)</f>
        <v>740</v>
      </c>
      <c r="G13" s="263"/>
      <c r="H13" s="206">
        <f t="shared" ref="H13:J13" si="0">SUM(H6:H12)</f>
        <v>32.529999999999994</v>
      </c>
      <c r="I13" s="34">
        <f t="shared" si="0"/>
        <v>32.949999999999996</v>
      </c>
      <c r="J13" s="68">
        <f t="shared" si="0"/>
        <v>76.099999999999994</v>
      </c>
      <c r="K13" s="368">
        <f>SUM(K6:K12)</f>
        <v>733.2</v>
      </c>
      <c r="L13" s="206">
        <f t="shared" ref="L13:X13" si="1">SUM(L6:L12)</f>
        <v>0.31000000000000005</v>
      </c>
      <c r="M13" s="34">
        <f t="shared" si="1"/>
        <v>0.29000000000000004</v>
      </c>
      <c r="N13" s="34">
        <f t="shared" si="1"/>
        <v>13.250000000000002</v>
      </c>
      <c r="O13" s="34">
        <f t="shared" si="1"/>
        <v>160</v>
      </c>
      <c r="P13" s="68">
        <f t="shared" si="1"/>
        <v>0.1</v>
      </c>
      <c r="Q13" s="35">
        <f t="shared" si="1"/>
        <v>91.59</v>
      </c>
      <c r="R13" s="34">
        <f t="shared" si="1"/>
        <v>421.88000000000005</v>
      </c>
      <c r="S13" s="34">
        <f t="shared" si="1"/>
        <v>101.91999999999999</v>
      </c>
      <c r="T13" s="34">
        <f t="shared" si="1"/>
        <v>6.65</v>
      </c>
      <c r="U13" s="34">
        <f t="shared" si="1"/>
        <v>1110.6799999999998</v>
      </c>
      <c r="V13" s="34">
        <f t="shared" si="1"/>
        <v>2.1000000000000005E-2</v>
      </c>
      <c r="W13" s="34">
        <f t="shared" si="1"/>
        <v>4.0000000000000001E-3</v>
      </c>
      <c r="X13" s="68">
        <f t="shared" si="1"/>
        <v>3.02</v>
      </c>
    </row>
    <row r="14" spans="1:24" s="36" customFormat="1" ht="26.5" customHeight="1" thickBot="1" x14ac:dyDescent="0.4">
      <c r="A14" s="151"/>
      <c r="B14" s="250"/>
      <c r="C14" s="146"/>
      <c r="D14" s="477"/>
      <c r="E14" s="163" t="s">
        <v>20</v>
      </c>
      <c r="F14" s="143"/>
      <c r="G14" s="212"/>
      <c r="H14" s="208"/>
      <c r="I14" s="51"/>
      <c r="J14" s="123"/>
      <c r="K14" s="394">
        <f>K13/23.5</f>
        <v>31.200000000000003</v>
      </c>
      <c r="L14" s="208"/>
      <c r="M14" s="161"/>
      <c r="N14" s="51"/>
      <c r="O14" s="51"/>
      <c r="P14" s="123"/>
      <c r="Q14" s="161"/>
      <c r="R14" s="51"/>
      <c r="S14" s="51"/>
      <c r="T14" s="51"/>
      <c r="U14" s="51"/>
      <c r="V14" s="51"/>
      <c r="W14" s="51"/>
      <c r="X14" s="123"/>
    </row>
    <row r="15" spans="1:24" ht="15.5" x14ac:dyDescent="0.35">
      <c r="A15" s="9"/>
      <c r="B15" s="232"/>
      <c r="C15" s="233"/>
      <c r="D15" s="240"/>
      <c r="E15" s="28"/>
      <c r="F15" s="28"/>
      <c r="G15" s="218"/>
      <c r="H15" s="219"/>
      <c r="I15" s="218"/>
      <c r="J15" s="28"/>
      <c r="K15" s="220"/>
      <c r="L15" s="28"/>
      <c r="M15" s="28"/>
      <c r="N15" s="28"/>
      <c r="O15" s="221"/>
      <c r="P15" s="221"/>
      <c r="Q15" s="221"/>
      <c r="R15" s="221"/>
      <c r="S15" s="22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D28" sqref="D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9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36"/>
      <c r="D2" s="238" t="s">
        <v>3</v>
      </c>
      <c r="E2" s="6"/>
      <c r="F2" s="8" t="s">
        <v>2</v>
      </c>
      <c r="G2" s="126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37"/>
      <c r="D3" s="239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436"/>
      <c r="C4" s="612" t="s">
        <v>38</v>
      </c>
      <c r="D4" s="254"/>
      <c r="E4" s="661"/>
      <c r="F4" s="613"/>
      <c r="G4" s="612"/>
      <c r="H4" s="776" t="s">
        <v>21</v>
      </c>
      <c r="I4" s="777"/>
      <c r="J4" s="778"/>
      <c r="K4" s="618" t="s">
        <v>22</v>
      </c>
      <c r="L4" s="915" t="s">
        <v>23</v>
      </c>
      <c r="M4" s="916"/>
      <c r="N4" s="917"/>
      <c r="O4" s="941"/>
      <c r="P4" s="942"/>
      <c r="Q4" s="922" t="s">
        <v>24</v>
      </c>
      <c r="R4" s="923"/>
      <c r="S4" s="923"/>
      <c r="T4" s="923"/>
      <c r="U4" s="923"/>
      <c r="V4" s="923"/>
      <c r="W4" s="923"/>
      <c r="X4" s="924"/>
    </row>
    <row r="5" spans="1:24" s="16" customFormat="1" ht="28.5" customHeight="1" thickBot="1" x14ac:dyDescent="0.4">
      <c r="A5" s="148" t="s">
        <v>0</v>
      </c>
      <c r="B5" s="110"/>
      <c r="C5" s="104" t="s">
        <v>39</v>
      </c>
      <c r="D5" s="662" t="s">
        <v>40</v>
      </c>
      <c r="E5" s="104" t="s">
        <v>37</v>
      </c>
      <c r="F5" s="110" t="s">
        <v>25</v>
      </c>
      <c r="G5" s="104" t="s">
        <v>36</v>
      </c>
      <c r="H5" s="133" t="s">
        <v>26</v>
      </c>
      <c r="I5" s="479" t="s">
        <v>27</v>
      </c>
      <c r="J5" s="737" t="s">
        <v>28</v>
      </c>
      <c r="K5" s="619" t="s">
        <v>29</v>
      </c>
      <c r="L5" s="352" t="s">
        <v>30</v>
      </c>
      <c r="M5" s="352" t="s">
        <v>109</v>
      </c>
      <c r="N5" s="789" t="s">
        <v>31</v>
      </c>
      <c r="O5" s="784" t="s">
        <v>110</v>
      </c>
      <c r="P5" s="479" t="s">
        <v>111</v>
      </c>
      <c r="Q5" s="104" t="s">
        <v>32</v>
      </c>
      <c r="R5" s="479" t="s">
        <v>33</v>
      </c>
      <c r="S5" s="104" t="s">
        <v>34</v>
      </c>
      <c r="T5" s="479" t="s">
        <v>35</v>
      </c>
      <c r="U5" s="766" t="s">
        <v>112</v>
      </c>
      <c r="V5" s="766" t="s">
        <v>113</v>
      </c>
      <c r="W5" s="766" t="s">
        <v>114</v>
      </c>
      <c r="X5" s="110" t="s">
        <v>115</v>
      </c>
    </row>
    <row r="6" spans="1:24" s="16" customFormat="1" ht="26.5" customHeight="1" x14ac:dyDescent="0.35">
      <c r="A6" s="111" t="s">
        <v>6</v>
      </c>
      <c r="B6" s="278"/>
      <c r="C6" s="144">
        <v>25</v>
      </c>
      <c r="D6" s="620" t="s">
        <v>18</v>
      </c>
      <c r="E6" s="342" t="s">
        <v>48</v>
      </c>
      <c r="F6" s="355">
        <v>150</v>
      </c>
      <c r="G6" s="144"/>
      <c r="H6" s="38">
        <v>0.6</v>
      </c>
      <c r="I6" s="39">
        <v>0.45</v>
      </c>
      <c r="J6" s="42">
        <v>15.45</v>
      </c>
      <c r="K6" s="199">
        <v>70.5</v>
      </c>
      <c r="L6" s="268">
        <v>0.03</v>
      </c>
      <c r="M6" s="38">
        <v>0.05</v>
      </c>
      <c r="N6" s="39">
        <v>7.5</v>
      </c>
      <c r="O6" s="39">
        <v>0</v>
      </c>
      <c r="P6" s="40">
        <v>0</v>
      </c>
      <c r="Q6" s="38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6">
        <v>0.01</v>
      </c>
    </row>
    <row r="7" spans="1:24" s="16" customFormat="1" ht="26.5" customHeight="1" x14ac:dyDescent="0.35">
      <c r="A7" s="111"/>
      <c r="B7" s="94"/>
      <c r="C7" s="141">
        <v>32</v>
      </c>
      <c r="D7" s="325" t="s">
        <v>8</v>
      </c>
      <c r="E7" s="288" t="s">
        <v>51</v>
      </c>
      <c r="F7" s="605">
        <v>200</v>
      </c>
      <c r="G7" s="153"/>
      <c r="H7" s="245">
        <v>5.88</v>
      </c>
      <c r="I7" s="13">
        <v>8.82</v>
      </c>
      <c r="J7" s="43">
        <v>9.6</v>
      </c>
      <c r="K7" s="154">
        <v>142.19999999999999</v>
      </c>
      <c r="L7" s="245">
        <v>0.04</v>
      </c>
      <c r="M7" s="77">
        <v>0.08</v>
      </c>
      <c r="N7" s="13">
        <v>2.2400000000000002</v>
      </c>
      <c r="O7" s="13">
        <v>132.44</v>
      </c>
      <c r="P7" s="43">
        <v>0.06</v>
      </c>
      <c r="Q7" s="77">
        <v>32.880000000000003</v>
      </c>
      <c r="R7" s="13">
        <v>83.64</v>
      </c>
      <c r="S7" s="1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3">
        <v>3.5999999999999997E-2</v>
      </c>
    </row>
    <row r="8" spans="1:24" s="36" customFormat="1" ht="32.25" customHeight="1" x14ac:dyDescent="0.35">
      <c r="A8" s="112"/>
      <c r="B8" s="167"/>
      <c r="C8" s="269">
        <v>177</v>
      </c>
      <c r="D8" s="156" t="s">
        <v>9</v>
      </c>
      <c r="E8" s="180" t="s">
        <v>145</v>
      </c>
      <c r="F8" s="139">
        <v>90</v>
      </c>
      <c r="G8" s="152"/>
      <c r="H8" s="244">
        <v>15.77</v>
      </c>
      <c r="I8" s="15">
        <v>13.36</v>
      </c>
      <c r="J8" s="41">
        <v>1.61</v>
      </c>
      <c r="K8" s="203">
        <v>190.47</v>
      </c>
      <c r="L8" s="244">
        <v>7.0000000000000007E-2</v>
      </c>
      <c r="M8" s="17">
        <v>0.12</v>
      </c>
      <c r="N8" s="15">
        <v>1.7</v>
      </c>
      <c r="O8" s="15">
        <v>110</v>
      </c>
      <c r="P8" s="18">
        <v>0.01</v>
      </c>
      <c r="Q8" s="244">
        <v>20.18</v>
      </c>
      <c r="R8" s="15">
        <v>132.25</v>
      </c>
      <c r="S8" s="15">
        <v>19.47</v>
      </c>
      <c r="T8" s="15">
        <v>1.1399999999999999</v>
      </c>
      <c r="U8" s="15">
        <v>222.69</v>
      </c>
      <c r="V8" s="15">
        <v>4.0000000000000001E-3</v>
      </c>
      <c r="W8" s="15">
        <v>0</v>
      </c>
      <c r="X8" s="41">
        <v>0.1</v>
      </c>
    </row>
    <row r="9" spans="1:24" s="36" customFormat="1" ht="27" customHeight="1" x14ac:dyDescent="0.35">
      <c r="A9" s="112"/>
      <c r="B9" s="130"/>
      <c r="C9" s="176">
        <v>54</v>
      </c>
      <c r="D9" s="156" t="s">
        <v>84</v>
      </c>
      <c r="E9" s="180" t="s">
        <v>42</v>
      </c>
      <c r="F9" s="139">
        <v>150</v>
      </c>
      <c r="G9" s="152"/>
      <c r="H9" s="245">
        <v>7.26</v>
      </c>
      <c r="I9" s="13">
        <v>4.96</v>
      </c>
      <c r="J9" s="43">
        <v>31.76</v>
      </c>
      <c r="K9" s="154">
        <v>198.84</v>
      </c>
      <c r="L9" s="77">
        <v>0.19</v>
      </c>
      <c r="M9" s="77">
        <v>0.1</v>
      </c>
      <c r="N9" s="13">
        <v>0</v>
      </c>
      <c r="O9" s="13">
        <v>10</v>
      </c>
      <c r="P9" s="23">
        <v>0.06</v>
      </c>
      <c r="Q9" s="245">
        <v>13.09</v>
      </c>
      <c r="R9" s="13">
        <v>159.71</v>
      </c>
      <c r="S9" s="13">
        <v>106.22</v>
      </c>
      <c r="T9" s="13">
        <v>3.57</v>
      </c>
      <c r="U9" s="13">
        <v>193.67</v>
      </c>
      <c r="V9" s="13">
        <v>2E-3</v>
      </c>
      <c r="W9" s="13">
        <v>3.0000000000000001E-3</v>
      </c>
      <c r="X9" s="43">
        <v>0.01</v>
      </c>
    </row>
    <row r="10" spans="1:24" s="16" customFormat="1" ht="38.25" customHeight="1" x14ac:dyDescent="0.35">
      <c r="A10" s="113"/>
      <c r="B10" s="128"/>
      <c r="C10" s="292">
        <v>104</v>
      </c>
      <c r="D10" s="156" t="s">
        <v>17</v>
      </c>
      <c r="E10" s="180" t="s">
        <v>77</v>
      </c>
      <c r="F10" s="139">
        <v>200</v>
      </c>
      <c r="G10" s="697"/>
      <c r="H10" s="244">
        <v>0</v>
      </c>
      <c r="I10" s="15">
        <v>0</v>
      </c>
      <c r="J10" s="41">
        <v>14.16</v>
      </c>
      <c r="K10" s="203">
        <v>55.48</v>
      </c>
      <c r="L10" s="244">
        <v>0.09</v>
      </c>
      <c r="M10" s="17">
        <v>0.1</v>
      </c>
      <c r="N10" s="15">
        <v>2.94</v>
      </c>
      <c r="O10" s="15">
        <v>80</v>
      </c>
      <c r="P10" s="18">
        <v>0.96</v>
      </c>
      <c r="Q10" s="244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13"/>
      <c r="B11" s="128"/>
      <c r="C11" s="292">
        <v>119</v>
      </c>
      <c r="D11" s="156" t="s">
        <v>13</v>
      </c>
      <c r="E11" s="185" t="s">
        <v>53</v>
      </c>
      <c r="F11" s="190">
        <v>20</v>
      </c>
      <c r="G11" s="135"/>
      <c r="H11" s="244">
        <v>1.52</v>
      </c>
      <c r="I11" s="15">
        <v>0.16</v>
      </c>
      <c r="J11" s="41">
        <v>9.84</v>
      </c>
      <c r="K11" s="260">
        <v>47</v>
      </c>
      <c r="L11" s="244">
        <v>0.02</v>
      </c>
      <c r="M11" s="17">
        <v>0.01</v>
      </c>
      <c r="N11" s="15">
        <v>0</v>
      </c>
      <c r="O11" s="15">
        <v>0</v>
      </c>
      <c r="P11" s="41">
        <v>0</v>
      </c>
      <c r="Q11" s="244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3.25" customHeight="1" x14ac:dyDescent="0.35">
      <c r="A12" s="113"/>
      <c r="B12" s="141"/>
      <c r="C12" s="176">
        <v>120</v>
      </c>
      <c r="D12" s="156" t="s">
        <v>14</v>
      </c>
      <c r="E12" s="185" t="s">
        <v>45</v>
      </c>
      <c r="F12" s="175">
        <v>20</v>
      </c>
      <c r="G12" s="175"/>
      <c r="H12" s="277">
        <v>1.32</v>
      </c>
      <c r="I12" s="20">
        <v>0.24</v>
      </c>
      <c r="J12" s="21">
        <v>8.0399999999999991</v>
      </c>
      <c r="K12" s="439">
        <v>39.6</v>
      </c>
      <c r="L12" s="277">
        <v>0.03</v>
      </c>
      <c r="M12" s="20">
        <v>0.02</v>
      </c>
      <c r="N12" s="20">
        <v>0</v>
      </c>
      <c r="O12" s="20">
        <v>0</v>
      </c>
      <c r="P12" s="21">
        <v>0</v>
      </c>
      <c r="Q12" s="27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12"/>
      <c r="B13" s="167"/>
      <c r="C13" s="177"/>
      <c r="D13" s="385"/>
      <c r="E13" s="186" t="s">
        <v>19</v>
      </c>
      <c r="F13" s="201">
        <f>SUM(F6:F12)</f>
        <v>830</v>
      </c>
      <c r="G13" s="264"/>
      <c r="H13" s="206">
        <f t="shared" ref="H13:X13" si="0">SUM(H6:H12)</f>
        <v>32.349999999999994</v>
      </c>
      <c r="I13" s="34">
        <f t="shared" si="0"/>
        <v>27.99</v>
      </c>
      <c r="J13" s="68">
        <f t="shared" si="0"/>
        <v>90.460000000000008</v>
      </c>
      <c r="K13" s="392">
        <f t="shared" si="0"/>
        <v>744.09</v>
      </c>
      <c r="L13" s="35">
        <f t="shared" si="0"/>
        <v>0.47000000000000008</v>
      </c>
      <c r="M13" s="34">
        <f t="shared" si="0"/>
        <v>0.48</v>
      </c>
      <c r="N13" s="34">
        <f t="shared" si="0"/>
        <v>14.379999999999999</v>
      </c>
      <c r="O13" s="34">
        <f t="shared" si="0"/>
        <v>332.44</v>
      </c>
      <c r="P13" s="269">
        <f t="shared" si="0"/>
        <v>1.0899999999999999</v>
      </c>
      <c r="Q13" s="206">
        <f t="shared" si="0"/>
        <v>104.45</v>
      </c>
      <c r="R13" s="34">
        <f t="shared" si="0"/>
        <v>442.6</v>
      </c>
      <c r="S13" s="34">
        <f t="shared" si="0"/>
        <v>178.63000000000002</v>
      </c>
      <c r="T13" s="34">
        <f t="shared" si="0"/>
        <v>7.15</v>
      </c>
      <c r="U13" s="34">
        <f t="shared" si="0"/>
        <v>1035.26</v>
      </c>
      <c r="V13" s="34">
        <f t="shared" si="0"/>
        <v>1.4999999999999999E-2</v>
      </c>
      <c r="W13" s="34">
        <f t="shared" si="0"/>
        <v>5.0000000000000001E-3</v>
      </c>
      <c r="X13" s="68">
        <f t="shared" si="0"/>
        <v>3.056</v>
      </c>
    </row>
    <row r="14" spans="1:24" s="36" customFormat="1" ht="26.5" customHeight="1" thickBot="1" x14ac:dyDescent="0.4">
      <c r="A14" s="151"/>
      <c r="B14" s="250"/>
      <c r="C14" s="178"/>
      <c r="D14" s="463"/>
      <c r="E14" s="187" t="s">
        <v>20</v>
      </c>
      <c r="F14" s="143"/>
      <c r="G14" s="270"/>
      <c r="H14" s="208"/>
      <c r="I14" s="51"/>
      <c r="J14" s="123"/>
      <c r="K14" s="465">
        <f>K13/23.5</f>
        <v>31.663404255319151</v>
      </c>
      <c r="L14" s="161"/>
      <c r="M14" s="161"/>
      <c r="N14" s="51"/>
      <c r="O14" s="51"/>
      <c r="P14" s="134"/>
      <c r="Q14" s="208"/>
      <c r="R14" s="51"/>
      <c r="S14" s="51"/>
      <c r="T14" s="51"/>
      <c r="U14" s="51"/>
      <c r="V14" s="51"/>
      <c r="W14" s="51"/>
      <c r="X14" s="123"/>
    </row>
    <row r="15" spans="1:24" ht="15.5" x14ac:dyDescent="0.35">
      <c r="A15" s="9"/>
      <c r="B15" s="232"/>
      <c r="C15" s="233"/>
      <c r="D15" s="240"/>
      <c r="E15" s="28"/>
      <c r="F15" s="28"/>
      <c r="G15" s="218"/>
      <c r="H15" s="219"/>
      <c r="I15" s="218"/>
      <c r="J15" s="28"/>
      <c r="K15" s="220"/>
      <c r="L15" s="28"/>
      <c r="M15" s="28"/>
      <c r="N15" s="28"/>
      <c r="O15" s="221"/>
      <c r="P15" s="221"/>
      <c r="Q15" s="221"/>
      <c r="R15" s="221"/>
      <c r="S15" s="22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3"/>
  <sheetViews>
    <sheetView zoomScale="45" zoomScaleNormal="45" workbookViewId="0">
      <selection activeCell="E29" sqref="E29"/>
    </sheetView>
  </sheetViews>
  <sheetFormatPr defaultRowHeight="14.5" x14ac:dyDescent="0.35"/>
  <cols>
    <col min="1" max="1" width="20.7265625" customWidth="1"/>
    <col min="2" max="2" width="20.7265625" style="803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7" ht="23" x14ac:dyDescent="0.5">
      <c r="A2" s="6" t="s">
        <v>1</v>
      </c>
      <c r="B2" s="802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7" s="16" customFormat="1" ht="21.75" customHeight="1" thickBot="1" x14ac:dyDescent="0.4">
      <c r="A4" s="147"/>
      <c r="B4" s="925"/>
      <c r="C4" s="379" t="s">
        <v>38</v>
      </c>
      <c r="D4" s="927" t="s">
        <v>40</v>
      </c>
      <c r="E4" s="179"/>
      <c r="F4" s="380"/>
      <c r="G4" s="379"/>
      <c r="H4" s="290" t="s">
        <v>21</v>
      </c>
      <c r="I4" s="317"/>
      <c r="J4" s="259"/>
      <c r="K4" s="195" t="s">
        <v>22</v>
      </c>
      <c r="L4" s="915" t="s">
        <v>23</v>
      </c>
      <c r="M4" s="916"/>
      <c r="N4" s="917"/>
      <c r="O4" s="917"/>
      <c r="P4" s="921"/>
      <c r="Q4" s="922" t="s">
        <v>24</v>
      </c>
      <c r="R4" s="923"/>
      <c r="S4" s="923"/>
      <c r="T4" s="923"/>
      <c r="U4" s="923"/>
      <c r="V4" s="923"/>
      <c r="W4" s="923"/>
      <c r="X4" s="924"/>
    </row>
    <row r="5" spans="1:27" s="16" customFormat="1" ht="47" thickBot="1" x14ac:dyDescent="0.4">
      <c r="A5" s="148" t="s">
        <v>0</v>
      </c>
      <c r="B5" s="926"/>
      <c r="C5" s="104" t="s">
        <v>39</v>
      </c>
      <c r="D5" s="928"/>
      <c r="E5" s="489" t="s">
        <v>37</v>
      </c>
      <c r="F5" s="110" t="s">
        <v>25</v>
      </c>
      <c r="G5" s="104" t="s">
        <v>36</v>
      </c>
      <c r="H5" s="559" t="s">
        <v>26</v>
      </c>
      <c r="I5" s="497" t="s">
        <v>27</v>
      </c>
      <c r="J5" s="499" t="s">
        <v>28</v>
      </c>
      <c r="K5" s="196" t="s">
        <v>29</v>
      </c>
      <c r="L5" s="498" t="s">
        <v>30</v>
      </c>
      <c r="M5" s="498" t="s">
        <v>109</v>
      </c>
      <c r="N5" s="498" t="s">
        <v>31</v>
      </c>
      <c r="O5" s="555" t="s">
        <v>110</v>
      </c>
      <c r="P5" s="498" t="s">
        <v>111</v>
      </c>
      <c r="Q5" s="498" t="s">
        <v>32</v>
      </c>
      <c r="R5" s="498" t="s">
        <v>33</v>
      </c>
      <c r="S5" s="498" t="s">
        <v>34</v>
      </c>
      <c r="T5" s="498" t="s">
        <v>35</v>
      </c>
      <c r="U5" s="498" t="s">
        <v>112</v>
      </c>
      <c r="V5" s="498" t="s">
        <v>113</v>
      </c>
      <c r="W5" s="498" t="s">
        <v>114</v>
      </c>
      <c r="X5" s="569" t="s">
        <v>115</v>
      </c>
    </row>
    <row r="6" spans="1:27" s="16" customFormat="1" ht="26.5" customHeight="1" x14ac:dyDescent="0.35">
      <c r="A6" s="150" t="s">
        <v>6</v>
      </c>
      <c r="B6" s="386"/>
      <c r="C6" s="390">
        <v>135</v>
      </c>
      <c r="D6" s="860" t="s">
        <v>18</v>
      </c>
      <c r="E6" s="861" t="s">
        <v>141</v>
      </c>
      <c r="F6" s="390">
        <v>60</v>
      </c>
      <c r="G6" s="641"/>
      <c r="H6" s="339">
        <v>1.2</v>
      </c>
      <c r="I6" s="49">
        <v>5.4</v>
      </c>
      <c r="J6" s="50">
        <v>5.16</v>
      </c>
      <c r="K6" s="276">
        <v>73.2</v>
      </c>
      <c r="L6" s="339">
        <v>0.01</v>
      </c>
      <c r="M6" s="49">
        <v>0.03</v>
      </c>
      <c r="N6" s="49">
        <v>4.2</v>
      </c>
      <c r="O6" s="49">
        <v>90</v>
      </c>
      <c r="P6" s="384">
        <v>0</v>
      </c>
      <c r="Q6" s="339">
        <v>24.6</v>
      </c>
      <c r="R6" s="49">
        <v>40.200000000000003</v>
      </c>
      <c r="S6" s="49">
        <v>21</v>
      </c>
      <c r="T6" s="49">
        <v>4.2</v>
      </c>
      <c r="U6" s="49">
        <v>189</v>
      </c>
      <c r="V6" s="49">
        <v>0</v>
      </c>
      <c r="W6" s="49">
        <v>0</v>
      </c>
      <c r="X6" s="50">
        <v>0</v>
      </c>
    </row>
    <row r="7" spans="1:27" s="16" customFormat="1" ht="26.5" customHeight="1" x14ac:dyDescent="0.35">
      <c r="A7" s="149"/>
      <c r="B7" s="157"/>
      <c r="C7" s="106">
        <v>36</v>
      </c>
      <c r="D7" s="558" t="s">
        <v>8</v>
      </c>
      <c r="E7" s="358" t="s">
        <v>46</v>
      </c>
      <c r="F7" s="547">
        <v>200</v>
      </c>
      <c r="G7" s="215"/>
      <c r="H7" s="253">
        <v>4.9800000000000004</v>
      </c>
      <c r="I7" s="81">
        <v>6.07</v>
      </c>
      <c r="J7" s="213">
        <v>12.72</v>
      </c>
      <c r="K7" s="374">
        <v>125.51</v>
      </c>
      <c r="L7" s="253">
        <v>7.0000000000000007E-2</v>
      </c>
      <c r="M7" s="81">
        <v>0.08</v>
      </c>
      <c r="N7" s="81">
        <v>5.45</v>
      </c>
      <c r="O7" s="81">
        <v>100</v>
      </c>
      <c r="P7" s="82">
        <v>0.56000000000000005</v>
      </c>
      <c r="Q7" s="253">
        <v>15.47</v>
      </c>
      <c r="R7" s="81">
        <v>82.47</v>
      </c>
      <c r="S7" s="81">
        <v>21.33</v>
      </c>
      <c r="T7" s="81">
        <v>0.77</v>
      </c>
      <c r="U7" s="81">
        <v>361.18</v>
      </c>
      <c r="V7" s="81">
        <v>1.2E-2</v>
      </c>
      <c r="W7" s="81">
        <v>1E-3</v>
      </c>
      <c r="X7" s="213">
        <v>0.1</v>
      </c>
    </row>
    <row r="8" spans="1:27" s="16" customFormat="1" ht="26.5" customHeight="1" x14ac:dyDescent="0.35">
      <c r="A8" s="112"/>
      <c r="B8" s="189" t="s">
        <v>117</v>
      </c>
      <c r="C8" s="563">
        <v>82</v>
      </c>
      <c r="D8" s="504" t="s">
        <v>9</v>
      </c>
      <c r="E8" s="579" t="s">
        <v>150</v>
      </c>
      <c r="F8" s="644">
        <v>95</v>
      </c>
      <c r="G8" s="192"/>
      <c r="H8" s="246">
        <v>24.87</v>
      </c>
      <c r="I8" s="67">
        <v>21.09</v>
      </c>
      <c r="J8" s="116">
        <v>0.72</v>
      </c>
      <c r="K8" s="393">
        <v>290.5</v>
      </c>
      <c r="L8" s="246">
        <v>0.09</v>
      </c>
      <c r="M8" s="67">
        <v>0.18</v>
      </c>
      <c r="N8" s="67">
        <v>1.1000000000000001</v>
      </c>
      <c r="O8" s="67">
        <v>40</v>
      </c>
      <c r="P8" s="484">
        <v>0.05</v>
      </c>
      <c r="Q8" s="246">
        <v>58.49</v>
      </c>
      <c r="R8" s="67">
        <v>211.13</v>
      </c>
      <c r="S8" s="67">
        <v>24.16</v>
      </c>
      <c r="T8" s="67">
        <v>1.58</v>
      </c>
      <c r="U8" s="67">
        <v>271.04000000000002</v>
      </c>
      <c r="V8" s="67">
        <v>5.0000000000000001E-3</v>
      </c>
      <c r="W8" s="67">
        <v>0</v>
      </c>
      <c r="X8" s="116">
        <v>0.15</v>
      </c>
      <c r="Z8" s="495"/>
      <c r="AA8" s="78"/>
    </row>
    <row r="9" spans="1:27" s="16" customFormat="1" ht="33" customHeight="1" x14ac:dyDescent="0.35">
      <c r="A9" s="112"/>
      <c r="B9" s="140"/>
      <c r="C9" s="153">
        <v>210</v>
      </c>
      <c r="D9" s="325" t="s">
        <v>62</v>
      </c>
      <c r="E9" s="325" t="s">
        <v>68</v>
      </c>
      <c r="F9" s="141">
        <v>150</v>
      </c>
      <c r="G9" s="105"/>
      <c r="H9" s="245">
        <v>15.82</v>
      </c>
      <c r="I9" s="13">
        <v>4.22</v>
      </c>
      <c r="J9" s="43">
        <v>32.01</v>
      </c>
      <c r="K9" s="107">
        <v>226.19</v>
      </c>
      <c r="L9" s="245">
        <v>0.47</v>
      </c>
      <c r="M9" s="77">
        <v>0.11</v>
      </c>
      <c r="N9" s="13">
        <v>0</v>
      </c>
      <c r="O9" s="13">
        <v>20</v>
      </c>
      <c r="P9" s="43">
        <v>0.06</v>
      </c>
      <c r="Q9" s="77">
        <v>59.52</v>
      </c>
      <c r="R9" s="13">
        <v>145.1</v>
      </c>
      <c r="S9" s="15">
        <v>55.97</v>
      </c>
      <c r="T9" s="13">
        <v>4.46</v>
      </c>
      <c r="U9" s="13">
        <v>444.19</v>
      </c>
      <c r="V9" s="13">
        <v>3.0000000000000001E-3</v>
      </c>
      <c r="W9" s="15">
        <v>8.0000000000000002E-3</v>
      </c>
      <c r="X9" s="41">
        <v>0.02</v>
      </c>
      <c r="Z9" s="495"/>
      <c r="AA9" s="78"/>
    </row>
    <row r="10" spans="1:27" s="16" customFormat="1" ht="51" customHeight="1" x14ac:dyDescent="0.35">
      <c r="A10" s="112"/>
      <c r="B10" s="140"/>
      <c r="C10" s="560">
        <v>216</v>
      </c>
      <c r="D10" s="185" t="s">
        <v>17</v>
      </c>
      <c r="E10" s="222" t="s">
        <v>119</v>
      </c>
      <c r="F10" s="755">
        <v>200</v>
      </c>
      <c r="G10" s="622"/>
      <c r="H10" s="244">
        <v>0.25</v>
      </c>
      <c r="I10" s="15">
        <v>0</v>
      </c>
      <c r="J10" s="41">
        <v>12.73</v>
      </c>
      <c r="K10" s="260">
        <v>51.3</v>
      </c>
      <c r="L10" s="277">
        <v>0</v>
      </c>
      <c r="M10" s="20">
        <v>0</v>
      </c>
      <c r="N10" s="20">
        <v>4.3899999999999997</v>
      </c>
      <c r="O10" s="20">
        <v>0</v>
      </c>
      <c r="P10" s="21">
        <v>0</v>
      </c>
      <c r="Q10" s="277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  <c r="Z10" s="495"/>
      <c r="AA10" s="78"/>
    </row>
    <row r="11" spans="1:27" s="16" customFormat="1" ht="26.5" customHeight="1" x14ac:dyDescent="0.35">
      <c r="A11" s="112"/>
      <c r="B11" s="140"/>
      <c r="C11" s="374">
        <v>119</v>
      </c>
      <c r="D11" s="558" t="s">
        <v>13</v>
      </c>
      <c r="E11" s="157" t="s">
        <v>53</v>
      </c>
      <c r="F11" s="547">
        <v>45</v>
      </c>
      <c r="G11" s="175"/>
      <c r="H11" s="277">
        <v>3.42</v>
      </c>
      <c r="I11" s="20">
        <v>0.36</v>
      </c>
      <c r="J11" s="46">
        <v>22.14</v>
      </c>
      <c r="K11" s="412">
        <v>105.75</v>
      </c>
      <c r="L11" s="277">
        <v>0.05</v>
      </c>
      <c r="M11" s="20">
        <v>0.01</v>
      </c>
      <c r="N11" s="20">
        <v>0</v>
      </c>
      <c r="O11" s="20">
        <v>0</v>
      </c>
      <c r="P11" s="21">
        <v>0</v>
      </c>
      <c r="Q11" s="277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6">
        <v>6.53</v>
      </c>
      <c r="Z11" s="78"/>
      <c r="AA11" s="78"/>
    </row>
    <row r="12" spans="1:27" s="16" customFormat="1" ht="26.5" customHeight="1" x14ac:dyDescent="0.35">
      <c r="A12" s="112"/>
      <c r="B12" s="140"/>
      <c r="C12" s="106">
        <v>120</v>
      </c>
      <c r="D12" s="558" t="s">
        <v>14</v>
      </c>
      <c r="E12" s="157" t="s">
        <v>45</v>
      </c>
      <c r="F12" s="547">
        <v>25</v>
      </c>
      <c r="G12" s="175"/>
      <c r="H12" s="277">
        <v>1.65</v>
      </c>
      <c r="I12" s="20">
        <v>0.3</v>
      </c>
      <c r="J12" s="46">
        <v>10.050000000000001</v>
      </c>
      <c r="K12" s="412">
        <v>49.5</v>
      </c>
      <c r="L12" s="277">
        <v>0.04</v>
      </c>
      <c r="M12" s="20">
        <v>0.02</v>
      </c>
      <c r="N12" s="20">
        <v>0</v>
      </c>
      <c r="O12" s="20">
        <v>0</v>
      </c>
      <c r="P12" s="21">
        <v>0</v>
      </c>
      <c r="Q12" s="277">
        <v>7.25</v>
      </c>
      <c r="R12" s="20">
        <v>37.5</v>
      </c>
      <c r="S12" s="20">
        <v>11.75</v>
      </c>
      <c r="T12" s="20">
        <v>0.98</v>
      </c>
      <c r="U12" s="20">
        <v>58.75</v>
      </c>
      <c r="V12" s="20">
        <v>1E-3</v>
      </c>
      <c r="W12" s="20">
        <v>1E-3</v>
      </c>
      <c r="X12" s="46">
        <v>0</v>
      </c>
    </row>
    <row r="13" spans="1:27" s="16" customFormat="1" ht="26.5" customHeight="1" x14ac:dyDescent="0.35">
      <c r="A13" s="112"/>
      <c r="B13" s="188" t="s">
        <v>72</v>
      </c>
      <c r="C13" s="397"/>
      <c r="D13" s="866"/>
      <c r="E13" s="306" t="s">
        <v>19</v>
      </c>
      <c r="F13" s="490" t="e">
        <f>F6+F7+#REF!+F9+F10+F11+F12</f>
        <v>#REF!</v>
      </c>
      <c r="G13" s="171"/>
      <c r="H13" s="205" t="e">
        <f>H6+H7+#REF!+H9+H10+H11+H12</f>
        <v>#REF!</v>
      </c>
      <c r="I13" s="22" t="e">
        <f>I6+I7+#REF!+I9+I10+I11+I12</f>
        <v>#REF!</v>
      </c>
      <c r="J13" s="64" t="e">
        <f>J6+J7+#REF!+J9+J10+J11+J12</f>
        <v>#REF!</v>
      </c>
      <c r="K13" s="460" t="e">
        <f>K6+K7+#REF!+K9+K10+K11+K12</f>
        <v>#REF!</v>
      </c>
      <c r="L13" s="205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7" t="e">
        <f>P6+P7+#REF!+P9+P10+P11+P12</f>
        <v>#REF!</v>
      </c>
      <c r="Q13" s="205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4" t="e">
        <f>X6+X7+#REF!+X9+X10+X11+X12</f>
        <v>#REF!</v>
      </c>
    </row>
    <row r="14" spans="1:27" s="16" customFormat="1" ht="26.5" customHeight="1" x14ac:dyDescent="0.35">
      <c r="A14" s="112"/>
      <c r="B14" s="189" t="s">
        <v>117</v>
      </c>
      <c r="C14" s="398"/>
      <c r="D14" s="867"/>
      <c r="E14" s="307" t="s">
        <v>19</v>
      </c>
      <c r="F14" s="564">
        <f>F6+F7+F8+F9+F10+F11+F12</f>
        <v>775</v>
      </c>
      <c r="G14" s="502"/>
      <c r="H14" s="310">
        <f>H6+H7+H8+H9+H10+H11+H12</f>
        <v>52.190000000000005</v>
      </c>
      <c r="I14" s="57">
        <f>I6+I7+I8+I9+I10+I11+I12</f>
        <v>37.44</v>
      </c>
      <c r="J14" s="76">
        <f>J6+J7+J8+J9+J10+J11+J12</f>
        <v>95.53</v>
      </c>
      <c r="K14" s="470">
        <f>K6+K7+K8+K9+K10+K11+K12</f>
        <v>921.95</v>
      </c>
      <c r="L14" s="310">
        <f>L6+L7+L8+L9+L10+L11+L12</f>
        <v>0.73</v>
      </c>
      <c r="M14" s="57">
        <f>M6+M7+M8+M9+M10+M11+M12</f>
        <v>0.43</v>
      </c>
      <c r="N14" s="57">
        <f>N6+N7+N8+N9+N10+N11+N12</f>
        <v>15.14</v>
      </c>
      <c r="O14" s="57">
        <f>O6+O7+O8+O9+O10+O11+O12</f>
        <v>250</v>
      </c>
      <c r="P14" s="739">
        <f>P6+P7+P8+P9+P10+P11+P12</f>
        <v>0.67000000000000015</v>
      </c>
      <c r="Q14" s="310">
        <f>Q6+Q7+Q8+Q9+Q10+Q11+Q12</f>
        <v>174.65</v>
      </c>
      <c r="R14" s="57">
        <f>R6+R7+R8+R9+R10+R11+R12</f>
        <v>545.65</v>
      </c>
      <c r="S14" s="57">
        <f>S6+S7+S8+S9+S10+S11+S12</f>
        <v>140.51</v>
      </c>
      <c r="T14" s="57">
        <f>T6+T7+T8+T9+T10+T11+T12</f>
        <v>12.520000000000001</v>
      </c>
      <c r="U14" s="57">
        <f>U6+U7+U8+U9+U10+U11+U12</f>
        <v>1366.31</v>
      </c>
      <c r="V14" s="57">
        <f>V6+V7+V8+V9+V10+V11+V12</f>
        <v>2.2000000000000002E-2</v>
      </c>
      <c r="W14" s="57">
        <f>W6+W7+W8+W9+W10+W11+W12</f>
        <v>1.3000000000000001E-2</v>
      </c>
      <c r="X14" s="76">
        <f>X6+X7+X8+X9+X10+X11+X12</f>
        <v>6.8000000000000007</v>
      </c>
    </row>
    <row r="15" spans="1:27" s="16" customFormat="1" ht="26.5" customHeight="1" x14ac:dyDescent="0.35">
      <c r="A15" s="112"/>
      <c r="B15" s="188" t="s">
        <v>72</v>
      </c>
      <c r="C15" s="399"/>
      <c r="D15" s="868"/>
      <c r="E15" s="306" t="s">
        <v>20</v>
      </c>
      <c r="F15" s="763"/>
      <c r="G15" s="491"/>
      <c r="H15" s="205"/>
      <c r="I15" s="22"/>
      <c r="J15" s="64"/>
      <c r="K15" s="494" t="e">
        <f>K13/23.5</f>
        <v>#REF!</v>
      </c>
      <c r="L15" s="205"/>
      <c r="M15" s="22"/>
      <c r="N15" s="22"/>
      <c r="O15" s="22"/>
      <c r="P15" s="117"/>
      <c r="Q15" s="205"/>
      <c r="R15" s="22"/>
      <c r="S15" s="22"/>
      <c r="T15" s="22"/>
      <c r="U15" s="22"/>
      <c r="V15" s="22"/>
      <c r="W15" s="22"/>
      <c r="X15" s="64"/>
    </row>
    <row r="16" spans="1:27" s="16" customFormat="1" ht="26.5" customHeight="1" thickBot="1" x14ac:dyDescent="0.4">
      <c r="A16" s="151"/>
      <c r="B16" s="191" t="s">
        <v>117</v>
      </c>
      <c r="C16" s="503"/>
      <c r="D16" s="674"/>
      <c r="E16" s="545" t="s">
        <v>20</v>
      </c>
      <c r="F16" s="493"/>
      <c r="G16" s="640"/>
      <c r="H16" s="430"/>
      <c r="I16" s="431"/>
      <c r="J16" s="432"/>
      <c r="K16" s="433">
        <f>K14/23.5</f>
        <v>39.231914893617024</v>
      </c>
      <c r="L16" s="650"/>
      <c r="M16" s="651"/>
      <c r="N16" s="651"/>
      <c r="O16" s="651"/>
      <c r="P16" s="652"/>
      <c r="Q16" s="650"/>
      <c r="R16" s="651"/>
      <c r="S16" s="651"/>
      <c r="T16" s="651"/>
      <c r="U16" s="651"/>
      <c r="V16" s="651"/>
      <c r="W16" s="651"/>
      <c r="X16" s="653"/>
    </row>
    <row r="17" spans="1:19" s="132" customFormat="1" ht="26.5" customHeight="1" x14ac:dyDescent="0.35">
      <c r="A17" s="347"/>
      <c r="B17" s="796"/>
      <c r="C17" s="348"/>
      <c r="D17" s="347"/>
      <c r="E17" s="349"/>
      <c r="F17" s="347"/>
      <c r="G17" s="347"/>
      <c r="H17" s="347"/>
      <c r="I17" s="347"/>
      <c r="J17" s="347"/>
      <c r="K17" s="350"/>
      <c r="L17" s="347"/>
      <c r="M17" s="347"/>
      <c r="N17" s="347"/>
      <c r="O17" s="347"/>
      <c r="P17" s="347"/>
      <c r="Q17" s="347"/>
      <c r="R17" s="347"/>
      <c r="S17" s="347"/>
    </row>
    <row r="18" spans="1:19" s="132" customFormat="1" ht="26.5" customHeight="1" x14ac:dyDescent="0.35">
      <c r="A18" s="606" t="s">
        <v>124</v>
      </c>
      <c r="B18" s="797"/>
      <c r="C18" s="740"/>
      <c r="D18" s="347"/>
      <c r="E18" s="349"/>
      <c r="F18" s="347"/>
      <c r="G18" s="347"/>
      <c r="H18" s="347"/>
      <c r="I18" s="347"/>
      <c r="J18" s="347"/>
      <c r="K18" s="350"/>
      <c r="L18" s="347"/>
      <c r="M18" s="347"/>
      <c r="N18" s="347"/>
      <c r="O18" s="347"/>
      <c r="P18" s="347"/>
      <c r="Q18" s="347"/>
      <c r="R18" s="347"/>
      <c r="S18" s="347"/>
    </row>
    <row r="19" spans="1:19" x14ac:dyDescent="0.35">
      <c r="A19" s="609" t="s">
        <v>65</v>
      </c>
      <c r="B19" s="804"/>
      <c r="C19" s="12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35">
      <c r="A20" s="11"/>
      <c r="B20" s="805"/>
      <c r="C20" s="346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35">
      <c r="A21" s="11"/>
      <c r="B21" s="805"/>
      <c r="C21" s="346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35">
      <c r="A22" s="11"/>
      <c r="B22" s="805"/>
      <c r="C22" s="346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35">
      <c r="A23" s="11"/>
      <c r="B23" s="805"/>
    </row>
    <row r="24" spans="1:19" x14ac:dyDescent="0.35">
      <c r="A24" s="11"/>
      <c r="B24" s="805"/>
    </row>
    <row r="25" spans="1:19" x14ac:dyDescent="0.35">
      <c r="A25" s="11"/>
      <c r="B25" s="805"/>
      <c r="C25" s="346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x14ac:dyDescent="0.35">
      <c r="A26" s="11"/>
      <c r="B26" s="805"/>
      <c r="C26" s="346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35">
      <c r="A27" s="11"/>
      <c r="B27" s="805"/>
      <c r="C27" s="346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35">
      <c r="A28" s="11"/>
      <c r="B28" s="805"/>
      <c r="C28" s="346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s="480" customFormat="1" ht="13" x14ac:dyDescent="0.3">
      <c r="B29" s="798"/>
    </row>
    <row r="30" spans="1:19" s="480" customFormat="1" ht="13" x14ac:dyDescent="0.3">
      <c r="B30" s="798"/>
    </row>
    <row r="31" spans="1:19" s="480" customFormat="1" ht="13" x14ac:dyDescent="0.3">
      <c r="B31" s="798"/>
    </row>
    <row r="32" spans="1:19" s="480" customFormat="1" ht="13" x14ac:dyDescent="0.3">
      <c r="B32" s="798"/>
    </row>
    <row r="33" spans="2:2" s="480" customFormat="1" ht="13" x14ac:dyDescent="0.3">
      <c r="B33" s="798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5" zoomScaleNormal="45" workbookViewId="0">
      <selection activeCell="B8" sqref="B8:Z8"/>
    </sheetView>
  </sheetViews>
  <sheetFormatPr defaultRowHeight="14.5" x14ac:dyDescent="0.35"/>
  <cols>
    <col min="1" max="1" width="16.81640625" customWidth="1"/>
    <col min="2" max="2" width="15.7265625" style="811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820"/>
      <c r="C2" s="7"/>
      <c r="D2" s="6" t="s">
        <v>3</v>
      </c>
      <c r="E2" s="6"/>
      <c r="F2" s="8" t="s">
        <v>2</v>
      </c>
      <c r="G2" s="126">
        <v>20</v>
      </c>
      <c r="H2" s="6"/>
      <c r="K2" s="8"/>
      <c r="L2" s="7"/>
      <c r="M2" s="1"/>
      <c r="N2" s="2"/>
    </row>
    <row r="3" spans="1:24" ht="15" thickBot="1" x14ac:dyDescent="0.4">
      <c r="A3" s="1"/>
      <c r="B3" s="82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757"/>
      <c r="C4" s="612" t="s">
        <v>38</v>
      </c>
      <c r="D4" s="254"/>
      <c r="E4" s="661"/>
      <c r="F4" s="613"/>
      <c r="G4" s="613"/>
      <c r="H4" s="767" t="s">
        <v>21</v>
      </c>
      <c r="I4" s="768"/>
      <c r="J4" s="769"/>
      <c r="K4" s="717" t="s">
        <v>22</v>
      </c>
      <c r="L4" s="915" t="s">
        <v>23</v>
      </c>
      <c r="M4" s="916"/>
      <c r="N4" s="917"/>
      <c r="O4" s="941"/>
      <c r="P4" s="942"/>
      <c r="Q4" s="929" t="s">
        <v>24</v>
      </c>
      <c r="R4" s="930"/>
      <c r="S4" s="930"/>
      <c r="T4" s="930"/>
      <c r="U4" s="930"/>
      <c r="V4" s="930"/>
      <c r="W4" s="930"/>
      <c r="X4" s="931"/>
    </row>
    <row r="5" spans="1:24" s="16" customFormat="1" ht="28.5" customHeight="1" thickBot="1" x14ac:dyDescent="0.4">
      <c r="A5" s="148" t="s">
        <v>0</v>
      </c>
      <c r="B5" s="110"/>
      <c r="C5" s="104" t="s">
        <v>39</v>
      </c>
      <c r="D5" s="662" t="s">
        <v>40</v>
      </c>
      <c r="E5" s="489" t="s">
        <v>37</v>
      </c>
      <c r="F5" s="110" t="s">
        <v>25</v>
      </c>
      <c r="G5" s="110" t="s">
        <v>36</v>
      </c>
      <c r="H5" s="489" t="s">
        <v>26</v>
      </c>
      <c r="I5" s="479" t="s">
        <v>27</v>
      </c>
      <c r="J5" s="489" t="s">
        <v>28</v>
      </c>
      <c r="K5" s="718" t="s">
        <v>29</v>
      </c>
      <c r="L5" s="498" t="s">
        <v>30</v>
      </c>
      <c r="M5" s="749" t="s">
        <v>109</v>
      </c>
      <c r="N5" s="479" t="s">
        <v>31</v>
      </c>
      <c r="O5" s="478" t="s">
        <v>110</v>
      </c>
      <c r="P5" s="733" t="s">
        <v>111</v>
      </c>
      <c r="Q5" s="748" t="s">
        <v>32</v>
      </c>
      <c r="R5" s="479" t="s">
        <v>33</v>
      </c>
      <c r="S5" s="748" t="s">
        <v>34</v>
      </c>
      <c r="T5" s="479" t="s">
        <v>35</v>
      </c>
      <c r="U5" s="498" t="s">
        <v>112</v>
      </c>
      <c r="V5" s="498" t="s">
        <v>113</v>
      </c>
      <c r="W5" s="498" t="s">
        <v>114</v>
      </c>
      <c r="X5" s="613" t="s">
        <v>115</v>
      </c>
    </row>
    <row r="6" spans="1:24" s="16" customFormat="1" ht="36.75" customHeight="1" x14ac:dyDescent="0.35">
      <c r="A6" s="150" t="s">
        <v>6</v>
      </c>
      <c r="B6" s="224"/>
      <c r="C6" s="562">
        <v>29</v>
      </c>
      <c r="D6" s="665" t="s">
        <v>18</v>
      </c>
      <c r="E6" s="666" t="s">
        <v>159</v>
      </c>
      <c r="F6" s="688">
        <v>60</v>
      </c>
      <c r="G6" s="287"/>
      <c r="H6" s="289">
        <v>0.66</v>
      </c>
      <c r="I6" s="90">
        <v>0.12</v>
      </c>
      <c r="J6" s="92">
        <v>2.2799999999999998</v>
      </c>
      <c r="K6" s="505">
        <v>14.4</v>
      </c>
      <c r="L6" s="289">
        <v>0.04</v>
      </c>
      <c r="M6" s="90">
        <v>0.02</v>
      </c>
      <c r="N6" s="90">
        <v>15</v>
      </c>
      <c r="O6" s="90">
        <v>80</v>
      </c>
      <c r="P6" s="91">
        <v>0</v>
      </c>
      <c r="Q6" s="289">
        <v>8.4</v>
      </c>
      <c r="R6" s="90">
        <v>15.6</v>
      </c>
      <c r="S6" s="90">
        <v>12</v>
      </c>
      <c r="T6" s="90">
        <v>0.54</v>
      </c>
      <c r="U6" s="90">
        <v>174</v>
      </c>
      <c r="V6" s="90">
        <v>1.1999999999999999E-3</v>
      </c>
      <c r="W6" s="90">
        <v>2.4000000000000001E-4</v>
      </c>
      <c r="X6" s="92">
        <v>0.01</v>
      </c>
    </row>
    <row r="7" spans="1:24" s="16" customFormat="1" ht="26.5" customHeight="1" x14ac:dyDescent="0.35">
      <c r="A7" s="111"/>
      <c r="B7" s="141"/>
      <c r="C7" s="105">
        <v>328</v>
      </c>
      <c r="D7" s="839" t="s">
        <v>8</v>
      </c>
      <c r="E7" s="840" t="s">
        <v>164</v>
      </c>
      <c r="F7" s="605">
        <v>222</v>
      </c>
      <c r="G7" s="174"/>
      <c r="H7" s="332">
        <v>6.01</v>
      </c>
      <c r="I7" s="29">
        <v>4.38</v>
      </c>
      <c r="J7" s="89">
        <v>7.73</v>
      </c>
      <c r="K7" s="869">
        <v>93.68</v>
      </c>
      <c r="L7" s="332">
        <v>0.03</v>
      </c>
      <c r="M7" s="330">
        <v>7.0000000000000007E-2</v>
      </c>
      <c r="N7" s="29">
        <v>0.27</v>
      </c>
      <c r="O7" s="29">
        <v>40</v>
      </c>
      <c r="P7" s="89">
        <v>0.26</v>
      </c>
      <c r="Q7" s="332">
        <v>14.79</v>
      </c>
      <c r="R7" s="29">
        <v>58.34</v>
      </c>
      <c r="S7" s="29">
        <v>7.42</v>
      </c>
      <c r="T7" s="29">
        <v>0.72</v>
      </c>
      <c r="U7" s="29">
        <v>71.58</v>
      </c>
      <c r="V7" s="29">
        <v>8.1999999999999998E-4</v>
      </c>
      <c r="W7" s="29">
        <v>3.2599999999999999E-3</v>
      </c>
      <c r="X7" s="89">
        <v>0.02</v>
      </c>
    </row>
    <row r="8" spans="1:24" s="36" customFormat="1" ht="26.5" customHeight="1" x14ac:dyDescent="0.35">
      <c r="A8" s="112"/>
      <c r="B8" s="870" t="s">
        <v>117</v>
      </c>
      <c r="C8" s="563">
        <v>89</v>
      </c>
      <c r="D8" s="440" t="s">
        <v>9</v>
      </c>
      <c r="E8" s="654" t="s">
        <v>87</v>
      </c>
      <c r="F8" s="531">
        <v>90</v>
      </c>
      <c r="G8" s="172"/>
      <c r="H8" s="337">
        <v>18.13</v>
      </c>
      <c r="I8" s="58">
        <v>17.05</v>
      </c>
      <c r="J8" s="75">
        <v>3.69</v>
      </c>
      <c r="K8" s="335">
        <v>240.96</v>
      </c>
      <c r="L8" s="407">
        <v>0.06</v>
      </c>
      <c r="M8" s="481">
        <v>0.13</v>
      </c>
      <c r="N8" s="80">
        <v>1.06</v>
      </c>
      <c r="O8" s="80">
        <v>0</v>
      </c>
      <c r="P8" s="462">
        <v>0</v>
      </c>
      <c r="Q8" s="407">
        <v>17.03</v>
      </c>
      <c r="R8" s="80">
        <v>176.72</v>
      </c>
      <c r="S8" s="80">
        <v>23.18</v>
      </c>
      <c r="T8" s="80">
        <v>2.61</v>
      </c>
      <c r="U8" s="80">
        <v>317</v>
      </c>
      <c r="V8" s="80">
        <v>7.0000000000000001E-3</v>
      </c>
      <c r="W8" s="80">
        <v>0</v>
      </c>
      <c r="X8" s="408">
        <v>0.06</v>
      </c>
    </row>
    <row r="9" spans="1:24" s="36" customFormat="1" ht="26.5" customHeight="1" x14ac:dyDescent="0.35">
      <c r="A9" s="112"/>
      <c r="B9" s="870" t="s">
        <v>117</v>
      </c>
      <c r="C9" s="563">
        <v>210</v>
      </c>
      <c r="D9" s="440" t="s">
        <v>62</v>
      </c>
      <c r="E9" s="440" t="s">
        <v>68</v>
      </c>
      <c r="F9" s="189">
        <v>150</v>
      </c>
      <c r="G9" s="172"/>
      <c r="H9" s="337">
        <v>15.82</v>
      </c>
      <c r="I9" s="58">
        <v>4.22</v>
      </c>
      <c r="J9" s="75">
        <v>32.01</v>
      </c>
      <c r="K9" s="335">
        <v>226.19</v>
      </c>
      <c r="L9" s="337">
        <v>0.47</v>
      </c>
      <c r="M9" s="247">
        <v>0.11</v>
      </c>
      <c r="N9" s="58">
        <v>0</v>
      </c>
      <c r="O9" s="58">
        <v>20</v>
      </c>
      <c r="P9" s="75">
        <v>0.06</v>
      </c>
      <c r="Q9" s="247">
        <v>59.52</v>
      </c>
      <c r="R9" s="58">
        <v>145.1</v>
      </c>
      <c r="S9" s="67">
        <v>55.97</v>
      </c>
      <c r="T9" s="58">
        <v>4.46</v>
      </c>
      <c r="U9" s="58">
        <v>444.19</v>
      </c>
      <c r="V9" s="58">
        <v>3.0000000000000001E-3</v>
      </c>
      <c r="W9" s="67">
        <v>8.0000000000000002E-3</v>
      </c>
      <c r="X9" s="116">
        <v>0.02</v>
      </c>
    </row>
    <row r="10" spans="1:24" s="16" customFormat="1" ht="33.75" customHeight="1" x14ac:dyDescent="0.35">
      <c r="A10" s="113"/>
      <c r="B10" s="141"/>
      <c r="C10" s="389">
        <v>216</v>
      </c>
      <c r="D10" s="156" t="s">
        <v>17</v>
      </c>
      <c r="E10" s="596" t="s">
        <v>119</v>
      </c>
      <c r="F10" s="139">
        <v>200</v>
      </c>
      <c r="G10" s="622"/>
      <c r="H10" s="244">
        <v>0.25</v>
      </c>
      <c r="I10" s="15">
        <v>0</v>
      </c>
      <c r="J10" s="41">
        <v>12.73</v>
      </c>
      <c r="K10" s="203">
        <v>51.3</v>
      </c>
      <c r="L10" s="277">
        <v>0</v>
      </c>
      <c r="M10" s="19">
        <v>0</v>
      </c>
      <c r="N10" s="20">
        <v>4.3899999999999997</v>
      </c>
      <c r="O10" s="20">
        <v>0</v>
      </c>
      <c r="P10" s="46">
        <v>0</v>
      </c>
      <c r="Q10" s="19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</row>
    <row r="11" spans="1:24" s="16" customFormat="1" ht="33.75" customHeight="1" x14ac:dyDescent="0.35">
      <c r="A11" s="113"/>
      <c r="B11" s="142"/>
      <c r="C11" s="107">
        <v>119</v>
      </c>
      <c r="D11" s="156" t="s">
        <v>13</v>
      </c>
      <c r="E11" s="185" t="s">
        <v>53</v>
      </c>
      <c r="F11" s="175">
        <v>30</v>
      </c>
      <c r="G11" s="558"/>
      <c r="H11" s="277">
        <v>2.2799999999999998</v>
      </c>
      <c r="I11" s="20">
        <v>0.24</v>
      </c>
      <c r="J11" s="46">
        <v>14.76</v>
      </c>
      <c r="K11" s="412">
        <v>70.5</v>
      </c>
      <c r="L11" s="277">
        <v>0.03</v>
      </c>
      <c r="M11" s="19">
        <v>0.01</v>
      </c>
      <c r="N11" s="20">
        <v>0</v>
      </c>
      <c r="O11" s="20">
        <v>0</v>
      </c>
      <c r="P11" s="46">
        <v>0</v>
      </c>
      <c r="Q11" s="277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33.75" customHeight="1" x14ac:dyDescent="0.35">
      <c r="A12" s="113"/>
      <c r="B12" s="142"/>
      <c r="C12" s="135">
        <v>120</v>
      </c>
      <c r="D12" s="156" t="s">
        <v>14</v>
      </c>
      <c r="E12" s="185" t="s">
        <v>45</v>
      </c>
      <c r="F12" s="175">
        <v>30</v>
      </c>
      <c r="G12" s="856"/>
      <c r="H12" s="244">
        <v>1.98</v>
      </c>
      <c r="I12" s="15">
        <v>0.36</v>
      </c>
      <c r="J12" s="41">
        <v>12.06</v>
      </c>
      <c r="K12" s="260">
        <v>59.4</v>
      </c>
      <c r="L12" s="244">
        <v>0.05</v>
      </c>
      <c r="M12" s="15">
        <v>0.02</v>
      </c>
      <c r="N12" s="15">
        <v>0</v>
      </c>
      <c r="O12" s="15">
        <v>0</v>
      </c>
      <c r="P12" s="18">
        <v>0</v>
      </c>
      <c r="Q12" s="244">
        <v>8.6999999999999993</v>
      </c>
      <c r="R12" s="15">
        <v>45</v>
      </c>
      <c r="S12" s="15">
        <v>14.1</v>
      </c>
      <c r="T12" s="15">
        <v>1.17</v>
      </c>
      <c r="U12" s="15">
        <v>70.5</v>
      </c>
      <c r="V12" s="15">
        <v>1E-3</v>
      </c>
      <c r="W12" s="15">
        <v>2E-3</v>
      </c>
      <c r="X12" s="41">
        <v>0.01</v>
      </c>
    </row>
    <row r="13" spans="1:24" s="16" customFormat="1" ht="26.5" customHeight="1" x14ac:dyDescent="0.35">
      <c r="A13" s="113"/>
      <c r="B13" s="188" t="s">
        <v>72</v>
      </c>
      <c r="C13" s="491"/>
      <c r="D13" s="540"/>
      <c r="E13" s="871" t="s">
        <v>19</v>
      </c>
      <c r="F13" s="496" t="e">
        <f>F6+F7+#REF!+F10+F11+F12</f>
        <v>#REF!</v>
      </c>
      <c r="G13" s="872"/>
      <c r="H13" s="309" t="e">
        <f>H6+H7+#REF!+H10+H11+H12</f>
        <v>#REF!</v>
      </c>
      <c r="I13" s="62" t="e">
        <f>I6+I7+#REF!+I10+I11+I12</f>
        <v>#REF!</v>
      </c>
      <c r="J13" s="63" t="e">
        <f>J6+J7+#REF!+J10+J11+J12</f>
        <v>#REF!</v>
      </c>
      <c r="K13" s="873" t="e">
        <f>K6+K7+#REF!+K10+K11+K12</f>
        <v>#REF!</v>
      </c>
      <c r="L13" s="402" t="e">
        <f>L6+L7+#REF!+L10+L11+L12</f>
        <v>#REF!</v>
      </c>
      <c r="M13" s="114" t="e">
        <f>M6+M7+#REF!+M10+M11+M12</f>
        <v>#REF!</v>
      </c>
      <c r="N13" s="114" t="e">
        <f>N6+N7+#REF!+N10+N11+N12</f>
        <v>#REF!</v>
      </c>
      <c r="O13" s="114" t="e">
        <f>O6+O7+#REF!+O10+O11+O12</f>
        <v>#REF!</v>
      </c>
      <c r="P13" s="406" t="e">
        <f>P6+P7+#REF!+P10+P11+P12</f>
        <v>#REF!</v>
      </c>
      <c r="Q13" s="402" t="e">
        <f>Q6+Q7+#REF!+Q10+Q11+Q12</f>
        <v>#REF!</v>
      </c>
      <c r="R13" s="114" t="e">
        <f>R6+R7+#REF!+R10+R11+R12</f>
        <v>#REF!</v>
      </c>
      <c r="S13" s="114" t="e">
        <f>S6+S7+#REF!+S10+S11+S12</f>
        <v>#REF!</v>
      </c>
      <c r="T13" s="114" t="e">
        <f>T6+T7+#REF!+T10+T11+T12</f>
        <v>#REF!</v>
      </c>
      <c r="U13" s="114" t="e">
        <f>U6+U7+#REF!+U10+U11+U12</f>
        <v>#REF!</v>
      </c>
      <c r="V13" s="114" t="e">
        <f>V6+V7+#REF!+V10+V11+V12</f>
        <v>#REF!</v>
      </c>
      <c r="W13" s="114" t="e">
        <f>W6+W7+#REF!+W10+W11+W12</f>
        <v>#REF!</v>
      </c>
      <c r="X13" s="115" t="e">
        <f>X6+X7+#REF!+X10+X11+X12</f>
        <v>#REF!</v>
      </c>
    </row>
    <row r="14" spans="1:24" s="16" customFormat="1" ht="26.5" customHeight="1" x14ac:dyDescent="0.35">
      <c r="A14" s="113"/>
      <c r="B14" s="870" t="s">
        <v>117</v>
      </c>
      <c r="C14" s="502"/>
      <c r="D14" s="541"/>
      <c r="E14" s="874" t="s">
        <v>19</v>
      </c>
      <c r="F14" s="515">
        <f>F6+F7+F8+F9+F10+F11+F12</f>
        <v>782</v>
      </c>
      <c r="G14" s="875"/>
      <c r="H14" s="246">
        <f>H6+H7+H8+H9+H10+H11+H12</f>
        <v>45.129999999999995</v>
      </c>
      <c r="I14" s="67">
        <f>I6+I7+I8+I9+I10+I11+I12</f>
        <v>26.369999999999997</v>
      </c>
      <c r="J14" s="116">
        <f>J6+J7+J8+J9+J10+J11+J12</f>
        <v>85.26</v>
      </c>
      <c r="K14" s="876">
        <f>K6+K7+K8+K9+K10+K11+K12</f>
        <v>756.43</v>
      </c>
      <c r="L14" s="857">
        <f>L6+L7+L8+L9+L10+L11+L12</f>
        <v>0.68</v>
      </c>
      <c r="M14" s="858">
        <f>M6+M7+M8+M9+M10+M11+M12</f>
        <v>0.36000000000000004</v>
      </c>
      <c r="N14" s="858">
        <f>N6+N7+N8+N9+N10+N11+N12</f>
        <v>20.72</v>
      </c>
      <c r="O14" s="858">
        <f>O6+O7+O8+O9+O10+O11+O12</f>
        <v>140</v>
      </c>
      <c r="P14" s="859">
        <f>P6+P7+P8+P9+P10+P11+P12</f>
        <v>0.32</v>
      </c>
      <c r="Q14" s="857">
        <f>Q6+Q7+Q8+Q9+Q10+Q11+Q12</f>
        <v>114.76</v>
      </c>
      <c r="R14" s="858">
        <f>R6+R7+R8+R9+R10+R11+R12</f>
        <v>460.26</v>
      </c>
      <c r="S14" s="858">
        <f>S6+S7+S8+S9+S10+S11+S12</f>
        <v>116.86999999999999</v>
      </c>
      <c r="T14" s="858">
        <f>T6+T7+T8+T9+T10+T11+T12</f>
        <v>9.86</v>
      </c>
      <c r="U14" s="858">
        <f>U6+U7+U8+U9+U10+U11+U12</f>
        <v>1105.47</v>
      </c>
      <c r="V14" s="858">
        <f>V6+V7+V8+V9+V10+V11+V12</f>
        <v>1.4020000000000001E-2</v>
      </c>
      <c r="W14" s="858">
        <f>W6+W7+W8+W9+W10+W11+W12</f>
        <v>1.55E-2</v>
      </c>
      <c r="X14" s="877">
        <f>X6+X7+X8+X9+X10+X11+X12</f>
        <v>4.47</v>
      </c>
    </row>
    <row r="15" spans="1:24" s="36" customFormat="1" ht="26.5" customHeight="1" x14ac:dyDescent="0.35">
      <c r="A15" s="112"/>
      <c r="B15" s="188" t="s">
        <v>72</v>
      </c>
      <c r="C15" s="491"/>
      <c r="D15" s="540"/>
      <c r="E15" s="871" t="s">
        <v>20</v>
      </c>
      <c r="F15" s="425"/>
      <c r="G15" s="496"/>
      <c r="H15" s="205"/>
      <c r="I15" s="22"/>
      <c r="J15" s="64"/>
      <c r="K15" s="878" t="e">
        <f>K13/23.5</f>
        <v>#REF!</v>
      </c>
      <c r="L15" s="879"/>
      <c r="M15" s="880"/>
      <c r="N15" s="880"/>
      <c r="O15" s="880"/>
      <c r="P15" s="881"/>
      <c r="Q15" s="879"/>
      <c r="R15" s="880"/>
      <c r="S15" s="880"/>
      <c r="T15" s="880"/>
      <c r="U15" s="880"/>
      <c r="V15" s="880"/>
      <c r="W15" s="880"/>
      <c r="X15" s="881"/>
    </row>
    <row r="16" spans="1:24" s="36" customFormat="1" ht="26.5" customHeight="1" thickBot="1" x14ac:dyDescent="0.4">
      <c r="A16" s="151"/>
      <c r="B16" s="882" t="s">
        <v>117</v>
      </c>
      <c r="C16" s="503"/>
      <c r="D16" s="649"/>
      <c r="E16" s="883" t="s">
        <v>20</v>
      </c>
      <c r="F16" s="191"/>
      <c r="G16" s="518"/>
      <c r="H16" s="430"/>
      <c r="I16" s="431"/>
      <c r="J16" s="432"/>
      <c r="K16" s="433">
        <f>K14/23.5</f>
        <v>32.188510638297871</v>
      </c>
      <c r="L16" s="430"/>
      <c r="M16" s="483"/>
      <c r="N16" s="431"/>
      <c r="O16" s="431"/>
      <c r="P16" s="432"/>
      <c r="Q16" s="430"/>
      <c r="R16" s="431"/>
      <c r="S16" s="431"/>
      <c r="T16" s="431"/>
      <c r="U16" s="431"/>
      <c r="V16" s="431"/>
      <c r="W16" s="431"/>
      <c r="X16" s="432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606" t="s">
        <v>64</v>
      </c>
      <c r="B18" s="606" t="s">
        <v>64</v>
      </c>
      <c r="C18" s="120"/>
      <c r="D18" s="607"/>
      <c r="E18" s="52"/>
      <c r="F18" s="26"/>
      <c r="G18" s="11"/>
      <c r="H18" s="11"/>
      <c r="I18" s="11"/>
      <c r="J18" s="11"/>
    </row>
    <row r="19" spans="1:14" ht="18" x14ac:dyDescent="0.35">
      <c r="A19" s="609" t="s">
        <v>65</v>
      </c>
      <c r="B19" s="609" t="s">
        <v>65</v>
      </c>
      <c r="C19" s="121"/>
      <c r="D19" s="610"/>
      <c r="E19" s="60"/>
      <c r="F19" s="26"/>
      <c r="G19" s="11"/>
      <c r="H19" s="11"/>
      <c r="I19" s="11"/>
      <c r="J19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zoomScale="49" zoomScaleNormal="49" workbookViewId="0">
      <selection activeCell="E15" sqref="E15"/>
    </sheetView>
  </sheetViews>
  <sheetFormatPr defaultRowHeight="14.5" x14ac:dyDescent="0.35"/>
  <cols>
    <col min="1" max="1" width="19.7265625" customWidth="1"/>
    <col min="2" max="2" width="18.81640625" style="807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806"/>
      <c r="C2" s="7"/>
      <c r="D2" s="6" t="s">
        <v>3</v>
      </c>
      <c r="E2" s="6"/>
      <c r="F2" s="8" t="s">
        <v>2</v>
      </c>
      <c r="G2" s="126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47"/>
      <c r="C4" s="109" t="s">
        <v>38</v>
      </c>
      <c r="D4" s="136"/>
      <c r="E4" s="165"/>
      <c r="F4" s="103"/>
      <c r="G4" s="380"/>
      <c r="H4" s="773" t="s">
        <v>21</v>
      </c>
      <c r="I4" s="774"/>
      <c r="J4" s="775"/>
      <c r="K4" s="317" t="s">
        <v>22</v>
      </c>
      <c r="L4" s="915" t="s">
        <v>23</v>
      </c>
      <c r="M4" s="916"/>
      <c r="N4" s="917"/>
      <c r="O4" s="917"/>
      <c r="P4" s="921"/>
      <c r="Q4" s="922" t="s">
        <v>24</v>
      </c>
      <c r="R4" s="923"/>
      <c r="S4" s="923"/>
      <c r="T4" s="923"/>
      <c r="U4" s="923"/>
      <c r="V4" s="923"/>
      <c r="W4" s="923"/>
      <c r="X4" s="924"/>
    </row>
    <row r="5" spans="1:24" s="16" customFormat="1" ht="47" thickBot="1" x14ac:dyDescent="0.4">
      <c r="A5" s="148" t="s">
        <v>0</v>
      </c>
      <c r="B5" s="551"/>
      <c r="C5" s="110" t="s">
        <v>39</v>
      </c>
      <c r="D5" s="84" t="s">
        <v>40</v>
      </c>
      <c r="E5" s="110" t="s">
        <v>37</v>
      </c>
      <c r="F5" s="104" t="s">
        <v>25</v>
      </c>
      <c r="G5" s="110" t="s">
        <v>36</v>
      </c>
      <c r="H5" s="133" t="s">
        <v>26</v>
      </c>
      <c r="I5" s="479" t="s">
        <v>27</v>
      </c>
      <c r="J5" s="737" t="s">
        <v>28</v>
      </c>
      <c r="K5" s="318" t="s">
        <v>29</v>
      </c>
      <c r="L5" s="352" t="s">
        <v>30</v>
      </c>
      <c r="M5" s="352" t="s">
        <v>109</v>
      </c>
      <c r="N5" s="352" t="s">
        <v>31</v>
      </c>
      <c r="O5" s="478" t="s">
        <v>110</v>
      </c>
      <c r="P5" s="352" t="s">
        <v>111</v>
      </c>
      <c r="Q5" s="352" t="s">
        <v>32</v>
      </c>
      <c r="R5" s="352" t="s">
        <v>33</v>
      </c>
      <c r="S5" s="352" t="s">
        <v>34</v>
      </c>
      <c r="T5" s="352" t="s">
        <v>35</v>
      </c>
      <c r="U5" s="352" t="s">
        <v>112</v>
      </c>
      <c r="V5" s="352" t="s">
        <v>113</v>
      </c>
      <c r="W5" s="352" t="s">
        <v>114</v>
      </c>
      <c r="X5" s="479" t="s">
        <v>115</v>
      </c>
    </row>
    <row r="6" spans="1:24" s="16" customFormat="1" ht="37.5" customHeight="1" x14ac:dyDescent="0.35">
      <c r="A6" s="150" t="s">
        <v>6</v>
      </c>
      <c r="B6" s="144"/>
      <c r="C6" s="390">
        <v>24</v>
      </c>
      <c r="D6" s="620" t="s">
        <v>18</v>
      </c>
      <c r="E6" s="386" t="s">
        <v>104</v>
      </c>
      <c r="F6" s="144">
        <v>150</v>
      </c>
      <c r="G6" s="316"/>
      <c r="H6" s="268">
        <v>0.6</v>
      </c>
      <c r="I6" s="39">
        <v>0.6</v>
      </c>
      <c r="J6" s="40">
        <v>14.7</v>
      </c>
      <c r="K6" s="320">
        <v>70.5</v>
      </c>
      <c r="L6" s="268">
        <v>0.05</v>
      </c>
      <c r="M6" s="39">
        <v>0.03</v>
      </c>
      <c r="N6" s="39">
        <v>15</v>
      </c>
      <c r="O6" s="39">
        <v>0</v>
      </c>
      <c r="P6" s="42">
        <v>0</v>
      </c>
      <c r="Q6" s="268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24" s="16" customFormat="1" ht="37.5" customHeight="1" x14ac:dyDescent="0.35">
      <c r="A7" s="111"/>
      <c r="B7" s="139"/>
      <c r="C7" s="152">
        <v>237</v>
      </c>
      <c r="D7" s="185" t="s">
        <v>8</v>
      </c>
      <c r="E7" s="222" t="s">
        <v>106</v>
      </c>
      <c r="F7" s="587">
        <v>200</v>
      </c>
      <c r="G7" s="553"/>
      <c r="H7" s="244">
        <v>1.7</v>
      </c>
      <c r="I7" s="15">
        <v>2.78</v>
      </c>
      <c r="J7" s="41">
        <v>7.17</v>
      </c>
      <c r="K7" s="260">
        <v>61.44</v>
      </c>
      <c r="L7" s="277">
        <v>0.04</v>
      </c>
      <c r="M7" s="20">
        <v>0.04</v>
      </c>
      <c r="N7" s="20">
        <v>10.09</v>
      </c>
      <c r="O7" s="20">
        <v>100</v>
      </c>
      <c r="P7" s="21">
        <v>0.02</v>
      </c>
      <c r="Q7" s="277">
        <v>34.64</v>
      </c>
      <c r="R7" s="20">
        <v>38.47</v>
      </c>
      <c r="S7" s="20">
        <v>16.440000000000001</v>
      </c>
      <c r="T7" s="20">
        <v>0.61</v>
      </c>
      <c r="U7" s="20">
        <v>268.88</v>
      </c>
      <c r="V7" s="20">
        <v>4.0000000000000001E-3</v>
      </c>
      <c r="W7" s="20">
        <v>0</v>
      </c>
      <c r="X7" s="46">
        <v>0.02</v>
      </c>
    </row>
    <row r="8" spans="1:24" s="16" customFormat="1" ht="37.5" customHeight="1" x14ac:dyDescent="0.35">
      <c r="A8" s="112"/>
      <c r="B8" s="188"/>
      <c r="C8" s="490"/>
      <c r="D8" s="500"/>
      <c r="E8" s="514"/>
      <c r="F8" s="188"/>
      <c r="G8" s="171"/>
      <c r="H8" s="309"/>
      <c r="I8" s="62"/>
      <c r="J8" s="63"/>
      <c r="K8" s="486"/>
      <c r="L8" s="309"/>
      <c r="M8" s="61"/>
      <c r="N8" s="62"/>
      <c r="O8" s="62"/>
      <c r="P8" s="118"/>
      <c r="Q8" s="309"/>
      <c r="R8" s="62"/>
      <c r="S8" s="62"/>
      <c r="T8" s="62"/>
      <c r="U8" s="62"/>
      <c r="V8" s="62"/>
      <c r="W8" s="62"/>
      <c r="X8" s="46"/>
    </row>
    <row r="9" spans="1:24" s="16" customFormat="1" ht="37.5" customHeight="1" x14ac:dyDescent="0.35">
      <c r="A9" s="112"/>
      <c r="B9" s="189" t="s">
        <v>74</v>
      </c>
      <c r="C9" s="563">
        <v>150</v>
      </c>
      <c r="D9" s="706" t="s">
        <v>9</v>
      </c>
      <c r="E9" s="654" t="s">
        <v>131</v>
      </c>
      <c r="F9" s="539">
        <v>90</v>
      </c>
      <c r="G9" s="192"/>
      <c r="H9" s="246">
        <v>21.52</v>
      </c>
      <c r="I9" s="67">
        <v>19.57</v>
      </c>
      <c r="J9" s="116">
        <v>2.4500000000000002</v>
      </c>
      <c r="K9" s="393">
        <v>270.77</v>
      </c>
      <c r="L9" s="246">
        <v>0.09</v>
      </c>
      <c r="M9" s="67">
        <v>0.16</v>
      </c>
      <c r="N9" s="67">
        <v>7.66</v>
      </c>
      <c r="O9" s="67">
        <v>70</v>
      </c>
      <c r="P9" s="484">
        <v>0.04</v>
      </c>
      <c r="Q9" s="246">
        <v>26.49</v>
      </c>
      <c r="R9" s="67">
        <v>178.7</v>
      </c>
      <c r="S9" s="67">
        <v>24.83</v>
      </c>
      <c r="T9" s="67">
        <v>1.68</v>
      </c>
      <c r="U9" s="67">
        <v>295.58</v>
      </c>
      <c r="V9" s="67">
        <v>5.0000000000000001E-3</v>
      </c>
      <c r="W9" s="67">
        <v>0</v>
      </c>
      <c r="X9" s="116">
        <v>0.56999999999999995</v>
      </c>
    </row>
    <row r="10" spans="1:24" s="16" customFormat="1" ht="37.5" customHeight="1" x14ac:dyDescent="0.35">
      <c r="A10" s="113"/>
      <c r="B10" s="189" t="s">
        <v>74</v>
      </c>
      <c r="C10" s="563">
        <v>51</v>
      </c>
      <c r="D10" s="168" t="s">
        <v>62</v>
      </c>
      <c r="E10" s="504" t="s">
        <v>125</v>
      </c>
      <c r="F10" s="189">
        <v>150</v>
      </c>
      <c r="G10" s="172"/>
      <c r="H10" s="445">
        <v>3.33</v>
      </c>
      <c r="I10" s="441">
        <v>3.81</v>
      </c>
      <c r="J10" s="446">
        <v>26.04</v>
      </c>
      <c r="K10" s="447">
        <v>151.12</v>
      </c>
      <c r="L10" s="445">
        <v>0.15</v>
      </c>
      <c r="M10" s="441">
        <v>0.1</v>
      </c>
      <c r="N10" s="441">
        <v>14.03</v>
      </c>
      <c r="O10" s="441">
        <v>20</v>
      </c>
      <c r="P10" s="442">
        <v>0.06</v>
      </c>
      <c r="Q10" s="445">
        <v>20.11</v>
      </c>
      <c r="R10" s="441">
        <v>90.58</v>
      </c>
      <c r="S10" s="441">
        <v>35.68</v>
      </c>
      <c r="T10" s="441">
        <v>1.45</v>
      </c>
      <c r="U10" s="441">
        <v>830.41</v>
      </c>
      <c r="V10" s="441">
        <v>8.0000000000000002E-3</v>
      </c>
      <c r="W10" s="441">
        <v>1E-3</v>
      </c>
      <c r="X10" s="446">
        <v>0.05</v>
      </c>
    </row>
    <row r="11" spans="1:24" s="16" customFormat="1" ht="37.5" customHeight="1" x14ac:dyDescent="0.35">
      <c r="A11" s="113"/>
      <c r="B11" s="140"/>
      <c r="C11" s="547">
        <v>107</v>
      </c>
      <c r="D11" s="215" t="s">
        <v>17</v>
      </c>
      <c r="E11" s="358" t="s">
        <v>97</v>
      </c>
      <c r="F11" s="411">
        <v>200</v>
      </c>
      <c r="G11" s="558"/>
      <c r="H11" s="277">
        <v>0.6</v>
      </c>
      <c r="I11" s="20">
        <v>0</v>
      </c>
      <c r="J11" s="46">
        <v>33</v>
      </c>
      <c r="K11" s="276">
        <v>136</v>
      </c>
      <c r="L11" s="277">
        <v>0.04</v>
      </c>
      <c r="M11" s="20">
        <v>0.08</v>
      </c>
      <c r="N11" s="20">
        <v>12</v>
      </c>
      <c r="O11" s="20">
        <v>20</v>
      </c>
      <c r="P11" s="21">
        <v>0</v>
      </c>
      <c r="Q11" s="277">
        <v>10</v>
      </c>
      <c r="R11" s="20">
        <v>30</v>
      </c>
      <c r="S11" s="20">
        <v>24</v>
      </c>
      <c r="T11" s="20">
        <v>0.4</v>
      </c>
      <c r="U11" s="20">
        <v>304</v>
      </c>
      <c r="V11" s="20">
        <v>0</v>
      </c>
      <c r="W11" s="20">
        <v>0</v>
      </c>
      <c r="X11" s="46">
        <v>0</v>
      </c>
    </row>
    <row r="12" spans="1:24" s="16" customFormat="1" ht="37.5" customHeight="1" x14ac:dyDescent="0.35">
      <c r="A12" s="113"/>
      <c r="B12" s="140"/>
      <c r="C12" s="560">
        <v>119</v>
      </c>
      <c r="D12" s="215" t="s">
        <v>13</v>
      </c>
      <c r="E12" s="157" t="s">
        <v>53</v>
      </c>
      <c r="F12" s="175">
        <v>30</v>
      </c>
      <c r="G12" s="558"/>
      <c r="H12" s="277">
        <v>2.2799999999999998</v>
      </c>
      <c r="I12" s="20">
        <v>0.24</v>
      </c>
      <c r="J12" s="46">
        <v>14.76</v>
      </c>
      <c r="K12" s="412">
        <v>70.5</v>
      </c>
      <c r="L12" s="277">
        <v>0.03</v>
      </c>
      <c r="M12" s="20">
        <v>0.01</v>
      </c>
      <c r="N12" s="20">
        <v>0</v>
      </c>
      <c r="O12" s="20">
        <v>0</v>
      </c>
      <c r="P12" s="21">
        <v>0</v>
      </c>
      <c r="Q12" s="277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6">
        <v>4.3499999999999996</v>
      </c>
    </row>
    <row r="13" spans="1:24" s="16" customFormat="1" ht="37.5" customHeight="1" x14ac:dyDescent="0.35">
      <c r="A13" s="113"/>
      <c r="B13" s="140"/>
      <c r="C13" s="547">
        <v>120</v>
      </c>
      <c r="D13" s="215" t="s">
        <v>14</v>
      </c>
      <c r="E13" s="157" t="s">
        <v>45</v>
      </c>
      <c r="F13" s="175">
        <v>20</v>
      </c>
      <c r="G13" s="558"/>
      <c r="H13" s="277">
        <v>1.32</v>
      </c>
      <c r="I13" s="20">
        <v>0.24</v>
      </c>
      <c r="J13" s="46">
        <v>8.0399999999999991</v>
      </c>
      <c r="K13" s="412">
        <v>39.6</v>
      </c>
      <c r="L13" s="277">
        <v>0.03</v>
      </c>
      <c r="M13" s="20">
        <v>0.02</v>
      </c>
      <c r="N13" s="20">
        <v>0</v>
      </c>
      <c r="O13" s="20">
        <v>0</v>
      </c>
      <c r="P13" s="21">
        <v>0</v>
      </c>
      <c r="Q13" s="277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6">
        <v>0</v>
      </c>
    </row>
    <row r="14" spans="1:24" s="16" customFormat="1" ht="37.5" customHeight="1" x14ac:dyDescent="0.35">
      <c r="A14" s="113"/>
      <c r="B14" s="188" t="s">
        <v>72</v>
      </c>
      <c r="C14" s="761"/>
      <c r="D14" s="700"/>
      <c r="E14" s="306" t="s">
        <v>19</v>
      </c>
      <c r="F14" s="468" t="e">
        <f>F6+F7+F8+#REF!+F11+F12+F13</f>
        <v>#REF!</v>
      </c>
      <c r="G14" s="468"/>
      <c r="H14" s="205" t="e">
        <f>H6+H7+H8+#REF!+H11+H12+H13</f>
        <v>#REF!</v>
      </c>
      <c r="I14" s="22" t="e">
        <f>I6+I7+I8+#REF!+I11+I12+I13</f>
        <v>#REF!</v>
      </c>
      <c r="J14" s="64" t="e">
        <f>J6+J7+J8+#REF!+J11+J12+J13</f>
        <v>#REF!</v>
      </c>
      <c r="K14" s="460" t="e">
        <f>K6+K7+K8+#REF!+K11+K12+K13</f>
        <v>#REF!</v>
      </c>
      <c r="L14" s="205" t="e">
        <f>L6+L7+L8+#REF!+L11+L12+L13</f>
        <v>#REF!</v>
      </c>
      <c r="M14" s="22" t="e">
        <f>M6+M7+M8+#REF!+M11+M12+M13</f>
        <v>#REF!</v>
      </c>
      <c r="N14" s="22" t="e">
        <f>N6+N7+N8+#REF!+N11+N12+N13</f>
        <v>#REF!</v>
      </c>
      <c r="O14" s="22" t="e">
        <f>O6+O7+O8+#REF!+O11+O12+O13</f>
        <v>#REF!</v>
      </c>
      <c r="P14" s="117" t="e">
        <f>P6+P7+P8+#REF!+P11+P12+P13</f>
        <v>#REF!</v>
      </c>
      <c r="Q14" s="205" t="e">
        <f>Q6+Q7+Q8+#REF!+Q11+Q12+Q13</f>
        <v>#REF!</v>
      </c>
      <c r="R14" s="22" t="e">
        <f>R6+R7+R8+#REF!+R11+R12+R13</f>
        <v>#REF!</v>
      </c>
      <c r="S14" s="22" t="e">
        <f>S6+S7+S8+#REF!+S11+S12+S13</f>
        <v>#REF!</v>
      </c>
      <c r="T14" s="22" t="e">
        <f>T6+T7+T8+#REF!+T11+T12+T13</f>
        <v>#REF!</v>
      </c>
      <c r="U14" s="22" t="e">
        <f>U6+U7+U8+#REF!+U11+U12+U13</f>
        <v>#REF!</v>
      </c>
      <c r="V14" s="22" t="e">
        <f>V6+V7+V8+#REF!+V11+V12+V13</f>
        <v>#REF!</v>
      </c>
      <c r="W14" s="22" t="e">
        <f>W6+W7+W8+#REF!+W11+W12+W13</f>
        <v>#REF!</v>
      </c>
      <c r="X14" s="64" t="e">
        <f>X6+X7+X8+#REF!+X11+X12+X13</f>
        <v>#REF!</v>
      </c>
    </row>
    <row r="15" spans="1:24" s="16" customFormat="1" ht="37.5" customHeight="1" x14ac:dyDescent="0.35">
      <c r="A15" s="113"/>
      <c r="B15" s="189" t="s">
        <v>74</v>
      </c>
      <c r="C15" s="790"/>
      <c r="D15" s="701"/>
      <c r="E15" s="513" t="s">
        <v>19</v>
      </c>
      <c r="F15" s="469">
        <f>F6+F7+F9+F10+F11+F12+F13</f>
        <v>840</v>
      </c>
      <c r="G15" s="469"/>
      <c r="H15" s="310">
        <f>H6+H7+H9+H10+H11+H12+H13</f>
        <v>31.35</v>
      </c>
      <c r="I15" s="57">
        <f>I6+I7+I9+I10+I11+I12+I13</f>
        <v>27.239999999999995</v>
      </c>
      <c r="J15" s="76">
        <f>J6+J7+J9+J10+J11+J12+J13</f>
        <v>106.16</v>
      </c>
      <c r="K15" s="448">
        <f>K6+K7+K9+K10+K11+K12+K13</f>
        <v>799.93</v>
      </c>
      <c r="L15" s="310">
        <f>L6+L7+L9+L10+L11+L12+L13</f>
        <v>0.42999999999999994</v>
      </c>
      <c r="M15" s="57">
        <f>M6+M7+M9+M10+M11+M12+M13</f>
        <v>0.44000000000000006</v>
      </c>
      <c r="N15" s="57">
        <f>N6+N7+N9+N10+N11+N12+N13</f>
        <v>58.78</v>
      </c>
      <c r="O15" s="57">
        <f>O6+O7+O9+O10+O11+O12+O13</f>
        <v>210</v>
      </c>
      <c r="P15" s="739">
        <f>P6+P7+P9+P10+P11+P12+P13</f>
        <v>0.12</v>
      </c>
      <c r="Q15" s="310">
        <f>Q6+Q7+Q9+Q10+Q11+Q12+Q13</f>
        <v>127.03999999999999</v>
      </c>
      <c r="R15" s="57">
        <f>R6+R7+R9+R10+R11+R12+R13</f>
        <v>403.75</v>
      </c>
      <c r="S15" s="57">
        <f>S6+S7+S9+S10+S11+S12+S13</f>
        <v>128.04999999999998</v>
      </c>
      <c r="T15" s="57">
        <f>T6+T7+T9+T10+T11+T12+T13</f>
        <v>8.5500000000000007</v>
      </c>
      <c r="U15" s="57">
        <f>U6+U7+U9+U10+U11+U12+U13</f>
        <v>2190.77</v>
      </c>
      <c r="V15" s="57">
        <f>V6+V7+V9+V10+V11+V12+V13</f>
        <v>2.2000000000000002E-2</v>
      </c>
      <c r="W15" s="57">
        <f>W6+W7+W9+W10+W11+W12+W13</f>
        <v>4.0000000000000001E-3</v>
      </c>
      <c r="X15" s="76">
        <f>X6+X7+X9+X10+X11+X12+X13</f>
        <v>5</v>
      </c>
    </row>
    <row r="16" spans="1:24" s="16" customFormat="1" ht="37.5" customHeight="1" x14ac:dyDescent="0.35">
      <c r="A16" s="113"/>
      <c r="B16" s="188" t="s">
        <v>72</v>
      </c>
      <c r="C16" s="761"/>
      <c r="D16" s="671"/>
      <c r="E16" s="544" t="s">
        <v>98</v>
      </c>
      <c r="F16" s="522"/>
      <c r="G16" s="522"/>
      <c r="H16" s="419"/>
      <c r="I16" s="420"/>
      <c r="J16" s="421"/>
      <c r="K16" s="494" t="e">
        <f>K14/23.5</f>
        <v>#REF!</v>
      </c>
      <c r="L16" s="419"/>
      <c r="M16" s="420"/>
      <c r="N16" s="420"/>
      <c r="O16" s="420"/>
      <c r="P16" s="472"/>
      <c r="Q16" s="419"/>
      <c r="R16" s="420"/>
      <c r="S16" s="420"/>
      <c r="T16" s="420"/>
      <c r="U16" s="420"/>
      <c r="V16" s="420"/>
      <c r="W16" s="420"/>
      <c r="X16" s="421"/>
    </row>
    <row r="17" spans="1:24" s="16" customFormat="1" ht="37.5" customHeight="1" thickBot="1" x14ac:dyDescent="0.4">
      <c r="A17" s="266"/>
      <c r="B17" s="191" t="s">
        <v>74</v>
      </c>
      <c r="C17" s="747"/>
      <c r="D17" s="672"/>
      <c r="E17" s="545" t="s">
        <v>98</v>
      </c>
      <c r="F17" s="546"/>
      <c r="G17" s="639"/>
      <c r="H17" s="430"/>
      <c r="I17" s="431"/>
      <c r="J17" s="432"/>
      <c r="K17" s="433">
        <f>K15/23.5</f>
        <v>34.039574468085107</v>
      </c>
      <c r="L17" s="650"/>
      <c r="M17" s="651"/>
      <c r="N17" s="651"/>
      <c r="O17" s="651"/>
      <c r="P17" s="652"/>
      <c r="Q17" s="650"/>
      <c r="R17" s="651"/>
      <c r="S17" s="651"/>
      <c r="T17" s="651"/>
      <c r="U17" s="651"/>
      <c r="V17" s="651"/>
      <c r="W17" s="651"/>
      <c r="X17" s="653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D19" s="11"/>
      <c r="E19" s="281"/>
      <c r="F19" s="26"/>
      <c r="G19" s="11"/>
      <c r="H19" s="11"/>
      <c r="I19" s="11"/>
      <c r="J19" s="11"/>
    </row>
    <row r="20" spans="1:24" ht="18" x14ac:dyDescent="0.35">
      <c r="D20" s="11"/>
      <c r="E20" s="25"/>
      <c r="F20" s="26"/>
      <c r="G20" s="11"/>
      <c r="H20" s="11"/>
      <c r="I20" s="11"/>
      <c r="J20" s="11"/>
    </row>
    <row r="21" spans="1:24" x14ac:dyDescent="0.35">
      <c r="D21" s="11"/>
      <c r="E21" s="11"/>
      <c r="F21" s="11"/>
      <c r="G21" s="11"/>
      <c r="H21" s="11"/>
      <c r="I21" s="11"/>
      <c r="J21" s="11"/>
    </row>
    <row r="22" spans="1:24" x14ac:dyDescent="0.35">
      <c r="D22" s="11"/>
      <c r="E22" s="11"/>
      <c r="F22" s="11"/>
      <c r="G22" s="11"/>
      <c r="H22" s="11"/>
      <c r="I22" s="11"/>
      <c r="J22" s="11"/>
    </row>
    <row r="23" spans="1:24" x14ac:dyDescent="0.35">
      <c r="A23" s="606" t="s">
        <v>64</v>
      </c>
      <c r="B23" s="808"/>
      <c r="C23" s="607"/>
      <c r="D23" s="608"/>
      <c r="E23" s="11"/>
      <c r="F23" s="11"/>
      <c r="G23" s="11"/>
      <c r="H23" s="11"/>
      <c r="I23" s="11"/>
      <c r="J23" s="11"/>
    </row>
    <row r="24" spans="1:24" x14ac:dyDescent="0.35">
      <c r="A24" s="609" t="s">
        <v>65</v>
      </c>
      <c r="B24" s="804"/>
      <c r="C24" s="610"/>
      <c r="D24" s="610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4.5" x14ac:dyDescent="0.35"/>
  <cols>
    <col min="1" max="1" width="19.7265625" customWidth="1"/>
    <col min="2" max="2" width="21.453125" style="807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806"/>
      <c r="C2" s="7"/>
      <c r="D2" s="6" t="s">
        <v>3</v>
      </c>
      <c r="E2" s="6"/>
      <c r="F2" s="8" t="s">
        <v>2</v>
      </c>
      <c r="G2" s="126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60"/>
      <c r="F3" s="360"/>
      <c r="G3" s="360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47"/>
      <c r="C4" s="300" t="s">
        <v>38</v>
      </c>
      <c r="D4" s="136"/>
      <c r="E4" s="345"/>
      <c r="F4" s="436"/>
      <c r="G4" s="300"/>
      <c r="H4" s="773" t="s">
        <v>21</v>
      </c>
      <c r="I4" s="774"/>
      <c r="J4" s="775"/>
      <c r="K4" s="195" t="s">
        <v>22</v>
      </c>
      <c r="L4" s="915" t="s">
        <v>23</v>
      </c>
      <c r="M4" s="916"/>
      <c r="N4" s="917"/>
      <c r="O4" s="917"/>
      <c r="P4" s="921"/>
      <c r="Q4" s="929" t="s">
        <v>24</v>
      </c>
      <c r="R4" s="930"/>
      <c r="S4" s="930"/>
      <c r="T4" s="930"/>
      <c r="U4" s="930"/>
      <c r="V4" s="930"/>
      <c r="W4" s="930"/>
      <c r="X4" s="931"/>
    </row>
    <row r="5" spans="1:24" s="16" customFormat="1" ht="47" thickBot="1" x14ac:dyDescent="0.4">
      <c r="A5" s="148" t="s">
        <v>0</v>
      </c>
      <c r="B5" s="551"/>
      <c r="C5" s="256" t="s">
        <v>39</v>
      </c>
      <c r="D5" s="84" t="s">
        <v>40</v>
      </c>
      <c r="E5" s="133" t="s">
        <v>37</v>
      </c>
      <c r="F5" s="110" t="s">
        <v>25</v>
      </c>
      <c r="G5" s="110" t="s">
        <v>36</v>
      </c>
      <c r="H5" s="133" t="s">
        <v>26</v>
      </c>
      <c r="I5" s="479" t="s">
        <v>27</v>
      </c>
      <c r="J5" s="104" t="s">
        <v>28</v>
      </c>
      <c r="K5" s="196" t="s">
        <v>29</v>
      </c>
      <c r="L5" s="352" t="s">
        <v>30</v>
      </c>
      <c r="M5" s="352" t="s">
        <v>109</v>
      </c>
      <c r="N5" s="352" t="s">
        <v>31</v>
      </c>
      <c r="O5" s="478" t="s">
        <v>110</v>
      </c>
      <c r="P5" s="352" t="s">
        <v>111</v>
      </c>
      <c r="Q5" s="352" t="s">
        <v>32</v>
      </c>
      <c r="R5" s="352" t="s">
        <v>33</v>
      </c>
      <c r="S5" s="352" t="s">
        <v>34</v>
      </c>
      <c r="T5" s="352" t="s">
        <v>35</v>
      </c>
      <c r="U5" s="352" t="s">
        <v>112</v>
      </c>
      <c r="V5" s="352" t="s">
        <v>113</v>
      </c>
      <c r="W5" s="352" t="s">
        <v>114</v>
      </c>
      <c r="X5" s="479" t="s">
        <v>115</v>
      </c>
    </row>
    <row r="6" spans="1:24" s="16" customFormat="1" ht="37.5" customHeight="1" x14ac:dyDescent="0.35">
      <c r="A6" s="150" t="s">
        <v>5</v>
      </c>
      <c r="B6" s="144"/>
      <c r="C6" s="552">
        <v>24</v>
      </c>
      <c r="D6" s="684" t="s">
        <v>7</v>
      </c>
      <c r="E6" s="386" t="s">
        <v>107</v>
      </c>
      <c r="F6" s="552">
        <v>150</v>
      </c>
      <c r="G6" s="684"/>
      <c r="H6" s="268">
        <v>0.6</v>
      </c>
      <c r="I6" s="39">
        <v>0.6</v>
      </c>
      <c r="J6" s="40">
        <v>14.7</v>
      </c>
      <c r="K6" s="319">
        <v>70.5</v>
      </c>
      <c r="L6" s="268">
        <v>0.05</v>
      </c>
      <c r="M6" s="39">
        <v>0.03</v>
      </c>
      <c r="N6" s="39">
        <v>15</v>
      </c>
      <c r="O6" s="39">
        <v>0</v>
      </c>
      <c r="P6" s="40">
        <v>0</v>
      </c>
      <c r="Q6" s="268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24" s="16" customFormat="1" ht="37.5" customHeight="1" x14ac:dyDescent="0.35">
      <c r="A7" s="111"/>
      <c r="B7" s="188" t="s">
        <v>72</v>
      </c>
      <c r="C7" s="577">
        <v>78</v>
      </c>
      <c r="D7" s="723" t="s">
        <v>9</v>
      </c>
      <c r="E7" s="500" t="s">
        <v>166</v>
      </c>
      <c r="F7" s="577">
        <v>90</v>
      </c>
      <c r="G7" s="723"/>
      <c r="H7" s="309">
        <v>14.8</v>
      </c>
      <c r="I7" s="62">
        <v>13.02</v>
      </c>
      <c r="J7" s="63">
        <v>12.17</v>
      </c>
      <c r="K7" s="578">
        <v>226.36</v>
      </c>
      <c r="L7" s="309">
        <v>0.1</v>
      </c>
      <c r="M7" s="62">
        <v>0.12</v>
      </c>
      <c r="N7" s="62">
        <v>1.35</v>
      </c>
      <c r="O7" s="62">
        <v>150</v>
      </c>
      <c r="P7" s="63">
        <v>0.27</v>
      </c>
      <c r="Q7" s="309">
        <v>58.43</v>
      </c>
      <c r="R7" s="62">
        <v>194.16</v>
      </c>
      <c r="S7" s="62">
        <v>50.25</v>
      </c>
      <c r="T7" s="62">
        <v>1.1499999999999999</v>
      </c>
      <c r="U7" s="62">
        <v>351.77</v>
      </c>
      <c r="V7" s="62">
        <v>0.108</v>
      </c>
      <c r="W7" s="62">
        <v>1.4E-2</v>
      </c>
      <c r="X7" s="63">
        <v>0.51</v>
      </c>
    </row>
    <row r="8" spans="1:24" s="16" customFormat="1" ht="37.5" customHeight="1" x14ac:dyDescent="0.35">
      <c r="A8" s="111"/>
      <c r="B8" s="189" t="s">
        <v>74</v>
      </c>
      <c r="C8" s="563">
        <v>146</v>
      </c>
      <c r="D8" s="634" t="s">
        <v>9</v>
      </c>
      <c r="E8" s="579" t="s">
        <v>118</v>
      </c>
      <c r="F8" s="580">
        <v>90</v>
      </c>
      <c r="G8" s="192"/>
      <c r="H8" s="246">
        <v>18.5</v>
      </c>
      <c r="I8" s="67">
        <v>3.73</v>
      </c>
      <c r="J8" s="116">
        <v>2.5099999999999998</v>
      </c>
      <c r="K8" s="393">
        <v>116.1</v>
      </c>
      <c r="L8" s="246">
        <v>0.09</v>
      </c>
      <c r="M8" s="67">
        <v>0.12</v>
      </c>
      <c r="N8" s="67">
        <v>0.24</v>
      </c>
      <c r="O8" s="67">
        <v>30</v>
      </c>
      <c r="P8" s="116">
        <v>0.32</v>
      </c>
      <c r="Q8" s="246">
        <v>124.4</v>
      </c>
      <c r="R8" s="67">
        <v>243</v>
      </c>
      <c r="S8" s="67">
        <v>54.24</v>
      </c>
      <c r="T8" s="67">
        <v>0.88</v>
      </c>
      <c r="U8" s="67">
        <v>378.15</v>
      </c>
      <c r="V8" s="67">
        <v>0.13900000000000001</v>
      </c>
      <c r="W8" s="67">
        <v>1.4999999999999999E-2</v>
      </c>
      <c r="X8" s="116">
        <v>0.65</v>
      </c>
    </row>
    <row r="9" spans="1:24" s="16" customFormat="1" ht="37.5" customHeight="1" x14ac:dyDescent="0.35">
      <c r="A9" s="111"/>
      <c r="B9" s="140"/>
      <c r="C9" s="106">
        <v>53</v>
      </c>
      <c r="D9" s="137" t="s">
        <v>62</v>
      </c>
      <c r="E9" s="215" t="s">
        <v>94</v>
      </c>
      <c r="F9" s="175">
        <v>150</v>
      </c>
      <c r="G9" s="140"/>
      <c r="H9" s="277">
        <v>3.34</v>
      </c>
      <c r="I9" s="20">
        <v>4.91</v>
      </c>
      <c r="J9" s="46">
        <v>33.93</v>
      </c>
      <c r="K9" s="276">
        <v>191.49</v>
      </c>
      <c r="L9" s="277">
        <v>0.03</v>
      </c>
      <c r="M9" s="20">
        <v>0.02</v>
      </c>
      <c r="N9" s="20">
        <v>0</v>
      </c>
      <c r="O9" s="20">
        <v>20</v>
      </c>
      <c r="P9" s="46">
        <v>0.09</v>
      </c>
      <c r="Q9" s="277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6">
        <v>0.02</v>
      </c>
    </row>
    <row r="10" spans="1:24" s="16" customFormat="1" ht="30" customHeight="1" x14ac:dyDescent="0.35">
      <c r="A10" s="111"/>
      <c r="B10" s="139"/>
      <c r="C10" s="153">
        <v>102</v>
      </c>
      <c r="D10" s="635" t="s">
        <v>17</v>
      </c>
      <c r="E10" s="604" t="s">
        <v>79</v>
      </c>
      <c r="F10" s="581">
        <v>200</v>
      </c>
      <c r="G10" s="105"/>
      <c r="H10" s="244">
        <v>0.83</v>
      </c>
      <c r="I10" s="15">
        <v>0.04</v>
      </c>
      <c r="J10" s="41">
        <v>15.16</v>
      </c>
      <c r="K10" s="260">
        <v>64.22</v>
      </c>
      <c r="L10" s="244">
        <v>0.01</v>
      </c>
      <c r="M10" s="15">
        <v>0.03</v>
      </c>
      <c r="N10" s="15">
        <v>0.27</v>
      </c>
      <c r="O10" s="15">
        <v>60</v>
      </c>
      <c r="P10" s="41">
        <v>0</v>
      </c>
      <c r="Q10" s="244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1">
        <v>0.01</v>
      </c>
    </row>
    <row r="11" spans="1:24" s="16" customFormat="1" ht="37.5" customHeight="1" x14ac:dyDescent="0.35">
      <c r="A11" s="111"/>
      <c r="B11" s="139"/>
      <c r="C11" s="154">
        <v>119</v>
      </c>
      <c r="D11" s="553" t="s">
        <v>13</v>
      </c>
      <c r="E11" s="156" t="s">
        <v>53</v>
      </c>
      <c r="F11" s="190">
        <v>20</v>
      </c>
      <c r="G11" s="135"/>
      <c r="H11" s="244">
        <v>1.52</v>
      </c>
      <c r="I11" s="15">
        <v>0.16</v>
      </c>
      <c r="J11" s="41">
        <v>9.84</v>
      </c>
      <c r="K11" s="260">
        <v>47</v>
      </c>
      <c r="L11" s="244">
        <v>0.02</v>
      </c>
      <c r="M11" s="17">
        <v>0.01</v>
      </c>
      <c r="N11" s="15">
        <v>0</v>
      </c>
      <c r="O11" s="15">
        <v>0</v>
      </c>
      <c r="P11" s="41">
        <v>0</v>
      </c>
      <c r="Q11" s="244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37.5" customHeight="1" x14ac:dyDescent="0.35">
      <c r="A12" s="111"/>
      <c r="B12" s="139"/>
      <c r="C12" s="152">
        <v>120</v>
      </c>
      <c r="D12" s="553" t="s">
        <v>14</v>
      </c>
      <c r="E12" s="156" t="s">
        <v>45</v>
      </c>
      <c r="F12" s="152">
        <v>20</v>
      </c>
      <c r="G12" s="722"/>
      <c r="H12" s="592">
        <v>1.32</v>
      </c>
      <c r="I12" s="15">
        <v>0.24</v>
      </c>
      <c r="J12" s="41">
        <v>8.0399999999999991</v>
      </c>
      <c r="K12" s="261">
        <v>39.6</v>
      </c>
      <c r="L12" s="277">
        <v>0.03</v>
      </c>
      <c r="M12" s="20">
        <v>0.02</v>
      </c>
      <c r="N12" s="20">
        <v>0</v>
      </c>
      <c r="O12" s="20">
        <v>0</v>
      </c>
      <c r="P12" s="46">
        <v>0</v>
      </c>
      <c r="Q12" s="27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11"/>
      <c r="B13" s="188" t="s">
        <v>72</v>
      </c>
      <c r="C13" s="490"/>
      <c r="D13" s="636"/>
      <c r="E13" s="418" t="s">
        <v>19</v>
      </c>
      <c r="F13" s="548">
        <f>F6+F7+F9+F10+F11+F12</f>
        <v>630</v>
      </c>
      <c r="G13" s="548"/>
      <c r="H13" s="468">
        <f t="shared" ref="H13:X13" si="0">H6+H7+H9+H10+H11+H12</f>
        <v>22.41</v>
      </c>
      <c r="I13" s="420">
        <f t="shared" si="0"/>
        <v>18.97</v>
      </c>
      <c r="J13" s="421">
        <f t="shared" si="0"/>
        <v>93.84</v>
      </c>
      <c r="K13" s="460">
        <f t="shared" si="0"/>
        <v>639.17000000000007</v>
      </c>
      <c r="L13" s="419">
        <f t="shared" si="0"/>
        <v>0.24000000000000002</v>
      </c>
      <c r="M13" s="420">
        <f t="shared" si="0"/>
        <v>0.22999999999999998</v>
      </c>
      <c r="N13" s="420">
        <f t="shared" si="0"/>
        <v>16.62</v>
      </c>
      <c r="O13" s="420">
        <f t="shared" si="0"/>
        <v>230</v>
      </c>
      <c r="P13" s="421">
        <f t="shared" si="0"/>
        <v>0.36</v>
      </c>
      <c r="Q13" s="419">
        <f t="shared" si="0"/>
        <v>122.67</v>
      </c>
      <c r="R13" s="420">
        <f t="shared" si="0"/>
        <v>342.59</v>
      </c>
      <c r="S13" s="420">
        <f t="shared" si="0"/>
        <v>113.31</v>
      </c>
      <c r="T13" s="420">
        <f t="shared" si="0"/>
        <v>6.3999999999999995</v>
      </c>
      <c r="U13" s="420">
        <f t="shared" si="0"/>
        <v>1120.1099999999999</v>
      </c>
      <c r="V13" s="420">
        <f t="shared" si="0"/>
        <v>0.115</v>
      </c>
      <c r="W13" s="420">
        <f t="shared" si="0"/>
        <v>2.3000000000000003E-2</v>
      </c>
      <c r="X13" s="421">
        <f t="shared" si="0"/>
        <v>3.45</v>
      </c>
    </row>
    <row r="14" spans="1:24" s="16" customFormat="1" ht="37.5" customHeight="1" x14ac:dyDescent="0.35">
      <c r="A14" s="111"/>
      <c r="B14" s="189" t="s">
        <v>74</v>
      </c>
      <c r="C14" s="564"/>
      <c r="D14" s="637"/>
      <c r="E14" s="423" t="s">
        <v>19</v>
      </c>
      <c r="F14" s="549">
        <f>F6+F8+F9+F10+F11+F12</f>
        <v>630</v>
      </c>
      <c r="G14" s="549"/>
      <c r="H14" s="469">
        <f t="shared" ref="H14:X14" si="1">H6+H8+H9+H10+H11+H12</f>
        <v>26.11</v>
      </c>
      <c r="I14" s="886">
        <f t="shared" si="1"/>
        <v>9.68</v>
      </c>
      <c r="J14" s="884">
        <f t="shared" si="1"/>
        <v>84.18</v>
      </c>
      <c r="K14" s="448">
        <f t="shared" si="1"/>
        <v>528.91000000000008</v>
      </c>
      <c r="L14" s="885">
        <f t="shared" si="1"/>
        <v>0.23</v>
      </c>
      <c r="M14" s="886">
        <f t="shared" si="1"/>
        <v>0.22999999999999998</v>
      </c>
      <c r="N14" s="886">
        <f t="shared" si="1"/>
        <v>15.51</v>
      </c>
      <c r="O14" s="886">
        <f t="shared" si="1"/>
        <v>110</v>
      </c>
      <c r="P14" s="884">
        <f t="shared" si="1"/>
        <v>0.41000000000000003</v>
      </c>
      <c r="Q14" s="885">
        <f t="shared" si="1"/>
        <v>188.64000000000001</v>
      </c>
      <c r="R14" s="886">
        <f t="shared" si="1"/>
        <v>391.43</v>
      </c>
      <c r="S14" s="886">
        <f t="shared" si="1"/>
        <v>117.30000000000001</v>
      </c>
      <c r="T14" s="886">
        <f t="shared" si="1"/>
        <v>6.13</v>
      </c>
      <c r="U14" s="886">
        <f t="shared" si="1"/>
        <v>1146.4899999999998</v>
      </c>
      <c r="V14" s="886">
        <f t="shared" si="1"/>
        <v>0.14600000000000002</v>
      </c>
      <c r="W14" s="886">
        <f t="shared" si="1"/>
        <v>2.4E-2</v>
      </c>
      <c r="X14" s="884">
        <f t="shared" si="1"/>
        <v>3.59</v>
      </c>
    </row>
    <row r="15" spans="1:24" s="16" customFormat="1" ht="37.5" customHeight="1" x14ac:dyDescent="0.35">
      <c r="A15" s="111"/>
      <c r="B15" s="188" t="s">
        <v>72</v>
      </c>
      <c r="C15" s="501"/>
      <c r="D15" s="638"/>
      <c r="E15" s="418" t="s">
        <v>20</v>
      </c>
      <c r="F15" s="492"/>
      <c r="G15" s="496"/>
      <c r="H15" s="523"/>
      <c r="I15" s="62"/>
      <c r="J15" s="63"/>
      <c r="K15" s="369">
        <f>K13/23.5</f>
        <v>27.198723404255322</v>
      </c>
      <c r="L15" s="309"/>
      <c r="M15" s="62"/>
      <c r="N15" s="62"/>
      <c r="O15" s="62"/>
      <c r="P15" s="63"/>
      <c r="Q15" s="309"/>
      <c r="R15" s="62"/>
      <c r="S15" s="62"/>
      <c r="T15" s="62"/>
      <c r="U15" s="62"/>
      <c r="V15" s="62"/>
      <c r="W15" s="62"/>
      <c r="X15" s="63"/>
    </row>
    <row r="16" spans="1:24" s="16" customFormat="1" ht="37.5" customHeight="1" thickBot="1" x14ac:dyDescent="0.4">
      <c r="A16" s="327"/>
      <c r="B16" s="242" t="s">
        <v>74</v>
      </c>
      <c r="C16" s="493"/>
      <c r="D16" s="639"/>
      <c r="E16" s="428" t="s">
        <v>20</v>
      </c>
      <c r="F16" s="493"/>
      <c r="G16" s="639"/>
      <c r="H16" s="338"/>
      <c r="I16" s="333"/>
      <c r="J16" s="334"/>
      <c r="K16" s="340">
        <f>K14/23.5</f>
        <v>22.506808510638301</v>
      </c>
      <c r="L16" s="338"/>
      <c r="M16" s="333"/>
      <c r="N16" s="333"/>
      <c r="O16" s="333"/>
      <c r="P16" s="334"/>
      <c r="Q16" s="338"/>
      <c r="R16" s="333"/>
      <c r="S16" s="333"/>
      <c r="T16" s="333"/>
      <c r="U16" s="333"/>
      <c r="V16" s="333"/>
      <c r="W16" s="333"/>
      <c r="X16" s="334"/>
    </row>
    <row r="17" spans="1:24" s="16" customFormat="1" ht="37.5" customHeight="1" x14ac:dyDescent="0.35">
      <c r="A17" s="150" t="s">
        <v>6</v>
      </c>
      <c r="B17" s="694"/>
      <c r="C17" s="562">
        <v>9</v>
      </c>
      <c r="D17" s="665" t="s">
        <v>18</v>
      </c>
      <c r="E17" s="824" t="s">
        <v>88</v>
      </c>
      <c r="F17" s="691">
        <v>60</v>
      </c>
      <c r="G17" s="287"/>
      <c r="H17" s="289">
        <v>1.29</v>
      </c>
      <c r="I17" s="90">
        <v>4.2699999999999996</v>
      </c>
      <c r="J17" s="92">
        <v>6.97</v>
      </c>
      <c r="K17" s="505">
        <v>72.75</v>
      </c>
      <c r="L17" s="289">
        <v>0.02</v>
      </c>
      <c r="M17" s="90">
        <v>0.03</v>
      </c>
      <c r="N17" s="90">
        <v>4.4800000000000004</v>
      </c>
      <c r="O17" s="90">
        <v>30</v>
      </c>
      <c r="P17" s="91">
        <v>0</v>
      </c>
      <c r="Q17" s="289">
        <v>17.55</v>
      </c>
      <c r="R17" s="90">
        <v>27.09</v>
      </c>
      <c r="S17" s="90">
        <v>14.37</v>
      </c>
      <c r="T17" s="90">
        <v>0.8</v>
      </c>
      <c r="U17" s="90">
        <v>205.55</v>
      </c>
      <c r="V17" s="90">
        <v>4.0000000000000001E-3</v>
      </c>
      <c r="W17" s="90">
        <v>1E-3</v>
      </c>
      <c r="X17" s="92">
        <v>0.01</v>
      </c>
    </row>
    <row r="18" spans="1:24" s="16" customFormat="1" ht="37.5" customHeight="1" x14ac:dyDescent="0.35">
      <c r="A18" s="111"/>
      <c r="B18" s="156"/>
      <c r="C18" s="152">
        <v>37</v>
      </c>
      <c r="D18" s="185" t="s">
        <v>8</v>
      </c>
      <c r="E18" s="825" t="s">
        <v>99</v>
      </c>
      <c r="F18" s="231">
        <v>200</v>
      </c>
      <c r="G18" s="156"/>
      <c r="H18" s="245">
        <v>5.78</v>
      </c>
      <c r="I18" s="13">
        <v>5.5</v>
      </c>
      <c r="J18" s="43">
        <v>10.8</v>
      </c>
      <c r="K18" s="142">
        <v>115.7</v>
      </c>
      <c r="L18" s="245">
        <v>7.0000000000000007E-2</v>
      </c>
      <c r="M18" s="77">
        <v>7.0000000000000007E-2</v>
      </c>
      <c r="N18" s="13">
        <v>5.69</v>
      </c>
      <c r="O18" s="13">
        <v>110</v>
      </c>
      <c r="P18" s="43">
        <v>0</v>
      </c>
      <c r="Q18" s="245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3">
        <v>0.04</v>
      </c>
    </row>
    <row r="19" spans="1:24" s="36" customFormat="1" ht="37.5" customHeight="1" x14ac:dyDescent="0.35">
      <c r="A19" s="112"/>
      <c r="B19" s="137"/>
      <c r="C19" s="547">
        <v>88</v>
      </c>
      <c r="D19" s="215" t="s">
        <v>9</v>
      </c>
      <c r="E19" s="825" t="s">
        <v>105</v>
      </c>
      <c r="F19" s="231">
        <v>90</v>
      </c>
      <c r="G19" s="157"/>
      <c r="H19" s="245">
        <v>18</v>
      </c>
      <c r="I19" s="13">
        <v>16.5</v>
      </c>
      <c r="J19" s="43">
        <v>2.89</v>
      </c>
      <c r="K19" s="142">
        <v>232.8</v>
      </c>
      <c r="L19" s="245">
        <v>0.05</v>
      </c>
      <c r="M19" s="77">
        <v>0.13</v>
      </c>
      <c r="N19" s="13">
        <v>0.55000000000000004</v>
      </c>
      <c r="O19" s="13">
        <v>0</v>
      </c>
      <c r="P19" s="23">
        <v>0</v>
      </c>
      <c r="Q19" s="245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3">
        <v>5.8999999999999997E-2</v>
      </c>
    </row>
    <row r="20" spans="1:24" s="36" customFormat="1" ht="37.5" customHeight="1" x14ac:dyDescent="0.35">
      <c r="A20" s="112"/>
      <c r="B20" s="157"/>
      <c r="C20" s="547">
        <v>64</v>
      </c>
      <c r="D20" s="215" t="s">
        <v>47</v>
      </c>
      <c r="E20" s="825" t="s">
        <v>70</v>
      </c>
      <c r="F20" s="231">
        <v>150</v>
      </c>
      <c r="G20" s="157"/>
      <c r="H20" s="245">
        <v>6.76</v>
      </c>
      <c r="I20" s="13">
        <v>3.93</v>
      </c>
      <c r="J20" s="43">
        <v>41.29</v>
      </c>
      <c r="K20" s="142">
        <v>227.48</v>
      </c>
      <c r="L20" s="253">
        <v>0.08</v>
      </c>
      <c r="M20" s="214">
        <v>0.03</v>
      </c>
      <c r="N20" s="81">
        <v>0</v>
      </c>
      <c r="O20" s="81">
        <v>10</v>
      </c>
      <c r="P20" s="82">
        <v>0.06</v>
      </c>
      <c r="Q20" s="253">
        <v>13.22</v>
      </c>
      <c r="R20" s="81">
        <v>50.76</v>
      </c>
      <c r="S20" s="81">
        <v>9.1199999999999992</v>
      </c>
      <c r="T20" s="81">
        <v>0.92</v>
      </c>
      <c r="U20" s="81">
        <v>72.489999999999995</v>
      </c>
      <c r="V20" s="81">
        <v>1E-3</v>
      </c>
      <c r="W20" s="81">
        <v>0</v>
      </c>
      <c r="X20" s="213">
        <v>0.01</v>
      </c>
    </row>
    <row r="21" spans="1:24" s="36" customFormat="1" ht="37.5" customHeight="1" x14ac:dyDescent="0.35">
      <c r="A21" s="112"/>
      <c r="B21" s="157"/>
      <c r="C21" s="560">
        <v>98</v>
      </c>
      <c r="D21" s="137" t="s">
        <v>17</v>
      </c>
      <c r="E21" s="215" t="s">
        <v>80</v>
      </c>
      <c r="F21" s="140">
        <v>200</v>
      </c>
      <c r="G21" s="646"/>
      <c r="H21" s="19">
        <v>0.37</v>
      </c>
      <c r="I21" s="20">
        <v>0</v>
      </c>
      <c r="J21" s="21">
        <v>14.85</v>
      </c>
      <c r="K21" s="200">
        <v>59.48</v>
      </c>
      <c r="L21" s="244">
        <v>0</v>
      </c>
      <c r="M21" s="17">
        <v>0</v>
      </c>
      <c r="N21" s="15">
        <v>0</v>
      </c>
      <c r="O21" s="15">
        <v>0</v>
      </c>
      <c r="P21" s="41">
        <v>0</v>
      </c>
      <c r="Q21" s="244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1">
        <v>0</v>
      </c>
    </row>
    <row r="22" spans="1:24" s="36" customFormat="1" ht="37.5" customHeight="1" x14ac:dyDescent="0.35">
      <c r="A22" s="112"/>
      <c r="B22" s="157"/>
      <c r="C22" s="560">
        <v>119</v>
      </c>
      <c r="D22" s="156" t="s">
        <v>13</v>
      </c>
      <c r="E22" s="185" t="s">
        <v>53</v>
      </c>
      <c r="F22" s="190">
        <v>20</v>
      </c>
      <c r="G22" s="135"/>
      <c r="H22" s="244">
        <v>1.52</v>
      </c>
      <c r="I22" s="15">
        <v>0.16</v>
      </c>
      <c r="J22" s="41">
        <v>9.84</v>
      </c>
      <c r="K22" s="260">
        <v>47</v>
      </c>
      <c r="L22" s="244">
        <v>0.02</v>
      </c>
      <c r="M22" s="17">
        <v>0.01</v>
      </c>
      <c r="N22" s="15">
        <v>0</v>
      </c>
      <c r="O22" s="15">
        <v>0</v>
      </c>
      <c r="P22" s="41">
        <v>0</v>
      </c>
      <c r="Q22" s="244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1">
        <v>2.9</v>
      </c>
    </row>
    <row r="23" spans="1:24" s="36" customFormat="1" ht="37.5" customHeight="1" x14ac:dyDescent="0.35">
      <c r="A23" s="112"/>
      <c r="B23" s="157"/>
      <c r="C23" s="547">
        <v>120</v>
      </c>
      <c r="D23" s="156" t="s">
        <v>14</v>
      </c>
      <c r="E23" s="185" t="s">
        <v>45</v>
      </c>
      <c r="F23" s="139">
        <v>20</v>
      </c>
      <c r="G23" s="722"/>
      <c r="H23" s="244">
        <v>1.32</v>
      </c>
      <c r="I23" s="15">
        <v>0.24</v>
      </c>
      <c r="J23" s="41">
        <v>8.0399999999999991</v>
      </c>
      <c r="K23" s="261">
        <v>39.6</v>
      </c>
      <c r="L23" s="277">
        <v>0.03</v>
      </c>
      <c r="M23" s="20">
        <v>0.02</v>
      </c>
      <c r="N23" s="20">
        <v>0</v>
      </c>
      <c r="O23" s="20">
        <v>0</v>
      </c>
      <c r="P23" s="21">
        <v>0</v>
      </c>
      <c r="Q23" s="277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6">
        <v>0</v>
      </c>
    </row>
    <row r="24" spans="1:24" s="36" customFormat="1" ht="37.5" customHeight="1" x14ac:dyDescent="0.35">
      <c r="A24" s="112"/>
      <c r="B24" s="157"/>
      <c r="C24" s="791"/>
      <c r="D24" s="712"/>
      <c r="E24" s="826" t="s">
        <v>19</v>
      </c>
      <c r="F24" s="271">
        <f>SUM(F17:F23)</f>
        <v>740</v>
      </c>
      <c r="G24" s="271"/>
      <c r="H24" s="206">
        <f t="shared" ref="H24:J24" si="2">SUM(H17:H23)</f>
        <v>35.04</v>
      </c>
      <c r="I24" s="34">
        <f t="shared" si="2"/>
        <v>30.599999999999998</v>
      </c>
      <c r="J24" s="68">
        <f t="shared" si="2"/>
        <v>94.68</v>
      </c>
      <c r="K24" s="271">
        <f>SUM(K17:K23)</f>
        <v>794.81000000000006</v>
      </c>
      <c r="L24" s="206">
        <f t="shared" ref="L24:X24" si="3">SUM(L17:L23)</f>
        <v>0.27</v>
      </c>
      <c r="M24" s="34">
        <f t="shared" si="3"/>
        <v>0.29000000000000004</v>
      </c>
      <c r="N24" s="34">
        <f t="shared" si="3"/>
        <v>10.720000000000002</v>
      </c>
      <c r="O24" s="34">
        <f t="shared" si="3"/>
        <v>150</v>
      </c>
      <c r="P24" s="68">
        <f t="shared" si="3"/>
        <v>0.06</v>
      </c>
      <c r="Q24" s="206">
        <f t="shared" si="3"/>
        <v>66.7</v>
      </c>
      <c r="R24" s="34">
        <f t="shared" si="3"/>
        <v>374.21999999999997</v>
      </c>
      <c r="S24" s="34">
        <f t="shared" si="3"/>
        <v>79.72</v>
      </c>
      <c r="T24" s="34">
        <f t="shared" si="3"/>
        <v>6.43</v>
      </c>
      <c r="U24" s="34">
        <f t="shared" si="3"/>
        <v>1044.8499999999999</v>
      </c>
      <c r="V24" s="34">
        <f t="shared" si="3"/>
        <v>1.9000000000000003E-2</v>
      </c>
      <c r="W24" s="34">
        <f t="shared" si="3"/>
        <v>3.0000000000000001E-3</v>
      </c>
      <c r="X24" s="68">
        <f t="shared" si="3"/>
        <v>3.0190000000000001</v>
      </c>
    </row>
    <row r="25" spans="1:24" s="36" customFormat="1" ht="37.5" customHeight="1" thickBot="1" x14ac:dyDescent="0.4">
      <c r="A25" s="151"/>
      <c r="B25" s="255"/>
      <c r="C25" s="792"/>
      <c r="D25" s="477"/>
      <c r="E25" s="827" t="s">
        <v>20</v>
      </c>
      <c r="F25" s="361"/>
      <c r="G25" s="361"/>
      <c r="H25" s="363"/>
      <c r="I25" s="364"/>
      <c r="J25" s="365"/>
      <c r="K25" s="362">
        <f>K24/23.5</f>
        <v>33.821702127659577</v>
      </c>
      <c r="L25" s="363"/>
      <c r="M25" s="475"/>
      <c r="N25" s="364"/>
      <c r="O25" s="364"/>
      <c r="P25" s="365"/>
      <c r="Q25" s="363"/>
      <c r="R25" s="364"/>
      <c r="S25" s="364"/>
      <c r="T25" s="364"/>
      <c r="U25" s="364"/>
      <c r="V25" s="364"/>
      <c r="W25" s="364"/>
      <c r="X25" s="365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81"/>
      <c r="F27" s="26"/>
      <c r="G27" s="11"/>
      <c r="H27" s="11"/>
      <c r="I27" s="11"/>
      <c r="J27" s="11"/>
    </row>
    <row r="28" spans="1:24" ht="18" x14ac:dyDescent="0.35">
      <c r="A28" s="606" t="s">
        <v>64</v>
      </c>
      <c r="B28" s="808"/>
      <c r="C28" s="607"/>
      <c r="D28" s="608"/>
      <c r="E28" s="25"/>
      <c r="F28" s="26"/>
      <c r="G28" s="11"/>
      <c r="H28" s="11"/>
      <c r="I28" s="11"/>
      <c r="J28" s="11"/>
    </row>
    <row r="29" spans="1:24" ht="18" x14ac:dyDescent="0.35">
      <c r="A29" s="609" t="s">
        <v>65</v>
      </c>
      <c r="B29" s="804"/>
      <c r="C29" s="610"/>
      <c r="D29" s="610"/>
      <c r="E29" s="25"/>
      <c r="F29" s="26"/>
      <c r="G29" s="11"/>
      <c r="H29" s="11"/>
      <c r="I29" s="11"/>
      <c r="J29" s="11"/>
    </row>
    <row r="30" spans="1:24" ht="18" x14ac:dyDescent="0.35">
      <c r="A30" s="11"/>
      <c r="B30" s="822"/>
      <c r="C30" s="346"/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3" zoomScaleNormal="43" workbookViewId="0">
      <selection activeCell="AB19" sqref="AB19"/>
    </sheetView>
  </sheetViews>
  <sheetFormatPr defaultRowHeight="14.5" x14ac:dyDescent="0.35"/>
  <cols>
    <col min="1" max="1" width="16.81640625" customWidth="1"/>
    <col min="2" max="2" width="21.54296875" style="807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806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716"/>
      <c r="C4" s="611" t="s">
        <v>38</v>
      </c>
      <c r="D4" s="254"/>
      <c r="E4" s="680"/>
      <c r="F4" s="611"/>
      <c r="G4" s="613"/>
      <c r="H4" s="767" t="s">
        <v>21</v>
      </c>
      <c r="I4" s="768"/>
      <c r="J4" s="769"/>
      <c r="K4" s="681" t="s">
        <v>22</v>
      </c>
      <c r="L4" s="915" t="s">
        <v>23</v>
      </c>
      <c r="M4" s="916"/>
      <c r="N4" s="917"/>
      <c r="O4" s="917"/>
      <c r="P4" s="921"/>
      <c r="Q4" s="922" t="s">
        <v>24</v>
      </c>
      <c r="R4" s="923"/>
      <c r="S4" s="923"/>
      <c r="T4" s="923"/>
      <c r="U4" s="923"/>
      <c r="V4" s="923"/>
      <c r="W4" s="923"/>
      <c r="X4" s="924"/>
    </row>
    <row r="5" spans="1:24" s="16" customFormat="1" ht="47" thickBot="1" x14ac:dyDescent="0.4">
      <c r="A5" s="148" t="s">
        <v>0</v>
      </c>
      <c r="B5" s="783"/>
      <c r="C5" s="133" t="s">
        <v>39</v>
      </c>
      <c r="D5" s="662" t="s">
        <v>40</v>
      </c>
      <c r="E5" s="110" t="s">
        <v>37</v>
      </c>
      <c r="F5" s="133" t="s">
        <v>25</v>
      </c>
      <c r="G5" s="110" t="s">
        <v>36</v>
      </c>
      <c r="H5" s="104" t="s">
        <v>26</v>
      </c>
      <c r="I5" s="479" t="s">
        <v>27</v>
      </c>
      <c r="J5" s="104" t="s">
        <v>28</v>
      </c>
      <c r="K5" s="695" t="s">
        <v>29</v>
      </c>
      <c r="L5" s="352" t="s">
        <v>30</v>
      </c>
      <c r="M5" s="352" t="s">
        <v>109</v>
      </c>
      <c r="N5" s="352" t="s">
        <v>31</v>
      </c>
      <c r="O5" s="478" t="s">
        <v>110</v>
      </c>
      <c r="P5" s="352" t="s">
        <v>111</v>
      </c>
      <c r="Q5" s="352" t="s">
        <v>32</v>
      </c>
      <c r="R5" s="352" t="s">
        <v>33</v>
      </c>
      <c r="S5" s="352" t="s">
        <v>34</v>
      </c>
      <c r="T5" s="352" t="s">
        <v>35</v>
      </c>
      <c r="U5" s="352" t="s">
        <v>112</v>
      </c>
      <c r="V5" s="352" t="s">
        <v>113</v>
      </c>
      <c r="W5" s="352" t="s">
        <v>114</v>
      </c>
      <c r="X5" s="479" t="s">
        <v>115</v>
      </c>
    </row>
    <row r="6" spans="1:24" s="16" customFormat="1" ht="39" customHeight="1" x14ac:dyDescent="0.35">
      <c r="A6" s="150" t="s">
        <v>6</v>
      </c>
      <c r="B6" s="410"/>
      <c r="C6" s="450">
        <v>23</v>
      </c>
      <c r="D6" s="694" t="s">
        <v>18</v>
      </c>
      <c r="E6" s="724" t="s">
        <v>132</v>
      </c>
      <c r="F6" s="725">
        <v>60</v>
      </c>
      <c r="G6" s="160"/>
      <c r="H6" s="341">
        <v>0.56999999999999995</v>
      </c>
      <c r="I6" s="49">
        <v>0.36</v>
      </c>
      <c r="J6" s="50">
        <v>1.92</v>
      </c>
      <c r="K6" s="336">
        <v>11.4</v>
      </c>
      <c r="L6" s="339">
        <v>0.03</v>
      </c>
      <c r="M6" s="49">
        <v>0.02</v>
      </c>
      <c r="N6" s="49">
        <v>10.5</v>
      </c>
      <c r="O6" s="49">
        <v>40</v>
      </c>
      <c r="P6" s="384">
        <v>0</v>
      </c>
      <c r="Q6" s="339">
        <v>11.1</v>
      </c>
      <c r="R6" s="49">
        <v>20.399999999999999</v>
      </c>
      <c r="S6" s="49">
        <v>10.199999999999999</v>
      </c>
      <c r="T6" s="49">
        <v>0.45</v>
      </c>
      <c r="U6" s="49">
        <v>145.80000000000001</v>
      </c>
      <c r="V6" s="49">
        <v>1E-3</v>
      </c>
      <c r="W6" s="49">
        <v>0</v>
      </c>
      <c r="X6" s="50">
        <v>0.01</v>
      </c>
    </row>
    <row r="7" spans="1:24" s="16" customFormat="1" ht="39" customHeight="1" x14ac:dyDescent="0.35">
      <c r="A7" s="111"/>
      <c r="B7" s="157"/>
      <c r="C7" s="106">
        <v>31</v>
      </c>
      <c r="D7" s="157" t="s">
        <v>8</v>
      </c>
      <c r="E7" s="726" t="s">
        <v>76</v>
      </c>
      <c r="F7" s="727">
        <v>200</v>
      </c>
      <c r="G7" s="140"/>
      <c r="H7" s="214">
        <v>5.74</v>
      </c>
      <c r="I7" s="81">
        <v>8.7799999999999994</v>
      </c>
      <c r="J7" s="213">
        <v>8.74</v>
      </c>
      <c r="K7" s="374">
        <v>138.04</v>
      </c>
      <c r="L7" s="245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45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6">
        <v>3.5999999999999997E-2</v>
      </c>
    </row>
    <row r="8" spans="1:24" s="16" customFormat="1" ht="39" customHeight="1" x14ac:dyDescent="0.35">
      <c r="A8" s="112"/>
      <c r="B8" s="823" t="s">
        <v>74</v>
      </c>
      <c r="C8" s="192">
        <v>126</v>
      </c>
      <c r="D8" s="440" t="s">
        <v>9</v>
      </c>
      <c r="E8" s="654" t="s">
        <v>134</v>
      </c>
      <c r="F8" s="531">
        <v>90</v>
      </c>
      <c r="G8" s="189"/>
      <c r="H8" s="247">
        <v>16.98</v>
      </c>
      <c r="I8" s="58">
        <v>28.92</v>
      </c>
      <c r="J8" s="75">
        <v>3.59</v>
      </c>
      <c r="K8" s="335">
        <v>346</v>
      </c>
      <c r="L8" s="337">
        <v>0.45</v>
      </c>
      <c r="M8" s="58">
        <v>0.15</v>
      </c>
      <c r="N8" s="58">
        <v>1.08</v>
      </c>
      <c r="O8" s="58">
        <v>10</v>
      </c>
      <c r="P8" s="59">
        <v>0.44</v>
      </c>
      <c r="Q8" s="337">
        <v>31.51</v>
      </c>
      <c r="R8" s="58">
        <v>183.68</v>
      </c>
      <c r="S8" s="58">
        <v>28.68</v>
      </c>
      <c r="T8" s="58">
        <v>1.88</v>
      </c>
      <c r="U8" s="58">
        <v>322.18</v>
      </c>
      <c r="V8" s="58">
        <v>2E-3</v>
      </c>
      <c r="W8" s="58">
        <v>1.7999999999999999E-2</v>
      </c>
      <c r="X8" s="75">
        <v>0.01</v>
      </c>
    </row>
    <row r="9" spans="1:24" s="16" customFormat="1" ht="48" customHeight="1" x14ac:dyDescent="0.35">
      <c r="A9" s="113"/>
      <c r="B9" s="189" t="s">
        <v>74</v>
      </c>
      <c r="C9" s="172">
        <v>22</v>
      </c>
      <c r="D9" s="440" t="s">
        <v>62</v>
      </c>
      <c r="E9" s="595" t="s">
        <v>139</v>
      </c>
      <c r="F9" s="172">
        <v>150</v>
      </c>
      <c r="G9" s="189"/>
      <c r="H9" s="247">
        <v>2.41</v>
      </c>
      <c r="I9" s="58">
        <v>7.02</v>
      </c>
      <c r="J9" s="59">
        <v>14.18</v>
      </c>
      <c r="K9" s="248">
        <v>130.79</v>
      </c>
      <c r="L9" s="247">
        <v>0.08</v>
      </c>
      <c r="M9" s="247">
        <v>7.0000000000000007E-2</v>
      </c>
      <c r="N9" s="58">
        <v>13.63</v>
      </c>
      <c r="O9" s="58">
        <v>420</v>
      </c>
      <c r="P9" s="59">
        <v>0.06</v>
      </c>
      <c r="Q9" s="337">
        <v>35.24</v>
      </c>
      <c r="R9" s="58">
        <v>63.07</v>
      </c>
      <c r="S9" s="58">
        <v>28.07</v>
      </c>
      <c r="T9" s="58">
        <v>1.03</v>
      </c>
      <c r="U9" s="58">
        <v>482.73</v>
      </c>
      <c r="V9" s="58">
        <v>5.0000000000000001E-3</v>
      </c>
      <c r="W9" s="58">
        <v>0</v>
      </c>
      <c r="X9" s="75">
        <v>0.03</v>
      </c>
    </row>
    <row r="10" spans="1:24" s="16" customFormat="1" ht="39" customHeight="1" x14ac:dyDescent="0.35">
      <c r="A10" s="113"/>
      <c r="B10" s="157"/>
      <c r="C10" s="176">
        <v>114</v>
      </c>
      <c r="D10" s="156" t="s">
        <v>44</v>
      </c>
      <c r="E10" s="596" t="s">
        <v>50</v>
      </c>
      <c r="F10" s="284">
        <v>200</v>
      </c>
      <c r="G10" s="156"/>
      <c r="H10" s="244">
        <v>0</v>
      </c>
      <c r="I10" s="15">
        <v>0</v>
      </c>
      <c r="J10" s="41">
        <v>7.27</v>
      </c>
      <c r="K10" s="260">
        <v>28.73</v>
      </c>
      <c r="L10" s="244">
        <v>0</v>
      </c>
      <c r="M10" s="17">
        <v>0</v>
      </c>
      <c r="N10" s="15">
        <v>0</v>
      </c>
      <c r="O10" s="15">
        <v>0</v>
      </c>
      <c r="P10" s="18">
        <v>0</v>
      </c>
      <c r="Q10" s="244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29.25" customHeight="1" x14ac:dyDescent="0.35">
      <c r="A11" s="113"/>
      <c r="B11" s="157"/>
      <c r="C11" s="374">
        <v>119</v>
      </c>
      <c r="D11" s="157" t="s">
        <v>13</v>
      </c>
      <c r="E11" s="597" t="s">
        <v>53</v>
      </c>
      <c r="F11" s="547">
        <v>30</v>
      </c>
      <c r="G11" s="140"/>
      <c r="H11" s="19">
        <v>2.2799999999999998</v>
      </c>
      <c r="I11" s="20">
        <v>0.24</v>
      </c>
      <c r="J11" s="46">
        <v>14.76</v>
      </c>
      <c r="K11" s="412">
        <v>70.5</v>
      </c>
      <c r="L11" s="277">
        <v>0.03</v>
      </c>
      <c r="M11" s="20">
        <v>0.01</v>
      </c>
      <c r="N11" s="20">
        <v>0</v>
      </c>
      <c r="O11" s="20">
        <v>0</v>
      </c>
      <c r="P11" s="21">
        <v>0</v>
      </c>
      <c r="Q11" s="277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39" customHeight="1" x14ac:dyDescent="0.35">
      <c r="A12" s="113"/>
      <c r="B12" s="157"/>
      <c r="C12" s="106">
        <v>120</v>
      </c>
      <c r="D12" s="157" t="s">
        <v>14</v>
      </c>
      <c r="E12" s="597" t="s">
        <v>45</v>
      </c>
      <c r="F12" s="547">
        <v>20</v>
      </c>
      <c r="G12" s="140"/>
      <c r="H12" s="19">
        <v>1.32</v>
      </c>
      <c r="I12" s="20">
        <v>0.24</v>
      </c>
      <c r="J12" s="46">
        <v>8.0399999999999991</v>
      </c>
      <c r="K12" s="412">
        <v>39.6</v>
      </c>
      <c r="L12" s="277">
        <v>0.03</v>
      </c>
      <c r="M12" s="20">
        <v>0.02</v>
      </c>
      <c r="N12" s="20">
        <v>0</v>
      </c>
      <c r="O12" s="20">
        <v>0</v>
      </c>
      <c r="P12" s="21">
        <v>0</v>
      </c>
      <c r="Q12" s="27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9" customHeight="1" x14ac:dyDescent="0.35">
      <c r="A13" s="113"/>
      <c r="B13" s="188"/>
      <c r="C13" s="397"/>
      <c r="D13" s="645"/>
      <c r="E13" s="598" t="s">
        <v>19</v>
      </c>
      <c r="F13" s="548" t="e">
        <f>F6+F7+#REF!+#REF!+F10+F11+F12</f>
        <v>#REF!</v>
      </c>
      <c r="G13" s="297"/>
      <c r="H13" s="53" t="e">
        <f>H6+H7+#REF!+#REF!+H10+H11+H12</f>
        <v>#REF!</v>
      </c>
      <c r="I13" s="22" t="e">
        <f>I6+I7+#REF!+#REF!+I10+I11+I12</f>
        <v>#REF!</v>
      </c>
      <c r="J13" s="64" t="e">
        <f>J6+J7+#REF!+#REF!+J10+J11+J12</f>
        <v>#REF!</v>
      </c>
      <c r="K13" s="460" t="e">
        <f>K6+K7+#REF!+#REF!+K10+K11+K12</f>
        <v>#REF!</v>
      </c>
      <c r="L13" s="205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17" t="e">
        <f>P6+P7+#REF!+#REF!+P10+P11+P12</f>
        <v>#REF!</v>
      </c>
      <c r="Q13" s="205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64" t="e">
        <f>X6+X7+#REF!+#REF!+X10+X11+X12</f>
        <v>#REF!</v>
      </c>
    </row>
    <row r="14" spans="1:24" s="16" customFormat="1" ht="39" customHeight="1" x14ac:dyDescent="0.35">
      <c r="A14" s="113"/>
      <c r="B14" s="242"/>
      <c r="C14" s="398"/>
      <c r="D14" s="647"/>
      <c r="E14" s="599" t="s">
        <v>19</v>
      </c>
      <c r="F14" s="549" t="e">
        <f>F6+F7+F8+#REF!+F10+F11+F12</f>
        <v>#REF!</v>
      </c>
      <c r="G14" s="296"/>
      <c r="H14" s="556">
        <f>H6+H7+H8+H9+H10+H11+H12</f>
        <v>29.3</v>
      </c>
      <c r="I14" s="57">
        <f>I6+I7+I8+I9+I10+I11+I12</f>
        <v>45.56</v>
      </c>
      <c r="J14" s="76">
        <f>J6+J7+J8+J9+J10+J11+J12</f>
        <v>58.5</v>
      </c>
      <c r="K14" s="470">
        <f>K6+K7+K8+K9+K10+K11+K12</f>
        <v>765.06000000000006</v>
      </c>
      <c r="L14" s="310">
        <f>L6+L7+L8+L9+L10+L11+L12</f>
        <v>0.66</v>
      </c>
      <c r="M14" s="57">
        <f>M6+M7+M8+M9+M10+M11+M12</f>
        <v>0.35000000000000003</v>
      </c>
      <c r="N14" s="57">
        <f>N6+N7+N8+N9+N10+N11+N12</f>
        <v>30.450000000000003</v>
      </c>
      <c r="O14" s="57">
        <f>O6+O7+O8+O9+O10+O11+O12</f>
        <v>602.79999999999995</v>
      </c>
      <c r="P14" s="739">
        <f>P6+P7+P8+P9+P10+P11+P12</f>
        <v>0.56000000000000005</v>
      </c>
      <c r="Q14" s="310">
        <f>Q6+Q7+Q8+Q9+Q10+Q11+Q12</f>
        <v>123.71000000000001</v>
      </c>
      <c r="R14" s="57">
        <f>R6+R7+R8+R9+R10+R11+R12</f>
        <v>394.15999999999997</v>
      </c>
      <c r="S14" s="57">
        <f>S6+S7+S8+S9+S10+S11+S12</f>
        <v>100.86</v>
      </c>
      <c r="T14" s="57">
        <f>T6+T7+T8+T9+T10+T11+T12</f>
        <v>5.77</v>
      </c>
      <c r="U14" s="57">
        <f>U6+U7+U8+U9+U10+U11+U12</f>
        <v>1304.7</v>
      </c>
      <c r="V14" s="57">
        <f>V6+V7+V8+V9+V10+V11+V12</f>
        <v>1.6000000000000004E-2</v>
      </c>
      <c r="W14" s="57">
        <f>W6+W7+W8+W9+W10+W11+W12</f>
        <v>2.0999999999999998E-2</v>
      </c>
      <c r="X14" s="76">
        <f>X6+X7+X8+X9+X10+X11+X12</f>
        <v>4.4359999999999999</v>
      </c>
    </row>
    <row r="15" spans="1:24" s="16" customFormat="1" ht="39" customHeight="1" x14ac:dyDescent="0.35">
      <c r="A15" s="113"/>
      <c r="B15" s="241"/>
      <c r="C15" s="399"/>
      <c r="D15" s="648"/>
      <c r="E15" s="600" t="s">
        <v>20</v>
      </c>
      <c r="F15" s="492"/>
      <c r="G15" s="425"/>
      <c r="H15" s="482"/>
      <c r="I15" s="420"/>
      <c r="J15" s="421"/>
      <c r="K15" s="529" t="e">
        <f>K13/23.5</f>
        <v>#REF!</v>
      </c>
      <c r="L15" s="419"/>
      <c r="M15" s="420"/>
      <c r="N15" s="420"/>
      <c r="O15" s="420"/>
      <c r="P15" s="472"/>
      <c r="Q15" s="419"/>
      <c r="R15" s="420"/>
      <c r="S15" s="420"/>
      <c r="T15" s="420"/>
      <c r="U15" s="420"/>
      <c r="V15" s="420"/>
      <c r="W15" s="420"/>
      <c r="X15" s="421"/>
    </row>
    <row r="16" spans="1:24" s="16" customFormat="1" ht="39" customHeight="1" thickBot="1" x14ac:dyDescent="0.4">
      <c r="A16" s="266"/>
      <c r="B16" s="191"/>
      <c r="C16" s="503"/>
      <c r="D16" s="649"/>
      <c r="E16" s="601" t="s">
        <v>20</v>
      </c>
      <c r="F16" s="550"/>
      <c r="G16" s="191"/>
      <c r="H16" s="483"/>
      <c r="I16" s="431"/>
      <c r="J16" s="432"/>
      <c r="K16" s="433">
        <f>K14/23.5</f>
        <v>32.555744680851063</v>
      </c>
      <c r="L16" s="430"/>
      <c r="M16" s="431"/>
      <c r="N16" s="431"/>
      <c r="O16" s="431"/>
      <c r="P16" s="473"/>
      <c r="Q16" s="430"/>
      <c r="R16" s="431"/>
      <c r="S16" s="431"/>
      <c r="T16" s="431"/>
      <c r="U16" s="431"/>
      <c r="V16" s="431"/>
      <c r="W16" s="431"/>
      <c r="X16" s="432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D18" s="11"/>
      <c r="E18" s="25"/>
      <c r="F18" s="26"/>
      <c r="G18" s="11"/>
      <c r="H18" s="11"/>
      <c r="I18" s="11"/>
      <c r="J18" s="11"/>
    </row>
    <row r="19" spans="1:14" ht="18" x14ac:dyDescent="0.35">
      <c r="A19" s="606" t="s">
        <v>64</v>
      </c>
      <c r="B19" s="808"/>
      <c r="C19" s="607"/>
      <c r="D19" s="608"/>
      <c r="E19" s="25"/>
      <c r="F19" s="26"/>
      <c r="G19" s="11"/>
      <c r="H19" s="11"/>
      <c r="I19" s="11"/>
      <c r="J19" s="11"/>
    </row>
    <row r="20" spans="1:14" ht="18" x14ac:dyDescent="0.35">
      <c r="A20" s="609" t="s">
        <v>65</v>
      </c>
      <c r="B20" s="804"/>
      <c r="C20" s="610"/>
      <c r="D20" s="610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topLeftCell="A4" zoomScale="42" zoomScaleNormal="42" workbookViewId="0">
      <selection activeCell="B6" sqref="B6:W11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47"/>
      <c r="B4" s="378" t="s">
        <v>38</v>
      </c>
      <c r="C4" s="136"/>
      <c r="D4" s="165"/>
      <c r="E4" s="378"/>
      <c r="F4" s="435"/>
      <c r="G4" s="793" t="s">
        <v>21</v>
      </c>
      <c r="H4" s="794"/>
      <c r="I4" s="795"/>
      <c r="J4" s="317" t="s">
        <v>22</v>
      </c>
      <c r="K4" s="915" t="s">
        <v>23</v>
      </c>
      <c r="L4" s="916"/>
      <c r="M4" s="917"/>
      <c r="N4" s="917"/>
      <c r="O4" s="921"/>
      <c r="P4" s="929" t="s">
        <v>24</v>
      </c>
      <c r="Q4" s="930"/>
      <c r="R4" s="930"/>
      <c r="S4" s="930"/>
      <c r="T4" s="930"/>
      <c r="U4" s="930"/>
      <c r="V4" s="930"/>
      <c r="W4" s="931"/>
    </row>
    <row r="5" spans="1:23" s="16" customFormat="1" ht="47" thickBot="1" x14ac:dyDescent="0.4">
      <c r="A5" s="148" t="s">
        <v>0</v>
      </c>
      <c r="B5" s="133" t="s">
        <v>39</v>
      </c>
      <c r="C5" s="84" t="s">
        <v>40</v>
      </c>
      <c r="D5" s="110" t="s">
        <v>37</v>
      </c>
      <c r="E5" s="133" t="s">
        <v>25</v>
      </c>
      <c r="F5" s="133" t="s">
        <v>36</v>
      </c>
      <c r="G5" s="133" t="s">
        <v>26</v>
      </c>
      <c r="H5" s="479" t="s">
        <v>27</v>
      </c>
      <c r="I5" s="737" t="s">
        <v>28</v>
      </c>
      <c r="J5" s="318" t="s">
        <v>29</v>
      </c>
      <c r="K5" s="352" t="s">
        <v>30</v>
      </c>
      <c r="L5" s="352" t="s">
        <v>109</v>
      </c>
      <c r="M5" s="352" t="s">
        <v>31</v>
      </c>
      <c r="N5" s="478" t="s">
        <v>110</v>
      </c>
      <c r="O5" s="352" t="s">
        <v>111</v>
      </c>
      <c r="P5" s="352" t="s">
        <v>32</v>
      </c>
      <c r="Q5" s="352" t="s">
        <v>33</v>
      </c>
      <c r="R5" s="352" t="s">
        <v>34</v>
      </c>
      <c r="S5" s="352" t="s">
        <v>35</v>
      </c>
      <c r="T5" s="352" t="s">
        <v>112</v>
      </c>
      <c r="U5" s="352" t="s">
        <v>113</v>
      </c>
      <c r="V5" s="352" t="s">
        <v>114</v>
      </c>
      <c r="W5" s="479" t="s">
        <v>115</v>
      </c>
    </row>
    <row r="6" spans="1:23" s="16" customFormat="1" ht="39" customHeight="1" x14ac:dyDescent="0.35">
      <c r="A6" s="150" t="s">
        <v>6</v>
      </c>
      <c r="B6" s="144">
        <v>13</v>
      </c>
      <c r="C6" s="386" t="s">
        <v>7</v>
      </c>
      <c r="D6" s="620" t="s">
        <v>56</v>
      </c>
      <c r="E6" s="519">
        <v>60</v>
      </c>
      <c r="F6" s="386"/>
      <c r="G6" s="262">
        <v>1.1200000000000001</v>
      </c>
      <c r="H6" s="37">
        <v>4.2699999999999996</v>
      </c>
      <c r="I6" s="225">
        <v>6.02</v>
      </c>
      <c r="J6" s="320">
        <v>68.62</v>
      </c>
      <c r="K6" s="289">
        <v>0.03</v>
      </c>
      <c r="L6" s="285">
        <v>0.04</v>
      </c>
      <c r="M6" s="90">
        <v>3.29</v>
      </c>
      <c r="N6" s="90">
        <v>450</v>
      </c>
      <c r="O6" s="91">
        <v>0</v>
      </c>
      <c r="P6" s="289">
        <v>14.45</v>
      </c>
      <c r="Q6" s="90">
        <v>29.75</v>
      </c>
      <c r="R6" s="90">
        <v>18.420000000000002</v>
      </c>
      <c r="S6" s="90">
        <v>0.54</v>
      </c>
      <c r="T6" s="90">
        <v>161.77000000000001</v>
      </c>
      <c r="U6" s="90">
        <v>3.0000000000000001E-3</v>
      </c>
      <c r="V6" s="90">
        <v>1E-3</v>
      </c>
      <c r="W6" s="92">
        <v>0.02</v>
      </c>
    </row>
    <row r="7" spans="1:23" s="16" customFormat="1" ht="39" customHeight="1" x14ac:dyDescent="0.35">
      <c r="A7" s="111"/>
      <c r="B7" s="142">
        <v>138</v>
      </c>
      <c r="C7" s="325" t="s">
        <v>8</v>
      </c>
      <c r="D7" s="604" t="s">
        <v>153</v>
      </c>
      <c r="E7" s="669">
        <v>200</v>
      </c>
      <c r="F7" s="141"/>
      <c r="G7" s="245">
        <v>6.03</v>
      </c>
      <c r="H7" s="13">
        <v>6.38</v>
      </c>
      <c r="I7" s="43">
        <v>11.17</v>
      </c>
      <c r="J7" s="142">
        <v>126.47</v>
      </c>
      <c r="K7" s="245">
        <v>0.08</v>
      </c>
      <c r="L7" s="77">
        <v>0.08</v>
      </c>
      <c r="M7" s="13">
        <v>5.73</v>
      </c>
      <c r="N7" s="13">
        <v>120</v>
      </c>
      <c r="O7" s="43">
        <v>0.02</v>
      </c>
      <c r="P7" s="245">
        <v>23.55</v>
      </c>
      <c r="Q7" s="13">
        <v>88.42</v>
      </c>
      <c r="R7" s="13">
        <v>23.21</v>
      </c>
      <c r="S7" s="13">
        <v>1.27</v>
      </c>
      <c r="T7" s="13">
        <v>411.47</v>
      </c>
      <c r="U7" s="13">
        <v>6.0000000000000001E-3</v>
      </c>
      <c r="V7" s="13">
        <v>0</v>
      </c>
      <c r="W7" s="43">
        <v>0.04</v>
      </c>
    </row>
    <row r="8" spans="1:23" s="16" customFormat="1" ht="39" customHeight="1" x14ac:dyDescent="0.35">
      <c r="A8" s="113"/>
      <c r="B8" s="197">
        <v>148</v>
      </c>
      <c r="C8" s="209" t="s">
        <v>9</v>
      </c>
      <c r="D8" s="358" t="s">
        <v>102</v>
      </c>
      <c r="E8" s="633">
        <v>90</v>
      </c>
      <c r="F8" s="140"/>
      <c r="G8" s="244">
        <v>19.52</v>
      </c>
      <c r="H8" s="15">
        <v>10.17</v>
      </c>
      <c r="I8" s="41">
        <v>5.89</v>
      </c>
      <c r="J8" s="260">
        <v>193.12</v>
      </c>
      <c r="K8" s="244">
        <v>0.11</v>
      </c>
      <c r="L8" s="17">
        <v>0.16</v>
      </c>
      <c r="M8" s="15">
        <v>1.57</v>
      </c>
      <c r="N8" s="15">
        <v>300</v>
      </c>
      <c r="O8" s="41">
        <v>0.44</v>
      </c>
      <c r="P8" s="244">
        <v>129.65</v>
      </c>
      <c r="Q8" s="15">
        <v>270.19</v>
      </c>
      <c r="R8" s="15">
        <v>64.94</v>
      </c>
      <c r="S8" s="15">
        <v>1.28</v>
      </c>
      <c r="T8" s="15">
        <v>460.93</v>
      </c>
      <c r="U8" s="15">
        <v>0.14000000000000001</v>
      </c>
      <c r="V8" s="15">
        <v>1.7000000000000001E-2</v>
      </c>
      <c r="W8" s="41">
        <v>0.66</v>
      </c>
    </row>
    <row r="9" spans="1:23" s="16" customFormat="1" ht="39" customHeight="1" x14ac:dyDescent="0.35">
      <c r="A9" s="113"/>
      <c r="B9" s="140">
        <v>253</v>
      </c>
      <c r="C9" s="209" t="s">
        <v>62</v>
      </c>
      <c r="D9" s="358" t="s">
        <v>108</v>
      </c>
      <c r="E9" s="633">
        <v>150</v>
      </c>
      <c r="F9" s="140"/>
      <c r="G9" s="253">
        <v>4.3</v>
      </c>
      <c r="H9" s="81">
        <v>4.24</v>
      </c>
      <c r="I9" s="213">
        <v>18.77</v>
      </c>
      <c r="J9" s="374">
        <v>129.54</v>
      </c>
      <c r="K9" s="253">
        <v>0.11</v>
      </c>
      <c r="L9" s="214">
        <v>0.06</v>
      </c>
      <c r="M9" s="81">
        <v>0</v>
      </c>
      <c r="N9" s="81">
        <v>10</v>
      </c>
      <c r="O9" s="213">
        <v>0.06</v>
      </c>
      <c r="P9" s="253">
        <v>8.69</v>
      </c>
      <c r="Q9" s="81">
        <v>94.9</v>
      </c>
      <c r="R9" s="81">
        <v>62.72</v>
      </c>
      <c r="S9" s="81">
        <v>2.12</v>
      </c>
      <c r="T9" s="81">
        <v>114.82</v>
      </c>
      <c r="U9" s="81">
        <v>1E-3</v>
      </c>
      <c r="V9" s="81">
        <v>1E-3</v>
      </c>
      <c r="W9" s="213">
        <v>0.01</v>
      </c>
    </row>
    <row r="10" spans="1:23" s="16" customFormat="1" ht="42.75" customHeight="1" x14ac:dyDescent="0.35">
      <c r="A10" s="113"/>
      <c r="B10" s="216">
        <v>100</v>
      </c>
      <c r="C10" s="211" t="s">
        <v>85</v>
      </c>
      <c r="D10" s="157" t="s">
        <v>83</v>
      </c>
      <c r="E10" s="140">
        <v>200</v>
      </c>
      <c r="F10" s="376"/>
      <c r="G10" s="277">
        <v>0.15</v>
      </c>
      <c r="H10" s="20">
        <v>0.04</v>
      </c>
      <c r="I10" s="46">
        <v>12.83</v>
      </c>
      <c r="J10" s="200">
        <v>52.45</v>
      </c>
      <c r="K10" s="244">
        <v>0</v>
      </c>
      <c r="L10" s="17">
        <v>0</v>
      </c>
      <c r="M10" s="15">
        <v>1.2</v>
      </c>
      <c r="N10" s="15">
        <v>0</v>
      </c>
      <c r="O10" s="41">
        <v>0</v>
      </c>
      <c r="P10" s="17">
        <v>6.83</v>
      </c>
      <c r="Q10" s="15">
        <v>5.22</v>
      </c>
      <c r="R10" s="15">
        <v>4.5199999999999996</v>
      </c>
      <c r="S10" s="15">
        <v>0.12</v>
      </c>
      <c r="T10" s="15">
        <v>42.79</v>
      </c>
      <c r="U10" s="15">
        <v>0</v>
      </c>
      <c r="V10" s="15">
        <v>0.02</v>
      </c>
      <c r="W10" s="41">
        <v>0</v>
      </c>
    </row>
    <row r="11" spans="1:23" s="16" customFormat="1" ht="34.5" customHeight="1" x14ac:dyDescent="0.35">
      <c r="A11" s="113"/>
      <c r="B11" s="142">
        <v>119</v>
      </c>
      <c r="C11" s="155" t="s">
        <v>13</v>
      </c>
      <c r="D11" s="185" t="s">
        <v>53</v>
      </c>
      <c r="E11" s="176">
        <v>45</v>
      </c>
      <c r="F11" s="139"/>
      <c r="G11" s="244">
        <v>3.42</v>
      </c>
      <c r="H11" s="15">
        <v>0.36</v>
      </c>
      <c r="I11" s="41">
        <v>22.14</v>
      </c>
      <c r="J11" s="197">
        <v>105.75</v>
      </c>
      <c r="K11" s="17">
        <v>0.05</v>
      </c>
      <c r="L11" s="17">
        <v>0.01</v>
      </c>
      <c r="M11" s="15">
        <v>0</v>
      </c>
      <c r="N11" s="15">
        <v>0</v>
      </c>
      <c r="O11" s="18">
        <v>0</v>
      </c>
      <c r="P11" s="244">
        <v>9</v>
      </c>
      <c r="Q11" s="15">
        <v>29.25</v>
      </c>
      <c r="R11" s="15">
        <v>6.3</v>
      </c>
      <c r="S11" s="15">
        <v>0.5</v>
      </c>
      <c r="T11" s="15">
        <v>41.85</v>
      </c>
      <c r="U11" s="15">
        <v>1E-3</v>
      </c>
      <c r="V11" s="15">
        <v>3.0000000000000001E-3</v>
      </c>
      <c r="W11" s="43">
        <v>6.53</v>
      </c>
    </row>
    <row r="12" spans="1:23" s="16" customFormat="1" ht="39" customHeight="1" x14ac:dyDescent="0.35">
      <c r="A12" s="113"/>
      <c r="B12" s="139">
        <v>120</v>
      </c>
      <c r="C12" s="155" t="s">
        <v>14</v>
      </c>
      <c r="D12" s="185" t="s">
        <v>45</v>
      </c>
      <c r="E12" s="176">
        <v>25</v>
      </c>
      <c r="F12" s="139"/>
      <c r="G12" s="244">
        <v>1.65</v>
      </c>
      <c r="H12" s="15">
        <v>0.3</v>
      </c>
      <c r="I12" s="41">
        <v>10.050000000000001</v>
      </c>
      <c r="J12" s="197">
        <v>49.5</v>
      </c>
      <c r="K12" s="17">
        <v>0.04</v>
      </c>
      <c r="L12" s="17">
        <v>0.02</v>
      </c>
      <c r="M12" s="15">
        <v>0</v>
      </c>
      <c r="N12" s="15">
        <v>0</v>
      </c>
      <c r="O12" s="18">
        <v>0</v>
      </c>
      <c r="P12" s="244">
        <v>7.25</v>
      </c>
      <c r="Q12" s="15">
        <v>37.5</v>
      </c>
      <c r="R12" s="15">
        <v>11.75</v>
      </c>
      <c r="S12" s="15">
        <v>0.98</v>
      </c>
      <c r="T12" s="15">
        <v>58.75</v>
      </c>
      <c r="U12" s="15">
        <v>1E-3</v>
      </c>
      <c r="V12" s="15">
        <v>1E-3</v>
      </c>
      <c r="W12" s="41">
        <v>0</v>
      </c>
    </row>
    <row r="13" spans="1:23" s="36" customFormat="1" ht="39" customHeight="1" x14ac:dyDescent="0.35">
      <c r="A13" s="112"/>
      <c r="B13" s="359"/>
      <c r="C13" s="229"/>
      <c r="D13" s="308" t="s">
        <v>19</v>
      </c>
      <c r="E13" s="368">
        <f>SUM(E6:E12)</f>
        <v>770</v>
      </c>
      <c r="F13" s="271"/>
      <c r="G13" s="206">
        <f t="shared" ref="G13:W13" si="0">SUM(G6:G12)</f>
        <v>36.19</v>
      </c>
      <c r="H13" s="34">
        <f t="shared" si="0"/>
        <v>25.76</v>
      </c>
      <c r="I13" s="68">
        <f t="shared" si="0"/>
        <v>86.86999999999999</v>
      </c>
      <c r="J13" s="271">
        <f t="shared" si="0"/>
        <v>725.45</v>
      </c>
      <c r="K13" s="35">
        <f t="shared" si="0"/>
        <v>0.42</v>
      </c>
      <c r="L13" s="34">
        <f t="shared" si="0"/>
        <v>0.37000000000000005</v>
      </c>
      <c r="M13" s="34">
        <f t="shared" si="0"/>
        <v>11.79</v>
      </c>
      <c r="N13" s="34">
        <f t="shared" si="0"/>
        <v>880</v>
      </c>
      <c r="O13" s="68">
        <f t="shared" si="0"/>
        <v>0.52</v>
      </c>
      <c r="P13" s="206">
        <f t="shared" si="0"/>
        <v>199.42000000000002</v>
      </c>
      <c r="Q13" s="34">
        <f t="shared" si="0"/>
        <v>555.23</v>
      </c>
      <c r="R13" s="34">
        <f t="shared" si="0"/>
        <v>191.86</v>
      </c>
      <c r="S13" s="34">
        <f t="shared" si="0"/>
        <v>6.8100000000000005</v>
      </c>
      <c r="T13" s="34">
        <f t="shared" si="0"/>
        <v>1292.3799999999999</v>
      </c>
      <c r="U13" s="34">
        <f t="shared" si="0"/>
        <v>0.15200000000000002</v>
      </c>
      <c r="V13" s="34">
        <f t="shared" si="0"/>
        <v>4.300000000000001E-2</v>
      </c>
      <c r="W13" s="68">
        <f t="shared" si="0"/>
        <v>7.26</v>
      </c>
    </row>
    <row r="14" spans="1:23" s="36" customFormat="1" ht="39" customHeight="1" thickBot="1" x14ac:dyDescent="0.4">
      <c r="A14" s="151"/>
      <c r="B14" s="146"/>
      <c r="C14" s="138"/>
      <c r="D14" s="343" t="s">
        <v>20</v>
      </c>
      <c r="E14" s="477"/>
      <c r="F14" s="463"/>
      <c r="G14" s="728"/>
      <c r="H14" s="729"/>
      <c r="I14" s="730"/>
      <c r="J14" s="394">
        <f>J13/23.5</f>
        <v>30.870212765957447</v>
      </c>
      <c r="K14" s="728"/>
      <c r="L14" s="731"/>
      <c r="M14" s="729"/>
      <c r="N14" s="729"/>
      <c r="O14" s="730"/>
      <c r="P14" s="728"/>
      <c r="Q14" s="729"/>
      <c r="R14" s="729"/>
      <c r="S14" s="729"/>
      <c r="T14" s="729"/>
      <c r="U14" s="729"/>
      <c r="V14" s="729"/>
      <c r="W14" s="730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5"/>
      <c r="E16" s="26"/>
      <c r="F16" s="11"/>
      <c r="G16" s="11"/>
      <c r="H16" s="11"/>
      <c r="I16" s="11"/>
    </row>
    <row r="17" spans="3:9" ht="18" x14ac:dyDescent="0.35">
      <c r="C17" s="11"/>
      <c r="D17" s="25"/>
      <c r="E17" s="26"/>
      <c r="F17" s="11"/>
      <c r="G17" s="11"/>
      <c r="H17" s="11"/>
      <c r="I17" s="11"/>
    </row>
    <row r="18" spans="3:9" ht="18" x14ac:dyDescent="0.35">
      <c r="C18" s="11"/>
      <c r="D18" s="25"/>
      <c r="E18" s="26"/>
      <c r="F18" s="11"/>
      <c r="G18" s="11"/>
      <c r="H18" s="11"/>
      <c r="I18" s="11"/>
    </row>
    <row r="19" spans="3:9" ht="18" x14ac:dyDescent="0.35">
      <c r="C19" s="11"/>
      <c r="D19" s="25"/>
      <c r="E19" s="26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50" zoomScaleNormal="50" workbookViewId="0">
      <selection activeCell="E26" sqref="E26"/>
    </sheetView>
  </sheetViews>
  <sheetFormatPr defaultRowHeight="14.5" x14ac:dyDescent="0.35"/>
  <cols>
    <col min="1" max="1" width="19.7265625" customWidth="1"/>
    <col min="2" max="2" width="19.7265625" style="807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806"/>
      <c r="C2" s="7"/>
      <c r="D2" s="6" t="s">
        <v>3</v>
      </c>
      <c r="E2" s="6"/>
      <c r="F2" s="8" t="s">
        <v>2</v>
      </c>
      <c r="G2" s="126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3"/>
      <c r="C4" s="109" t="s">
        <v>38</v>
      </c>
      <c r="D4" s="108"/>
      <c r="E4" s="165"/>
      <c r="F4" s="103"/>
      <c r="G4" s="109"/>
      <c r="H4" s="773" t="s">
        <v>21</v>
      </c>
      <c r="I4" s="774"/>
      <c r="J4" s="775"/>
      <c r="K4" s="195" t="s">
        <v>22</v>
      </c>
      <c r="L4" s="915" t="s">
        <v>23</v>
      </c>
      <c r="M4" s="916"/>
      <c r="N4" s="917"/>
      <c r="O4" s="917"/>
      <c r="P4" s="921"/>
      <c r="Q4" s="929" t="s">
        <v>24</v>
      </c>
      <c r="R4" s="930"/>
      <c r="S4" s="930"/>
      <c r="T4" s="930"/>
      <c r="U4" s="930"/>
      <c r="V4" s="930"/>
      <c r="W4" s="930"/>
      <c r="X4" s="931"/>
    </row>
    <row r="5" spans="1:24" s="16" customFormat="1" ht="47" thickBot="1" x14ac:dyDescent="0.4">
      <c r="A5" s="148" t="s">
        <v>0</v>
      </c>
      <c r="B5" s="84"/>
      <c r="C5" s="110" t="s">
        <v>39</v>
      </c>
      <c r="D5" s="328" t="s">
        <v>40</v>
      </c>
      <c r="E5" s="110" t="s">
        <v>37</v>
      </c>
      <c r="F5" s="104" t="s">
        <v>25</v>
      </c>
      <c r="G5" s="110" t="s">
        <v>36</v>
      </c>
      <c r="H5" s="104" t="s">
        <v>26</v>
      </c>
      <c r="I5" s="479" t="s">
        <v>27</v>
      </c>
      <c r="J5" s="104" t="s">
        <v>28</v>
      </c>
      <c r="K5" s="196" t="s">
        <v>29</v>
      </c>
      <c r="L5" s="352" t="s">
        <v>30</v>
      </c>
      <c r="M5" s="352" t="s">
        <v>109</v>
      </c>
      <c r="N5" s="352" t="s">
        <v>31</v>
      </c>
      <c r="O5" s="478" t="s">
        <v>110</v>
      </c>
      <c r="P5" s="352" t="s">
        <v>111</v>
      </c>
      <c r="Q5" s="352" t="s">
        <v>32</v>
      </c>
      <c r="R5" s="352" t="s">
        <v>33</v>
      </c>
      <c r="S5" s="352" t="s">
        <v>34</v>
      </c>
      <c r="T5" s="352" t="s">
        <v>35</v>
      </c>
      <c r="U5" s="352" t="s">
        <v>112</v>
      </c>
      <c r="V5" s="352" t="s">
        <v>113</v>
      </c>
      <c r="W5" s="352" t="s">
        <v>114</v>
      </c>
      <c r="X5" s="479" t="s">
        <v>115</v>
      </c>
    </row>
    <row r="6" spans="1:24" s="16" customFormat="1" ht="37.5" customHeight="1" x14ac:dyDescent="0.35">
      <c r="A6" s="150" t="s">
        <v>6</v>
      </c>
      <c r="B6" s="386"/>
      <c r="C6" s="754">
        <v>28</v>
      </c>
      <c r="D6" s="655" t="s">
        <v>18</v>
      </c>
      <c r="E6" s="656" t="s">
        <v>126</v>
      </c>
      <c r="F6" s="657">
        <v>60</v>
      </c>
      <c r="G6" s="554"/>
      <c r="H6" s="47">
        <v>0.48</v>
      </c>
      <c r="I6" s="37">
        <v>0.6</v>
      </c>
      <c r="J6" s="48">
        <v>1.56</v>
      </c>
      <c r="K6" s="227">
        <v>8.4</v>
      </c>
      <c r="L6" s="277">
        <v>0.02</v>
      </c>
      <c r="M6" s="20">
        <v>0.02</v>
      </c>
      <c r="N6" s="20">
        <v>6</v>
      </c>
      <c r="O6" s="20">
        <v>10</v>
      </c>
      <c r="P6" s="21">
        <v>0</v>
      </c>
      <c r="Q6" s="339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7.5" customHeight="1" x14ac:dyDescent="0.35">
      <c r="A7" s="111"/>
      <c r="B7" s="156"/>
      <c r="C7" s="152">
        <v>33</v>
      </c>
      <c r="D7" s="185" t="s">
        <v>8</v>
      </c>
      <c r="E7" s="222" t="s">
        <v>57</v>
      </c>
      <c r="F7" s="284">
        <v>200</v>
      </c>
      <c r="G7" s="156"/>
      <c r="H7" s="245">
        <v>6.2</v>
      </c>
      <c r="I7" s="13">
        <v>6.38</v>
      </c>
      <c r="J7" s="43">
        <v>12.3</v>
      </c>
      <c r="K7" s="107">
        <v>131.76</v>
      </c>
      <c r="L7" s="245">
        <v>7.0000000000000007E-2</v>
      </c>
      <c r="M7" s="77">
        <v>0.08</v>
      </c>
      <c r="N7" s="13">
        <v>5.17</v>
      </c>
      <c r="O7" s="13">
        <v>120</v>
      </c>
      <c r="P7" s="43">
        <v>0.02</v>
      </c>
      <c r="Q7" s="245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6">
        <v>0.04</v>
      </c>
    </row>
    <row r="8" spans="1:24" s="16" customFormat="1" ht="37.5" customHeight="1" x14ac:dyDescent="0.35">
      <c r="A8" s="113"/>
      <c r="B8" s="156"/>
      <c r="C8" s="152">
        <v>321</v>
      </c>
      <c r="D8" s="185" t="s">
        <v>9</v>
      </c>
      <c r="E8" s="222" t="s">
        <v>156</v>
      </c>
      <c r="F8" s="284">
        <v>90</v>
      </c>
      <c r="G8" s="156"/>
      <c r="H8" s="244">
        <v>19.78</v>
      </c>
      <c r="I8" s="15">
        <v>24.51</v>
      </c>
      <c r="J8" s="41">
        <v>2.52</v>
      </c>
      <c r="K8" s="261">
        <v>312.27999999999997</v>
      </c>
      <c r="L8" s="244">
        <v>7.0000000000000007E-2</v>
      </c>
      <c r="M8" s="17">
        <v>0.21</v>
      </c>
      <c r="N8" s="15">
        <v>1.1599999999999999</v>
      </c>
      <c r="O8" s="15">
        <v>80</v>
      </c>
      <c r="P8" s="41">
        <v>0.28999999999999998</v>
      </c>
      <c r="Q8" s="244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6">
        <v>0.1</v>
      </c>
    </row>
    <row r="9" spans="1:24" s="16" customFormat="1" ht="37.5" customHeight="1" x14ac:dyDescent="0.35">
      <c r="A9" s="113"/>
      <c r="B9" s="156"/>
      <c r="C9" s="152">
        <v>65</v>
      </c>
      <c r="D9" s="185" t="s">
        <v>47</v>
      </c>
      <c r="E9" s="222" t="s">
        <v>52</v>
      </c>
      <c r="F9" s="284">
        <v>150</v>
      </c>
      <c r="G9" s="156"/>
      <c r="H9" s="245">
        <v>6.76</v>
      </c>
      <c r="I9" s="13">
        <v>3.93</v>
      </c>
      <c r="J9" s="43">
        <v>41.29</v>
      </c>
      <c r="K9" s="107">
        <v>227.48</v>
      </c>
      <c r="L9" s="245">
        <v>0.08</v>
      </c>
      <c r="M9" s="77">
        <v>0.03</v>
      </c>
      <c r="N9" s="13">
        <v>0</v>
      </c>
      <c r="O9" s="13">
        <v>10</v>
      </c>
      <c r="P9" s="43">
        <v>0.06</v>
      </c>
      <c r="Q9" s="245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6">
        <v>0.01</v>
      </c>
    </row>
    <row r="10" spans="1:24" s="16" customFormat="1" ht="37.5" customHeight="1" x14ac:dyDescent="0.35">
      <c r="A10" s="113"/>
      <c r="B10" s="156"/>
      <c r="C10" s="152">
        <v>114</v>
      </c>
      <c r="D10" s="185" t="s">
        <v>44</v>
      </c>
      <c r="E10" s="222" t="s">
        <v>50</v>
      </c>
      <c r="F10" s="284">
        <v>200</v>
      </c>
      <c r="G10" s="156"/>
      <c r="H10" s="244">
        <v>0</v>
      </c>
      <c r="I10" s="15">
        <v>0</v>
      </c>
      <c r="J10" s="41">
        <v>7.27</v>
      </c>
      <c r="K10" s="260">
        <v>28.73</v>
      </c>
      <c r="L10" s="244">
        <v>0</v>
      </c>
      <c r="M10" s="17">
        <v>0</v>
      </c>
      <c r="N10" s="15">
        <v>0</v>
      </c>
      <c r="O10" s="15">
        <v>0</v>
      </c>
      <c r="P10" s="18">
        <v>0</v>
      </c>
      <c r="Q10" s="244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13"/>
      <c r="B11" s="156"/>
      <c r="C11" s="154">
        <v>119</v>
      </c>
      <c r="D11" s="185" t="s">
        <v>13</v>
      </c>
      <c r="E11" s="156" t="s">
        <v>53</v>
      </c>
      <c r="F11" s="190">
        <v>20</v>
      </c>
      <c r="G11" s="135"/>
      <c r="H11" s="244">
        <v>1.52</v>
      </c>
      <c r="I11" s="15">
        <v>0.16</v>
      </c>
      <c r="J11" s="41">
        <v>9.84</v>
      </c>
      <c r="K11" s="260">
        <v>47</v>
      </c>
      <c r="L11" s="244">
        <v>0.02</v>
      </c>
      <c r="M11" s="15">
        <v>0.01</v>
      </c>
      <c r="N11" s="15">
        <v>0</v>
      </c>
      <c r="O11" s="15">
        <v>0</v>
      </c>
      <c r="P11" s="18">
        <v>0</v>
      </c>
      <c r="Q11" s="244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7.5" customHeight="1" x14ac:dyDescent="0.35">
      <c r="A12" s="113"/>
      <c r="B12" s="156"/>
      <c r="C12" s="152">
        <v>120</v>
      </c>
      <c r="D12" s="185" t="s">
        <v>14</v>
      </c>
      <c r="E12" s="156" t="s">
        <v>45</v>
      </c>
      <c r="F12" s="140">
        <v>20</v>
      </c>
      <c r="G12" s="140"/>
      <c r="H12" s="19">
        <v>1.32</v>
      </c>
      <c r="I12" s="20">
        <v>0.24</v>
      </c>
      <c r="J12" s="21">
        <v>8.0399999999999991</v>
      </c>
      <c r="K12" s="439">
        <v>39.6</v>
      </c>
      <c r="L12" s="277">
        <v>0.03</v>
      </c>
      <c r="M12" s="19">
        <v>0.02</v>
      </c>
      <c r="N12" s="20">
        <v>0</v>
      </c>
      <c r="O12" s="20">
        <v>0</v>
      </c>
      <c r="P12" s="46">
        <v>0</v>
      </c>
      <c r="Q12" s="27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13"/>
      <c r="B13" s="156"/>
      <c r="C13" s="755"/>
      <c r="D13" s="622"/>
      <c r="E13" s="308" t="s">
        <v>19</v>
      </c>
      <c r="F13" s="135">
        <f>SUM(F6:F12)</f>
        <v>740</v>
      </c>
      <c r="G13" s="156"/>
      <c r="H13" s="204">
        <f>SUM(H6:H12)</f>
        <v>36.06</v>
      </c>
      <c r="I13" s="14">
        <f>SUM(I6:I12)</f>
        <v>35.82</v>
      </c>
      <c r="J13" s="44">
        <f>SUM(J6:J12)</f>
        <v>82.82</v>
      </c>
      <c r="K13" s="322">
        <f>SUM(K6:K12)</f>
        <v>795.25</v>
      </c>
      <c r="L13" s="658">
        <f t="shared" ref="L13:X13" si="0">SUM(L6:L12)</f>
        <v>0.29000000000000004</v>
      </c>
      <c r="M13" s="741">
        <f t="shared" si="0"/>
        <v>0.37</v>
      </c>
      <c r="N13" s="659">
        <f t="shared" si="0"/>
        <v>12.33</v>
      </c>
      <c r="O13" s="659">
        <f t="shared" si="0"/>
        <v>220</v>
      </c>
      <c r="P13" s="660">
        <f t="shared" si="0"/>
        <v>0.37</v>
      </c>
      <c r="Q13" s="658">
        <f t="shared" si="0"/>
        <v>263.95</v>
      </c>
      <c r="R13" s="659">
        <f t="shared" si="0"/>
        <v>488.85999999999996</v>
      </c>
      <c r="S13" s="659">
        <f t="shared" si="0"/>
        <v>77.86</v>
      </c>
      <c r="T13" s="659">
        <f t="shared" si="0"/>
        <v>4.75</v>
      </c>
      <c r="U13" s="659">
        <f t="shared" si="0"/>
        <v>863.17</v>
      </c>
      <c r="V13" s="659">
        <f t="shared" si="0"/>
        <v>1.3600000000000001E-2</v>
      </c>
      <c r="W13" s="659">
        <f t="shared" si="0"/>
        <v>5.47E-3</v>
      </c>
      <c r="X13" s="46">
        <f t="shared" si="0"/>
        <v>3.05</v>
      </c>
    </row>
    <row r="14" spans="1:24" s="16" customFormat="1" ht="37.5" customHeight="1" thickBot="1" x14ac:dyDescent="0.4">
      <c r="A14" s="266"/>
      <c r="B14" s="664"/>
      <c r="C14" s="756"/>
      <c r="D14" s="625"/>
      <c r="E14" s="343" t="s">
        <v>20</v>
      </c>
      <c r="F14" s="625"/>
      <c r="G14" s="623"/>
      <c r="H14" s="629"/>
      <c r="I14" s="631"/>
      <c r="J14" s="632"/>
      <c r="K14" s="323">
        <f>K13/23.5</f>
        <v>33.840425531914896</v>
      </c>
      <c r="L14" s="629"/>
      <c r="M14" s="630"/>
      <c r="N14" s="631"/>
      <c r="O14" s="631"/>
      <c r="P14" s="632"/>
      <c r="Q14" s="629"/>
      <c r="R14" s="631"/>
      <c r="S14" s="631"/>
      <c r="T14" s="631"/>
      <c r="U14" s="631"/>
      <c r="V14" s="631"/>
      <c r="W14" s="631"/>
      <c r="X14" s="159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606" t="s">
        <v>64</v>
      </c>
      <c r="B17" s="808"/>
      <c r="C17" s="607"/>
      <c r="D17" s="608"/>
      <c r="E17" s="25"/>
      <c r="F17" s="26"/>
      <c r="G17" s="11"/>
      <c r="H17" s="11"/>
      <c r="I17" s="11"/>
      <c r="J17" s="11"/>
    </row>
    <row r="18" spans="1:10" ht="18" x14ac:dyDescent="0.35">
      <c r="A18" s="609" t="s">
        <v>65</v>
      </c>
      <c r="B18" s="804"/>
      <c r="C18" s="610"/>
      <c r="D18" s="610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2" zoomScaleNormal="42" workbookViewId="0">
      <selection activeCell="B8" sqref="B8:X8"/>
    </sheetView>
  </sheetViews>
  <sheetFormatPr defaultRowHeight="14.5" x14ac:dyDescent="0.35"/>
  <cols>
    <col min="1" max="1" width="20.26953125" customWidth="1"/>
    <col min="2" max="2" width="11.26953125" style="803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09"/>
      <c r="C4" s="612" t="s">
        <v>38</v>
      </c>
      <c r="D4" s="254"/>
      <c r="E4" s="661"/>
      <c r="F4" s="613"/>
      <c r="G4" s="612"/>
      <c r="H4" s="776" t="s">
        <v>21</v>
      </c>
      <c r="I4" s="777"/>
      <c r="J4" s="778"/>
      <c r="K4" s="618" t="s">
        <v>22</v>
      </c>
      <c r="L4" s="915" t="s">
        <v>23</v>
      </c>
      <c r="M4" s="916"/>
      <c r="N4" s="917"/>
      <c r="O4" s="917"/>
      <c r="P4" s="921"/>
      <c r="Q4" s="929" t="s">
        <v>24</v>
      </c>
      <c r="R4" s="930"/>
      <c r="S4" s="930"/>
      <c r="T4" s="930"/>
      <c r="U4" s="930"/>
      <c r="V4" s="930"/>
      <c r="W4" s="930"/>
      <c r="X4" s="931"/>
    </row>
    <row r="5" spans="1:24" s="16" customFormat="1" ht="28.5" customHeight="1" thickBot="1" x14ac:dyDescent="0.4">
      <c r="A5" s="148" t="s">
        <v>0</v>
      </c>
      <c r="B5" s="810"/>
      <c r="C5" s="104" t="s">
        <v>39</v>
      </c>
      <c r="D5" s="662" t="s">
        <v>40</v>
      </c>
      <c r="E5" s="104" t="s">
        <v>37</v>
      </c>
      <c r="F5" s="110" t="s">
        <v>25</v>
      </c>
      <c r="G5" s="104" t="s">
        <v>36</v>
      </c>
      <c r="H5" s="133" t="s">
        <v>26</v>
      </c>
      <c r="I5" s="479" t="s">
        <v>27</v>
      </c>
      <c r="J5" s="737" t="s">
        <v>28</v>
      </c>
      <c r="K5" s="619" t="s">
        <v>29</v>
      </c>
      <c r="L5" s="498" t="s">
        <v>30</v>
      </c>
      <c r="M5" s="498" t="s">
        <v>109</v>
      </c>
      <c r="N5" s="498" t="s">
        <v>31</v>
      </c>
      <c r="O5" s="555" t="s">
        <v>110</v>
      </c>
      <c r="P5" s="498" t="s">
        <v>111</v>
      </c>
      <c r="Q5" s="352" t="s">
        <v>32</v>
      </c>
      <c r="R5" s="352" t="s">
        <v>33</v>
      </c>
      <c r="S5" s="352" t="s">
        <v>34</v>
      </c>
      <c r="T5" s="352" t="s">
        <v>35</v>
      </c>
      <c r="U5" s="352" t="s">
        <v>112</v>
      </c>
      <c r="V5" s="352" t="s">
        <v>113</v>
      </c>
      <c r="W5" s="352" t="s">
        <v>114</v>
      </c>
      <c r="X5" s="479" t="s">
        <v>115</v>
      </c>
    </row>
    <row r="6" spans="1:24" s="16" customFormat="1" ht="38.25" customHeight="1" x14ac:dyDescent="0.35">
      <c r="A6" s="150" t="s">
        <v>6</v>
      </c>
      <c r="B6" s="160"/>
      <c r="C6" s="286">
        <v>133</v>
      </c>
      <c r="D6" s="665" t="s">
        <v>18</v>
      </c>
      <c r="E6" s="666" t="s">
        <v>128</v>
      </c>
      <c r="F6" s="667">
        <v>60</v>
      </c>
      <c r="G6" s="286"/>
      <c r="H6" s="47">
        <v>1.24</v>
      </c>
      <c r="I6" s="37">
        <v>0.21</v>
      </c>
      <c r="J6" s="48">
        <v>6.12</v>
      </c>
      <c r="K6" s="227">
        <v>31.32</v>
      </c>
      <c r="L6" s="262">
        <v>0.01</v>
      </c>
      <c r="M6" s="47">
        <v>0.02</v>
      </c>
      <c r="N6" s="37">
        <v>1.1499999999999999</v>
      </c>
      <c r="O6" s="37">
        <v>0</v>
      </c>
      <c r="P6" s="48">
        <v>0</v>
      </c>
      <c r="Q6" s="268">
        <v>22.18</v>
      </c>
      <c r="R6" s="39">
        <v>21.4</v>
      </c>
      <c r="S6" s="39">
        <v>6.79</v>
      </c>
      <c r="T6" s="39">
        <v>0.19</v>
      </c>
      <c r="U6" s="39">
        <v>67.73</v>
      </c>
      <c r="V6" s="39">
        <v>0</v>
      </c>
      <c r="W6" s="39">
        <v>0</v>
      </c>
      <c r="X6" s="40">
        <v>0.01</v>
      </c>
    </row>
    <row r="7" spans="1:24" s="16" customFormat="1" ht="38.25" customHeight="1" x14ac:dyDescent="0.35">
      <c r="A7" s="111"/>
      <c r="B7" s="223"/>
      <c r="C7" s="141">
        <v>32</v>
      </c>
      <c r="D7" s="668" t="s">
        <v>8</v>
      </c>
      <c r="E7" s="604" t="s">
        <v>51</v>
      </c>
      <c r="F7" s="669">
        <v>200</v>
      </c>
      <c r="G7" s="141"/>
      <c r="H7" s="214">
        <v>5.88</v>
      </c>
      <c r="I7" s="81">
        <v>8.82</v>
      </c>
      <c r="J7" s="82">
        <v>9.6</v>
      </c>
      <c r="K7" s="216">
        <v>142.19999999999999</v>
      </c>
      <c r="L7" s="245">
        <v>0.04</v>
      </c>
      <c r="M7" s="77">
        <v>0.08</v>
      </c>
      <c r="N7" s="13">
        <v>2.2400000000000002</v>
      </c>
      <c r="O7" s="13">
        <v>132.44</v>
      </c>
      <c r="P7" s="43">
        <v>0.06</v>
      </c>
      <c r="Q7" s="245">
        <v>32.880000000000003</v>
      </c>
      <c r="R7" s="13">
        <v>83.64</v>
      </c>
      <c r="S7" s="3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8.25" customHeight="1" x14ac:dyDescent="0.35">
      <c r="A8" s="113"/>
      <c r="B8" s="189" t="s">
        <v>73</v>
      </c>
      <c r="C8" s="172">
        <v>88</v>
      </c>
      <c r="D8" s="440" t="s">
        <v>9</v>
      </c>
      <c r="E8" s="654" t="s">
        <v>155</v>
      </c>
      <c r="F8" s="531">
        <v>90</v>
      </c>
      <c r="G8" s="172"/>
      <c r="H8" s="337">
        <v>18</v>
      </c>
      <c r="I8" s="58">
        <v>16.5</v>
      </c>
      <c r="J8" s="75">
        <v>2.89</v>
      </c>
      <c r="K8" s="335">
        <v>232.8</v>
      </c>
      <c r="L8" s="407">
        <v>0.05</v>
      </c>
      <c r="M8" s="80">
        <v>0.13</v>
      </c>
      <c r="N8" s="80">
        <v>0.55000000000000004</v>
      </c>
      <c r="O8" s="80">
        <v>0</v>
      </c>
      <c r="P8" s="462">
        <v>0</v>
      </c>
      <c r="Q8" s="407">
        <v>11.7</v>
      </c>
      <c r="R8" s="80">
        <v>170.76</v>
      </c>
      <c r="S8" s="80">
        <v>22.04</v>
      </c>
      <c r="T8" s="80">
        <v>2.4700000000000002</v>
      </c>
      <c r="U8" s="80">
        <v>302.3</v>
      </c>
      <c r="V8" s="80">
        <v>7.0000000000000001E-3</v>
      </c>
      <c r="W8" s="80">
        <v>0</v>
      </c>
      <c r="X8" s="408">
        <v>5.8999999999999997E-2</v>
      </c>
    </row>
    <row r="9" spans="1:24" s="16" customFormat="1" ht="38.25" customHeight="1" x14ac:dyDescent="0.35">
      <c r="A9" s="113"/>
      <c r="B9" s="139"/>
      <c r="C9" s="135">
        <v>54</v>
      </c>
      <c r="D9" s="156" t="s">
        <v>47</v>
      </c>
      <c r="E9" s="185" t="s">
        <v>42</v>
      </c>
      <c r="F9" s="139">
        <v>150</v>
      </c>
      <c r="G9" s="135"/>
      <c r="H9" s="277">
        <v>7.26</v>
      </c>
      <c r="I9" s="20">
        <v>4.96</v>
      </c>
      <c r="J9" s="46">
        <v>31.76</v>
      </c>
      <c r="K9" s="276">
        <v>198.84</v>
      </c>
      <c r="L9" s="277">
        <v>0.19</v>
      </c>
      <c r="M9" s="19">
        <v>0.1</v>
      </c>
      <c r="N9" s="20">
        <v>0</v>
      </c>
      <c r="O9" s="20">
        <v>10</v>
      </c>
      <c r="P9" s="21">
        <v>0.06</v>
      </c>
      <c r="Q9" s="277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6">
        <v>0.01</v>
      </c>
    </row>
    <row r="10" spans="1:24" s="16" customFormat="1" ht="38.25" customHeight="1" x14ac:dyDescent="0.35">
      <c r="A10" s="113"/>
      <c r="B10" s="140"/>
      <c r="C10" s="135">
        <v>107</v>
      </c>
      <c r="D10" s="156" t="s">
        <v>17</v>
      </c>
      <c r="E10" s="358" t="s">
        <v>120</v>
      </c>
      <c r="F10" s="190">
        <v>200</v>
      </c>
      <c r="G10" s="135"/>
      <c r="H10" s="244">
        <v>1</v>
      </c>
      <c r="I10" s="15">
        <v>0.2</v>
      </c>
      <c r="J10" s="41">
        <v>20.2</v>
      </c>
      <c r="K10" s="260">
        <v>92</v>
      </c>
      <c r="L10" s="244">
        <v>0.02</v>
      </c>
      <c r="M10" s="17">
        <v>0.02</v>
      </c>
      <c r="N10" s="15">
        <v>4</v>
      </c>
      <c r="O10" s="15">
        <v>0</v>
      </c>
      <c r="P10" s="41">
        <v>0</v>
      </c>
      <c r="Q10" s="244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1">
        <v>0</v>
      </c>
    </row>
    <row r="11" spans="1:24" s="16" customFormat="1" ht="38.25" customHeight="1" x14ac:dyDescent="0.35">
      <c r="A11" s="113"/>
      <c r="B11" s="139"/>
      <c r="C11" s="107">
        <v>119</v>
      </c>
      <c r="D11" s="156" t="s">
        <v>13</v>
      </c>
      <c r="E11" s="185" t="s">
        <v>53</v>
      </c>
      <c r="F11" s="190">
        <v>20</v>
      </c>
      <c r="G11" s="135"/>
      <c r="H11" s="244">
        <v>1.52</v>
      </c>
      <c r="I11" s="15">
        <v>0.16</v>
      </c>
      <c r="J11" s="41">
        <v>9.84</v>
      </c>
      <c r="K11" s="260">
        <v>47</v>
      </c>
      <c r="L11" s="244">
        <v>0.02</v>
      </c>
      <c r="M11" s="15">
        <v>0.01</v>
      </c>
      <c r="N11" s="15">
        <v>0</v>
      </c>
      <c r="O11" s="15">
        <v>0</v>
      </c>
      <c r="P11" s="18">
        <v>0</v>
      </c>
      <c r="Q11" s="244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8.25" customHeight="1" x14ac:dyDescent="0.35">
      <c r="A12" s="113"/>
      <c r="B12" s="139"/>
      <c r="C12" s="135">
        <v>120</v>
      </c>
      <c r="D12" s="156" t="s">
        <v>14</v>
      </c>
      <c r="E12" s="185" t="s">
        <v>45</v>
      </c>
      <c r="F12" s="140">
        <v>20</v>
      </c>
      <c r="G12" s="140"/>
      <c r="H12" s="19">
        <v>1.32</v>
      </c>
      <c r="I12" s="20">
        <v>0.24</v>
      </c>
      <c r="J12" s="21">
        <v>8.0399999999999991</v>
      </c>
      <c r="K12" s="275">
        <v>39.6</v>
      </c>
      <c r="L12" s="277">
        <v>0.03</v>
      </c>
      <c r="M12" s="19">
        <v>0.02</v>
      </c>
      <c r="N12" s="20">
        <v>0</v>
      </c>
      <c r="O12" s="20">
        <v>0</v>
      </c>
      <c r="P12" s="46">
        <v>0</v>
      </c>
      <c r="Q12" s="27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8.25" customHeight="1" x14ac:dyDescent="0.35">
      <c r="A13" s="113"/>
      <c r="B13" s="799"/>
      <c r="C13" s="188"/>
      <c r="D13" s="642"/>
      <c r="E13" s="306" t="s">
        <v>19</v>
      </c>
      <c r="F13" s="490" t="e">
        <f>F6+F7+#REF!+F9+F10+F11+F12</f>
        <v>#REF!</v>
      </c>
      <c r="G13" s="520"/>
      <c r="H13" s="205" t="e">
        <f>H6+H7+#REF!+H9+H10+H11+H12</f>
        <v>#REF!</v>
      </c>
      <c r="I13" s="22" t="e">
        <f>I6+I7+#REF!+I9+I10+I11+I12</f>
        <v>#REF!</v>
      </c>
      <c r="J13" s="64" t="e">
        <f>J6+J7+#REF!+J9+J10+J11+J12</f>
        <v>#REF!</v>
      </c>
      <c r="K13" s="171" t="e">
        <f>K6+K7+#REF!+K9+K10+K11+K12</f>
        <v>#REF!</v>
      </c>
      <c r="L13" s="205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7" t="e">
        <f>P6+P7+#REF!+P9+P10+P11+P12</f>
        <v>#REF!</v>
      </c>
      <c r="Q13" s="205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4" t="e">
        <f>X6+X7+#REF!+X9+X10+X11+X12</f>
        <v>#REF!</v>
      </c>
    </row>
    <row r="14" spans="1:24" s="16" customFormat="1" ht="38.25" customHeight="1" x14ac:dyDescent="0.35">
      <c r="A14" s="113"/>
      <c r="B14" s="800"/>
      <c r="C14" s="396"/>
      <c r="D14" s="670"/>
      <c r="E14" s="307" t="s">
        <v>19</v>
      </c>
      <c r="F14" s="488">
        <f>F6+F7+F8+F9+F10+F11+F12</f>
        <v>740</v>
      </c>
      <c r="G14" s="298"/>
      <c r="H14" s="310">
        <f>H6+H7+H8+H9+H10+H11+H12</f>
        <v>36.220000000000006</v>
      </c>
      <c r="I14" s="57">
        <f>I6+I7+I8+I9+I10+I11+I12</f>
        <v>31.09</v>
      </c>
      <c r="J14" s="76">
        <f>J6+J7+J8+J9+J10+J11+J12</f>
        <v>88.450000000000017</v>
      </c>
      <c r="K14" s="448">
        <f>K6+K7+K8+K9+K10+K11+K12</f>
        <v>783.76</v>
      </c>
      <c r="L14" s="310">
        <f>L6+L7+L8+L9+L10+L11+L12</f>
        <v>0.3600000000000001</v>
      </c>
      <c r="M14" s="57">
        <f>M6+M7+M8+M9+M10+M11+M12</f>
        <v>0.38000000000000006</v>
      </c>
      <c r="N14" s="57">
        <f>N6+N7+N8+N9+N10+N11+N12</f>
        <v>7.94</v>
      </c>
      <c r="O14" s="57">
        <f>O6+O7+O8+O9+O10+O11+O12</f>
        <v>142.44</v>
      </c>
      <c r="P14" s="739">
        <f>P6+P7+P8+P9+P10+P11+P12</f>
        <v>0.12</v>
      </c>
      <c r="Q14" s="310">
        <f>Q6+Q7+Q8+Q9+Q10+Q11+Q12</f>
        <v>103.65</v>
      </c>
      <c r="R14" s="57">
        <f>R6+R7+R8+R9+R10+R11+R12</f>
        <v>492.51</v>
      </c>
      <c r="S14" s="57">
        <f>S6+S7+S8+S9+S10+S11+S12</f>
        <v>177.99</v>
      </c>
      <c r="T14" s="57">
        <f>T6+T7+T8+T9+T10+T11+T12</f>
        <v>11.469999999999999</v>
      </c>
      <c r="U14" s="57">
        <f>U6+U7+U8+U9+U10+U11+U12</f>
        <v>1190.0999999999999</v>
      </c>
      <c r="V14" s="57">
        <f>V6+V7+V8+V9+V10+V11+V12</f>
        <v>1.9000000000000003E-2</v>
      </c>
      <c r="W14" s="57">
        <f>W6+W7+W8+W9+W10+W11+W12</f>
        <v>5.0000000000000001E-3</v>
      </c>
      <c r="X14" s="76">
        <f>X6+X7+X8+X9+X10+X11+X12</f>
        <v>3.0149999999999997</v>
      </c>
    </row>
    <row r="15" spans="1:24" s="16" customFormat="1" ht="38.25" customHeight="1" x14ac:dyDescent="0.35">
      <c r="A15" s="113"/>
      <c r="B15" s="799"/>
      <c r="C15" s="356"/>
      <c r="D15" s="671"/>
      <c r="E15" s="306" t="s">
        <v>20</v>
      </c>
      <c r="F15" s="492"/>
      <c r="G15" s="496"/>
      <c r="H15" s="205"/>
      <c r="I15" s="22"/>
      <c r="J15" s="64"/>
      <c r="K15" s="494" t="e">
        <f>K13/23.5</f>
        <v>#REF!</v>
      </c>
      <c r="L15" s="205"/>
      <c r="M15" s="22"/>
      <c r="N15" s="22"/>
      <c r="O15" s="22"/>
      <c r="P15" s="117"/>
      <c r="Q15" s="205"/>
      <c r="R15" s="22"/>
      <c r="S15" s="22"/>
      <c r="T15" s="22"/>
      <c r="U15" s="22"/>
      <c r="V15" s="22"/>
      <c r="W15" s="22"/>
      <c r="X15" s="64"/>
    </row>
    <row r="16" spans="1:24" s="16" customFormat="1" ht="38.25" customHeight="1" thickBot="1" x14ac:dyDescent="0.4">
      <c r="A16" s="266"/>
      <c r="B16" s="801"/>
      <c r="C16" s="528"/>
      <c r="D16" s="672"/>
      <c r="E16" s="545" t="s">
        <v>20</v>
      </c>
      <c r="F16" s="673"/>
      <c r="G16" s="674"/>
      <c r="H16" s="675"/>
      <c r="I16" s="676"/>
      <c r="J16" s="677"/>
      <c r="K16" s="433">
        <f>K14/23.5</f>
        <v>33.351489361702129</v>
      </c>
      <c r="L16" s="675"/>
      <c r="M16" s="676"/>
      <c r="N16" s="676"/>
      <c r="O16" s="676"/>
      <c r="P16" s="678"/>
      <c r="Q16" s="675"/>
      <c r="R16" s="676"/>
      <c r="S16" s="676"/>
      <c r="T16" s="676"/>
      <c r="U16" s="676"/>
      <c r="V16" s="676"/>
      <c r="W16" s="676"/>
      <c r="X16" s="677"/>
    </row>
    <row r="17" spans="1:14" x14ac:dyDescent="0.35">
      <c r="A17" s="9"/>
      <c r="C17" s="31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606" t="s">
        <v>124</v>
      </c>
      <c r="B18" s="808"/>
      <c r="C18" s="607"/>
      <c r="D18" s="608"/>
      <c r="E18" s="28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609" t="s">
        <v>65</v>
      </c>
      <c r="B19" s="804"/>
      <c r="C19" s="610"/>
      <c r="D19" s="610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5" zoomScale="46" zoomScaleNormal="46" workbookViewId="0">
      <selection activeCell="O25" sqref="O25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47"/>
      <c r="C4" s="613" t="s">
        <v>38</v>
      </c>
      <c r="D4" s="679"/>
      <c r="E4" s="680"/>
      <c r="F4" s="612"/>
      <c r="G4" s="613"/>
      <c r="H4" s="932" t="s">
        <v>21</v>
      </c>
      <c r="I4" s="933"/>
      <c r="J4" s="934"/>
      <c r="K4" s="681" t="s">
        <v>22</v>
      </c>
      <c r="L4" s="915" t="s">
        <v>23</v>
      </c>
      <c r="M4" s="916"/>
      <c r="N4" s="917"/>
      <c r="O4" s="917"/>
      <c r="P4" s="921"/>
      <c r="Q4" s="929" t="s">
        <v>24</v>
      </c>
      <c r="R4" s="930"/>
      <c r="S4" s="930"/>
      <c r="T4" s="930"/>
      <c r="U4" s="930"/>
      <c r="V4" s="930"/>
      <c r="W4" s="930"/>
      <c r="X4" s="931"/>
    </row>
    <row r="5" spans="1:24" s="16" customFormat="1" ht="28.5" customHeight="1" thickBot="1" x14ac:dyDescent="0.4">
      <c r="A5" s="148" t="s">
        <v>0</v>
      </c>
      <c r="B5" s="551"/>
      <c r="C5" s="256" t="s">
        <v>39</v>
      </c>
      <c r="D5" s="682" t="s">
        <v>40</v>
      </c>
      <c r="E5" s="256" t="s">
        <v>37</v>
      </c>
      <c r="F5" s="489" t="s">
        <v>25</v>
      </c>
      <c r="G5" s="256" t="s">
        <v>36</v>
      </c>
      <c r="H5" s="489" t="s">
        <v>26</v>
      </c>
      <c r="I5" s="479" t="s">
        <v>27</v>
      </c>
      <c r="J5" s="489" t="s">
        <v>28</v>
      </c>
      <c r="K5" s="683" t="s">
        <v>29</v>
      </c>
      <c r="L5" s="498" t="s">
        <v>30</v>
      </c>
      <c r="M5" s="498" t="s">
        <v>109</v>
      </c>
      <c r="N5" s="498" t="s">
        <v>31</v>
      </c>
      <c r="O5" s="555" t="s">
        <v>110</v>
      </c>
      <c r="P5" s="498" t="s">
        <v>111</v>
      </c>
      <c r="Q5" s="498" t="s">
        <v>32</v>
      </c>
      <c r="R5" s="498" t="s">
        <v>33</v>
      </c>
      <c r="S5" s="498" t="s">
        <v>34</v>
      </c>
      <c r="T5" s="498" t="s">
        <v>35</v>
      </c>
      <c r="U5" s="498" t="s">
        <v>112</v>
      </c>
      <c r="V5" s="498" t="s">
        <v>113</v>
      </c>
      <c r="W5" s="498" t="s">
        <v>114</v>
      </c>
      <c r="X5" s="613" t="s">
        <v>115</v>
      </c>
    </row>
    <row r="6" spans="1:24" s="16" customFormat="1" ht="39" customHeight="1" x14ac:dyDescent="0.35">
      <c r="A6" s="127" t="s">
        <v>6</v>
      </c>
      <c r="B6" s="127"/>
      <c r="C6" s="390">
        <v>25</v>
      </c>
      <c r="D6" s="274" t="s">
        <v>18</v>
      </c>
      <c r="E6" s="342" t="s">
        <v>48</v>
      </c>
      <c r="F6" s="355">
        <v>150</v>
      </c>
      <c r="G6" s="144"/>
      <c r="H6" s="47">
        <v>0.6</v>
      </c>
      <c r="I6" s="37">
        <v>0.45</v>
      </c>
      <c r="J6" s="48">
        <v>15.45</v>
      </c>
      <c r="K6" s="199">
        <v>70.5</v>
      </c>
      <c r="L6" s="262">
        <v>0.03</v>
      </c>
      <c r="M6" s="47">
        <v>0.05</v>
      </c>
      <c r="N6" s="37">
        <v>7.5</v>
      </c>
      <c r="O6" s="37">
        <v>0</v>
      </c>
      <c r="P6" s="225">
        <v>0</v>
      </c>
      <c r="Q6" s="262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44">
        <v>0.01</v>
      </c>
    </row>
    <row r="7" spans="1:24" s="16" customFormat="1" ht="39" customHeight="1" x14ac:dyDescent="0.35">
      <c r="A7" s="829"/>
      <c r="B7" s="155"/>
      <c r="C7" s="153">
        <v>37</v>
      </c>
      <c r="D7" s="156" t="s">
        <v>8</v>
      </c>
      <c r="E7" s="180" t="s">
        <v>54</v>
      </c>
      <c r="F7" s="190">
        <v>200</v>
      </c>
      <c r="G7" s="135"/>
      <c r="H7" s="245">
        <v>5.78</v>
      </c>
      <c r="I7" s="13">
        <v>5.5</v>
      </c>
      <c r="J7" s="43">
        <v>10.8</v>
      </c>
      <c r="K7" s="107">
        <v>115.7</v>
      </c>
      <c r="L7" s="245">
        <v>7.0000000000000007E-2</v>
      </c>
      <c r="M7" s="77">
        <v>7.0000000000000007E-2</v>
      </c>
      <c r="N7" s="13">
        <v>5.69</v>
      </c>
      <c r="O7" s="13">
        <v>110</v>
      </c>
      <c r="P7" s="43">
        <v>0</v>
      </c>
      <c r="Q7" s="245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3">
        <v>0.04</v>
      </c>
    </row>
    <row r="8" spans="1:24" s="16" customFormat="1" ht="39" customHeight="1" x14ac:dyDescent="0.35">
      <c r="A8" s="113"/>
      <c r="B8" s="828"/>
      <c r="C8" s="153">
        <v>75</v>
      </c>
      <c r="D8" s="668" t="s">
        <v>9</v>
      </c>
      <c r="E8" s="604" t="s">
        <v>63</v>
      </c>
      <c r="F8" s="669">
        <v>90</v>
      </c>
      <c r="G8" s="141"/>
      <c r="H8" s="330">
        <v>12.86</v>
      </c>
      <c r="I8" s="29">
        <v>1.65</v>
      </c>
      <c r="J8" s="30">
        <v>4.9400000000000004</v>
      </c>
      <c r="K8" s="329">
        <v>84.8</v>
      </c>
      <c r="L8" s="330">
        <v>0.08</v>
      </c>
      <c r="M8" s="330">
        <v>0.09</v>
      </c>
      <c r="N8" s="29">
        <v>1.36</v>
      </c>
      <c r="O8" s="29">
        <v>170</v>
      </c>
      <c r="P8" s="30">
        <v>0.16</v>
      </c>
      <c r="Q8" s="332">
        <v>36.93</v>
      </c>
      <c r="R8" s="29">
        <v>163.35</v>
      </c>
      <c r="S8" s="29">
        <v>46.53</v>
      </c>
      <c r="T8" s="29">
        <v>0.85</v>
      </c>
      <c r="U8" s="29">
        <v>346.72</v>
      </c>
      <c r="V8" s="29">
        <v>0.11</v>
      </c>
      <c r="W8" s="29">
        <v>1.2E-2</v>
      </c>
      <c r="X8" s="89">
        <v>0.51</v>
      </c>
    </row>
    <row r="9" spans="1:24" s="16" customFormat="1" ht="39" customHeight="1" x14ac:dyDescent="0.35">
      <c r="A9" s="113"/>
      <c r="B9" s="828"/>
      <c r="C9" s="153">
        <v>53</v>
      </c>
      <c r="D9" s="668" t="s">
        <v>62</v>
      </c>
      <c r="E9" s="325" t="s">
        <v>58</v>
      </c>
      <c r="F9" s="105">
        <v>150</v>
      </c>
      <c r="G9" s="141"/>
      <c r="H9" s="77">
        <v>3.34</v>
      </c>
      <c r="I9" s="13">
        <v>4.91</v>
      </c>
      <c r="J9" s="23">
        <v>33.93</v>
      </c>
      <c r="K9" s="142">
        <v>191.49</v>
      </c>
      <c r="L9" s="77">
        <v>0.03</v>
      </c>
      <c r="M9" s="77">
        <v>0.02</v>
      </c>
      <c r="N9" s="13">
        <v>0</v>
      </c>
      <c r="O9" s="13">
        <v>20</v>
      </c>
      <c r="P9" s="23">
        <v>0.09</v>
      </c>
      <c r="Q9" s="245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39" customHeight="1" x14ac:dyDescent="0.35">
      <c r="A10" s="113"/>
      <c r="B10" s="828"/>
      <c r="C10" s="547">
        <v>104</v>
      </c>
      <c r="D10" s="325" t="s">
        <v>17</v>
      </c>
      <c r="E10" s="685" t="s">
        <v>135</v>
      </c>
      <c r="F10" s="605">
        <v>200</v>
      </c>
      <c r="G10" s="105"/>
      <c r="H10" s="244">
        <v>0</v>
      </c>
      <c r="I10" s="15">
        <v>0</v>
      </c>
      <c r="J10" s="41">
        <v>14.16</v>
      </c>
      <c r="K10" s="260">
        <v>55.48</v>
      </c>
      <c r="L10" s="244">
        <v>0.09</v>
      </c>
      <c r="M10" s="15">
        <v>0.1</v>
      </c>
      <c r="N10" s="15">
        <v>2.94</v>
      </c>
      <c r="O10" s="15">
        <v>80</v>
      </c>
      <c r="P10" s="18">
        <v>0.96</v>
      </c>
      <c r="Q10" s="244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39" customHeight="1" x14ac:dyDescent="0.35">
      <c r="A11" s="113"/>
      <c r="B11" s="828"/>
      <c r="C11" s="154">
        <v>119</v>
      </c>
      <c r="D11" s="185" t="s">
        <v>13</v>
      </c>
      <c r="E11" s="156" t="s">
        <v>53</v>
      </c>
      <c r="F11" s="135">
        <v>45</v>
      </c>
      <c r="G11" s="139"/>
      <c r="H11" s="17">
        <v>3.42</v>
      </c>
      <c r="I11" s="15">
        <v>0.36</v>
      </c>
      <c r="J11" s="18">
        <v>22.14</v>
      </c>
      <c r="K11" s="197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44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3">
        <v>6.53</v>
      </c>
    </row>
    <row r="12" spans="1:24" s="16" customFormat="1" ht="39" customHeight="1" x14ac:dyDescent="0.35">
      <c r="A12" s="113"/>
      <c r="B12" s="828"/>
      <c r="C12" s="152">
        <v>120</v>
      </c>
      <c r="D12" s="185" t="s">
        <v>14</v>
      </c>
      <c r="E12" s="156" t="s">
        <v>45</v>
      </c>
      <c r="F12" s="139">
        <v>40</v>
      </c>
      <c r="G12" s="267"/>
      <c r="H12" s="244">
        <v>2.64</v>
      </c>
      <c r="I12" s="15">
        <v>0.48</v>
      </c>
      <c r="J12" s="41">
        <v>16.079999999999998</v>
      </c>
      <c r="K12" s="203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44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1">
        <v>0.01</v>
      </c>
    </row>
    <row r="13" spans="1:24" s="16" customFormat="1" ht="39" customHeight="1" x14ac:dyDescent="0.35">
      <c r="A13" s="113"/>
      <c r="B13" s="828"/>
      <c r="C13" s="755"/>
      <c r="D13" s="622"/>
      <c r="E13" s="308" t="s">
        <v>19</v>
      </c>
      <c r="F13" s="313">
        <f>SUM(F6:F12)</f>
        <v>875</v>
      </c>
      <c r="G13" s="139"/>
      <c r="H13" s="24">
        <f t="shared" ref="H13:J13" si="0">SUM(H6:H12)</f>
        <v>28.64</v>
      </c>
      <c r="I13" s="14">
        <f t="shared" si="0"/>
        <v>13.35</v>
      </c>
      <c r="J13" s="131">
        <f t="shared" si="0"/>
        <v>117.5</v>
      </c>
      <c r="K13" s="312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31">
        <f t="shared" si="1"/>
        <v>1.21</v>
      </c>
      <c r="Q13" s="204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4">
        <f t="shared" si="1"/>
        <v>7.12</v>
      </c>
    </row>
    <row r="14" spans="1:24" s="16" customFormat="1" ht="39" customHeight="1" thickBot="1" x14ac:dyDescent="0.4">
      <c r="A14" s="266"/>
      <c r="B14" s="354"/>
      <c r="C14" s="756"/>
      <c r="D14" s="625"/>
      <c r="E14" s="343" t="s">
        <v>20</v>
      </c>
      <c r="F14" s="625"/>
      <c r="G14" s="623"/>
      <c r="H14" s="630"/>
      <c r="I14" s="631"/>
      <c r="J14" s="686"/>
      <c r="K14" s="561">
        <f>K13/23.5</f>
        <v>29.911489361702131</v>
      </c>
      <c r="L14" s="630"/>
      <c r="M14" s="630"/>
      <c r="N14" s="631"/>
      <c r="O14" s="631"/>
      <c r="P14" s="686"/>
      <c r="Q14" s="629"/>
      <c r="R14" s="631"/>
      <c r="S14" s="631"/>
      <c r="T14" s="631"/>
      <c r="U14" s="631"/>
      <c r="V14" s="631"/>
      <c r="W14" s="631"/>
      <c r="X14" s="632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36"/>
  <sheetViews>
    <sheetView zoomScale="80" zoomScaleNormal="80" workbookViewId="0">
      <selection activeCell="E20" sqref="E20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47"/>
      <c r="B4" s="124"/>
      <c r="C4" s="751" t="s">
        <v>38</v>
      </c>
      <c r="D4" s="687"/>
      <c r="E4" s="680"/>
      <c r="F4" s="613"/>
      <c r="G4" s="612"/>
      <c r="H4" s="717" t="s">
        <v>21</v>
      </c>
      <c r="I4" s="618"/>
      <c r="J4" s="759"/>
      <c r="K4" s="618" t="s">
        <v>22</v>
      </c>
      <c r="L4" s="915" t="s">
        <v>23</v>
      </c>
      <c r="M4" s="916"/>
      <c r="N4" s="917"/>
      <c r="O4" s="917"/>
      <c r="P4" s="921"/>
      <c r="Q4" s="922" t="s">
        <v>24</v>
      </c>
      <c r="R4" s="923"/>
      <c r="S4" s="923"/>
      <c r="T4" s="923"/>
      <c r="U4" s="923"/>
      <c r="V4" s="923"/>
      <c r="W4" s="923"/>
      <c r="X4" s="924"/>
    </row>
    <row r="5" spans="1:47" s="16" customFormat="1" ht="28.5" customHeight="1" thickBot="1" x14ac:dyDescent="0.4">
      <c r="A5" s="148" t="s">
        <v>0</v>
      </c>
      <c r="B5" s="125"/>
      <c r="C5" s="737" t="s">
        <v>39</v>
      </c>
      <c r="D5" s="662" t="s">
        <v>40</v>
      </c>
      <c r="E5" s="110" t="s">
        <v>37</v>
      </c>
      <c r="F5" s="110" t="s">
        <v>25</v>
      </c>
      <c r="G5" s="104" t="s">
        <v>36</v>
      </c>
      <c r="H5" s="479" t="s">
        <v>26</v>
      </c>
      <c r="I5" s="479" t="s">
        <v>27</v>
      </c>
      <c r="J5" s="479" t="s">
        <v>28</v>
      </c>
      <c r="K5" s="619" t="s">
        <v>29</v>
      </c>
      <c r="L5" s="352" t="s">
        <v>30</v>
      </c>
      <c r="M5" s="352" t="s">
        <v>109</v>
      </c>
      <c r="N5" s="352" t="s">
        <v>31</v>
      </c>
      <c r="O5" s="478" t="s">
        <v>110</v>
      </c>
      <c r="P5" s="352" t="s">
        <v>111</v>
      </c>
      <c r="Q5" s="352" t="s">
        <v>32</v>
      </c>
      <c r="R5" s="352" t="s">
        <v>33</v>
      </c>
      <c r="S5" s="352" t="s">
        <v>34</v>
      </c>
      <c r="T5" s="352" t="s">
        <v>35</v>
      </c>
      <c r="U5" s="352" t="s">
        <v>112</v>
      </c>
      <c r="V5" s="352" t="s">
        <v>113</v>
      </c>
      <c r="W5" s="352" t="s">
        <v>114</v>
      </c>
      <c r="X5" s="479" t="s">
        <v>115</v>
      </c>
    </row>
    <row r="6" spans="1:47" s="16" customFormat="1" ht="19.5" customHeight="1" x14ac:dyDescent="0.35">
      <c r="A6" s="150" t="s">
        <v>5</v>
      </c>
      <c r="B6" s="898"/>
      <c r="C6" s="135">
        <v>24</v>
      </c>
      <c r="D6" s="684" t="s">
        <v>18</v>
      </c>
      <c r="E6" s="386" t="s">
        <v>107</v>
      </c>
      <c r="F6" s="302">
        <v>150</v>
      </c>
      <c r="G6" s="386"/>
      <c r="H6" s="38">
        <v>0.6</v>
      </c>
      <c r="I6" s="39">
        <v>0.6</v>
      </c>
      <c r="J6" s="40">
        <v>14.7</v>
      </c>
      <c r="K6" s="331">
        <v>70.5</v>
      </c>
      <c r="L6" s="268">
        <v>0.05</v>
      </c>
      <c r="M6" s="38">
        <v>0.03</v>
      </c>
      <c r="N6" s="39">
        <v>15</v>
      </c>
      <c r="O6" s="39">
        <v>0</v>
      </c>
      <c r="P6" s="40">
        <v>0</v>
      </c>
      <c r="Q6" s="268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47" s="36" customFormat="1" ht="26.25" customHeight="1" x14ac:dyDescent="0.35">
      <c r="A7" s="149"/>
      <c r="B7" s="155"/>
      <c r="C7" s="153">
        <v>66</v>
      </c>
      <c r="D7" s="668" t="s">
        <v>60</v>
      </c>
      <c r="E7" s="604" t="s">
        <v>55</v>
      </c>
      <c r="F7" s="669">
        <v>150</v>
      </c>
      <c r="G7" s="141"/>
      <c r="H7" s="17">
        <v>15.59</v>
      </c>
      <c r="I7" s="15">
        <v>16.45</v>
      </c>
      <c r="J7" s="41">
        <v>2.79</v>
      </c>
      <c r="K7" s="197">
        <v>222.36</v>
      </c>
      <c r="L7" s="244">
        <v>7.0000000000000007E-2</v>
      </c>
      <c r="M7" s="15">
        <v>0.48</v>
      </c>
      <c r="N7" s="15">
        <v>0.23</v>
      </c>
      <c r="O7" s="15">
        <v>210</v>
      </c>
      <c r="P7" s="41">
        <v>2.73</v>
      </c>
      <c r="Q7" s="244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1">
        <v>0.01</v>
      </c>
    </row>
    <row r="8" spans="1:47" s="16" customFormat="1" ht="26.25" customHeight="1" x14ac:dyDescent="0.35">
      <c r="A8" s="111"/>
      <c r="B8" s="899" t="s">
        <v>72</v>
      </c>
      <c r="C8" s="490">
        <v>161</v>
      </c>
      <c r="D8" s="181" t="s">
        <v>61</v>
      </c>
      <c r="E8" s="166" t="s">
        <v>165</v>
      </c>
      <c r="F8" s="171">
        <v>200</v>
      </c>
      <c r="G8" s="500"/>
      <c r="H8" s="61">
        <v>6.28</v>
      </c>
      <c r="I8" s="62">
        <v>4.75</v>
      </c>
      <c r="J8" s="63">
        <v>19.59</v>
      </c>
      <c r="K8" s="486">
        <v>130.79</v>
      </c>
      <c r="L8" s="309">
        <v>0.06</v>
      </c>
      <c r="M8" s="61">
        <v>0.25</v>
      </c>
      <c r="N8" s="62">
        <v>1.0900000000000001</v>
      </c>
      <c r="O8" s="62">
        <v>30</v>
      </c>
      <c r="P8" s="63">
        <v>0.1</v>
      </c>
      <c r="Q8" s="309">
        <v>221.97</v>
      </c>
      <c r="R8" s="62">
        <v>164.43</v>
      </c>
      <c r="S8" s="62">
        <v>25.58</v>
      </c>
      <c r="T8" s="62">
        <v>0.2</v>
      </c>
      <c r="U8" s="62">
        <v>254.68</v>
      </c>
      <c r="V8" s="62">
        <v>1.6629999999999999E-2</v>
      </c>
      <c r="W8" s="62">
        <v>3.7000000000000002E-3</v>
      </c>
      <c r="X8" s="63">
        <v>0.04</v>
      </c>
    </row>
    <row r="9" spans="1:47" s="16" customFormat="1" ht="26.25" customHeight="1" x14ac:dyDescent="0.35">
      <c r="A9" s="111"/>
      <c r="B9" s="900" t="s">
        <v>74</v>
      </c>
      <c r="C9" s="563">
        <v>116</v>
      </c>
      <c r="D9" s="182" t="s">
        <v>61</v>
      </c>
      <c r="E9" s="168" t="s">
        <v>89</v>
      </c>
      <c r="F9" s="172">
        <v>200</v>
      </c>
      <c r="G9" s="440"/>
      <c r="H9" s="841">
        <v>3.28</v>
      </c>
      <c r="I9" s="67">
        <v>2.56</v>
      </c>
      <c r="J9" s="116">
        <v>11.81</v>
      </c>
      <c r="K9" s="842">
        <v>83.43</v>
      </c>
      <c r="L9" s="246">
        <v>0.04</v>
      </c>
      <c r="M9" s="67">
        <v>0.14000000000000001</v>
      </c>
      <c r="N9" s="67">
        <v>0.52</v>
      </c>
      <c r="O9" s="67">
        <v>10</v>
      </c>
      <c r="P9" s="116">
        <v>0.05</v>
      </c>
      <c r="Q9" s="246">
        <v>122.5</v>
      </c>
      <c r="R9" s="67">
        <v>163.78</v>
      </c>
      <c r="S9" s="67">
        <v>67.64</v>
      </c>
      <c r="T9" s="67">
        <v>2.96</v>
      </c>
      <c r="U9" s="67">
        <v>121.18</v>
      </c>
      <c r="V9" s="67">
        <v>8.0000000000000002E-3</v>
      </c>
      <c r="W9" s="67">
        <v>2E-3</v>
      </c>
      <c r="X9" s="116">
        <v>0.02</v>
      </c>
    </row>
    <row r="10" spans="1:47" s="16" customFormat="1" ht="26.25" customHeight="1" x14ac:dyDescent="0.35">
      <c r="A10" s="111"/>
      <c r="B10" s="901"/>
      <c r="C10" s="154">
        <v>121</v>
      </c>
      <c r="D10" s="185" t="s">
        <v>13</v>
      </c>
      <c r="E10" s="222" t="s">
        <v>49</v>
      </c>
      <c r="F10" s="669">
        <v>40</v>
      </c>
      <c r="G10" s="141"/>
      <c r="H10" s="17">
        <v>3</v>
      </c>
      <c r="I10" s="15">
        <v>1.1599999999999999</v>
      </c>
      <c r="J10" s="41">
        <v>19.920000000000002</v>
      </c>
      <c r="K10" s="197">
        <v>104.8</v>
      </c>
      <c r="L10" s="244">
        <v>0.04</v>
      </c>
      <c r="M10" s="15">
        <v>0.01</v>
      </c>
      <c r="N10" s="15">
        <v>0</v>
      </c>
      <c r="O10" s="15">
        <v>0</v>
      </c>
      <c r="P10" s="41">
        <v>0</v>
      </c>
      <c r="Q10" s="244">
        <v>7.6</v>
      </c>
      <c r="R10" s="15">
        <v>26</v>
      </c>
      <c r="S10" s="15">
        <v>5.2</v>
      </c>
      <c r="T10" s="15">
        <v>0.48</v>
      </c>
      <c r="U10" s="15">
        <v>36.799999999999997</v>
      </c>
      <c r="V10" s="15">
        <v>0</v>
      </c>
      <c r="W10" s="15">
        <v>0</v>
      </c>
      <c r="X10" s="41">
        <v>0</v>
      </c>
    </row>
    <row r="11" spans="1:47" s="16" customFormat="1" ht="26.25" customHeight="1" x14ac:dyDescent="0.35">
      <c r="A11" s="111"/>
      <c r="B11" s="899" t="s">
        <v>72</v>
      </c>
      <c r="C11" s="844"/>
      <c r="D11" s="642"/>
      <c r="E11" s="306" t="s">
        <v>19</v>
      </c>
      <c r="F11" s="902">
        <f>F6+F7+F8+F10</f>
        <v>540</v>
      </c>
      <c r="G11" s="903"/>
      <c r="H11" s="904">
        <f t="shared" ref="H11:X11" si="0">H6+H7+H8+H10</f>
        <v>25.470000000000002</v>
      </c>
      <c r="I11" s="905">
        <f t="shared" si="0"/>
        <v>22.96</v>
      </c>
      <c r="J11" s="906">
        <f t="shared" si="0"/>
        <v>57</v>
      </c>
      <c r="K11" s="903">
        <f t="shared" si="0"/>
        <v>528.44999999999993</v>
      </c>
      <c r="L11" s="907">
        <f t="shared" si="0"/>
        <v>0.22</v>
      </c>
      <c r="M11" s="905">
        <f t="shared" si="0"/>
        <v>0.77</v>
      </c>
      <c r="N11" s="905">
        <f t="shared" si="0"/>
        <v>16.32</v>
      </c>
      <c r="O11" s="905">
        <f t="shared" si="0"/>
        <v>240</v>
      </c>
      <c r="P11" s="906">
        <f t="shared" si="0"/>
        <v>2.83</v>
      </c>
      <c r="Q11" s="907">
        <f t="shared" si="0"/>
        <v>361.89</v>
      </c>
      <c r="R11" s="905">
        <f t="shared" si="0"/>
        <v>444.3</v>
      </c>
      <c r="S11" s="905">
        <f t="shared" si="0"/>
        <v>62.38</v>
      </c>
      <c r="T11" s="905">
        <f t="shared" si="0"/>
        <v>6.65</v>
      </c>
      <c r="U11" s="905">
        <f t="shared" si="0"/>
        <v>903.78</v>
      </c>
      <c r="V11" s="905">
        <f t="shared" si="0"/>
        <v>2.3629999999999998E-2</v>
      </c>
      <c r="W11" s="905">
        <f t="shared" si="0"/>
        <v>3.6700000000000003E-2</v>
      </c>
      <c r="X11" s="906">
        <f t="shared" si="0"/>
        <v>0.06</v>
      </c>
    </row>
    <row r="12" spans="1:47" s="16" customFormat="1" ht="26.25" customHeight="1" x14ac:dyDescent="0.35">
      <c r="A12" s="111"/>
      <c r="B12" s="900" t="s">
        <v>74</v>
      </c>
      <c r="C12" s="843"/>
      <c r="D12" s="504"/>
      <c r="E12" s="307" t="s">
        <v>19</v>
      </c>
      <c r="F12" s="908">
        <f>F6+F7+F9+F10</f>
        <v>540</v>
      </c>
      <c r="G12" s="909"/>
      <c r="H12" s="910">
        <f t="shared" ref="H12:X12" si="1">H6+H7+H9+H10</f>
        <v>22.470000000000002</v>
      </c>
      <c r="I12" s="911">
        <f t="shared" si="1"/>
        <v>20.77</v>
      </c>
      <c r="J12" s="912">
        <f t="shared" si="1"/>
        <v>49.22</v>
      </c>
      <c r="K12" s="909">
        <f t="shared" si="1"/>
        <v>481.09000000000003</v>
      </c>
      <c r="L12" s="913">
        <f t="shared" si="1"/>
        <v>0.2</v>
      </c>
      <c r="M12" s="911">
        <f t="shared" si="1"/>
        <v>0.66</v>
      </c>
      <c r="N12" s="911">
        <f t="shared" si="1"/>
        <v>15.75</v>
      </c>
      <c r="O12" s="911">
        <f t="shared" si="1"/>
        <v>220</v>
      </c>
      <c r="P12" s="912">
        <f t="shared" si="1"/>
        <v>2.78</v>
      </c>
      <c r="Q12" s="913">
        <f t="shared" si="1"/>
        <v>262.42</v>
      </c>
      <c r="R12" s="911">
        <f t="shared" si="1"/>
        <v>443.65</v>
      </c>
      <c r="S12" s="911">
        <f t="shared" si="1"/>
        <v>104.44000000000001</v>
      </c>
      <c r="T12" s="911">
        <f t="shared" si="1"/>
        <v>9.41</v>
      </c>
      <c r="U12" s="911">
        <f t="shared" si="1"/>
        <v>770.28</v>
      </c>
      <c r="V12" s="911">
        <f t="shared" si="1"/>
        <v>1.4999999999999999E-2</v>
      </c>
      <c r="W12" s="911">
        <f t="shared" si="1"/>
        <v>3.5000000000000003E-2</v>
      </c>
      <c r="X12" s="912">
        <f t="shared" si="1"/>
        <v>0.04</v>
      </c>
    </row>
    <row r="13" spans="1:47" s="16" customFormat="1" ht="23.25" customHeight="1" x14ac:dyDescent="0.35">
      <c r="A13" s="111"/>
      <c r="B13" s="899" t="s">
        <v>72</v>
      </c>
      <c r="C13" s="844"/>
      <c r="D13" s="642"/>
      <c r="E13" s="306" t="s">
        <v>20</v>
      </c>
      <c r="F13" s="643"/>
      <c r="G13" s="188"/>
      <c r="H13" s="61"/>
      <c r="I13" s="62"/>
      <c r="J13" s="63"/>
      <c r="K13" s="914"/>
      <c r="L13" s="309"/>
      <c r="M13" s="62"/>
      <c r="N13" s="62"/>
      <c r="O13" s="62"/>
      <c r="P13" s="63"/>
      <c r="Q13" s="309"/>
      <c r="R13" s="62"/>
      <c r="S13" s="62"/>
      <c r="T13" s="62"/>
      <c r="U13" s="62"/>
      <c r="V13" s="62"/>
      <c r="W13" s="62"/>
      <c r="X13" s="63"/>
    </row>
    <row r="14" spans="1:47" s="16" customFormat="1" ht="24" customHeight="1" thickBot="1" x14ac:dyDescent="0.4">
      <c r="A14" s="111"/>
      <c r="B14" s="900" t="s">
        <v>74</v>
      </c>
      <c r="C14" s="493"/>
      <c r="D14" s="640"/>
      <c r="E14" s="545" t="s">
        <v>20</v>
      </c>
      <c r="F14" s="173"/>
      <c r="G14" s="191"/>
      <c r="H14" s="575"/>
      <c r="I14" s="169"/>
      <c r="J14" s="170"/>
      <c r="K14" s="574"/>
      <c r="L14" s="311"/>
      <c r="M14" s="169"/>
      <c r="N14" s="169"/>
      <c r="O14" s="169"/>
      <c r="P14" s="170"/>
      <c r="Q14" s="311"/>
      <c r="R14" s="169"/>
      <c r="S14" s="169"/>
      <c r="T14" s="169"/>
      <c r="U14" s="169"/>
      <c r="V14" s="169"/>
      <c r="W14" s="169"/>
      <c r="X14" s="170"/>
    </row>
    <row r="15" spans="1:47" s="36" customFormat="1" ht="24" customHeight="1" thickBot="1" x14ac:dyDescent="0.4">
      <c r="A15" s="149"/>
      <c r="B15" s="128"/>
      <c r="C15" s="845"/>
      <c r="D15" s="846"/>
      <c r="E15" s="847" t="s">
        <v>20</v>
      </c>
      <c r="F15" s="848"/>
      <c r="G15" s="849"/>
      <c r="H15" s="850"/>
      <c r="I15" s="851"/>
      <c r="J15" s="852"/>
      <c r="K15" s="853">
        <f>K14/23.5</f>
        <v>0</v>
      </c>
      <c r="L15" s="850"/>
      <c r="M15" s="851"/>
      <c r="N15" s="851"/>
      <c r="O15" s="851"/>
      <c r="P15" s="852"/>
      <c r="Q15" s="854"/>
      <c r="R15" s="851"/>
      <c r="S15" s="851"/>
      <c r="T15" s="851"/>
      <c r="U15" s="851"/>
      <c r="V15" s="851"/>
      <c r="W15" s="851"/>
      <c r="X15" s="855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</row>
    <row r="16" spans="1:47" s="16" customFormat="1" ht="26.5" customHeight="1" x14ac:dyDescent="0.35">
      <c r="A16" s="150" t="s">
        <v>6</v>
      </c>
      <c r="B16" s="758"/>
      <c r="C16" s="160">
        <v>132</v>
      </c>
      <c r="D16" s="690" t="s">
        <v>18</v>
      </c>
      <c r="E16" s="666" t="s">
        <v>121</v>
      </c>
      <c r="F16" s="691">
        <v>60</v>
      </c>
      <c r="G16" s="287"/>
      <c r="H16" s="268">
        <v>0.75</v>
      </c>
      <c r="I16" s="39">
        <v>5.08</v>
      </c>
      <c r="J16" s="40">
        <v>4.9800000000000004</v>
      </c>
      <c r="K16" s="320">
        <v>68.55</v>
      </c>
      <c r="L16" s="339">
        <v>0.01</v>
      </c>
      <c r="M16" s="341">
        <v>0.02</v>
      </c>
      <c r="N16" s="49">
        <v>3</v>
      </c>
      <c r="O16" s="49">
        <v>0</v>
      </c>
      <c r="P16" s="50">
        <v>0</v>
      </c>
      <c r="Q16" s="341">
        <v>18.62</v>
      </c>
      <c r="R16" s="49">
        <v>20.059999999999999</v>
      </c>
      <c r="S16" s="49">
        <v>10.51</v>
      </c>
      <c r="T16" s="49">
        <v>0.83</v>
      </c>
      <c r="U16" s="49">
        <v>147.34</v>
      </c>
      <c r="V16" s="49">
        <v>3.0000000000000001E-3</v>
      </c>
      <c r="W16" s="49">
        <v>0</v>
      </c>
      <c r="X16" s="50">
        <v>0.01</v>
      </c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</row>
    <row r="17" spans="1:47" s="16" customFormat="1" ht="26.5" customHeight="1" x14ac:dyDescent="0.35">
      <c r="A17" s="111"/>
      <c r="B17" s="130"/>
      <c r="C17" s="141">
        <v>138</v>
      </c>
      <c r="D17" s="325" t="s">
        <v>8</v>
      </c>
      <c r="E17" s="604" t="s">
        <v>66</v>
      </c>
      <c r="F17" s="605">
        <v>200</v>
      </c>
      <c r="G17" s="105"/>
      <c r="H17" s="245">
        <v>6.03</v>
      </c>
      <c r="I17" s="13">
        <v>6.38</v>
      </c>
      <c r="J17" s="43">
        <v>11.17</v>
      </c>
      <c r="K17" s="107">
        <v>126.47</v>
      </c>
      <c r="L17" s="245">
        <v>0.08</v>
      </c>
      <c r="M17" s="77">
        <v>0.08</v>
      </c>
      <c r="N17" s="13">
        <v>5.73</v>
      </c>
      <c r="O17" s="13">
        <v>120</v>
      </c>
      <c r="P17" s="43">
        <v>0.02</v>
      </c>
      <c r="Q17" s="77">
        <v>23.55</v>
      </c>
      <c r="R17" s="13">
        <v>88.42</v>
      </c>
      <c r="S17" s="13">
        <v>23.21</v>
      </c>
      <c r="T17" s="13">
        <v>1.27</v>
      </c>
      <c r="U17" s="13">
        <v>411.47</v>
      </c>
      <c r="V17" s="13">
        <v>6.0000000000000001E-3</v>
      </c>
      <c r="W17" s="13">
        <v>0</v>
      </c>
      <c r="X17" s="43">
        <v>0.04</v>
      </c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</row>
    <row r="18" spans="1:47" s="16" customFormat="1" ht="26.5" customHeight="1" x14ac:dyDescent="0.35">
      <c r="A18" s="113"/>
      <c r="B18" s="130"/>
      <c r="C18" s="141">
        <v>126</v>
      </c>
      <c r="D18" s="325" t="s">
        <v>9</v>
      </c>
      <c r="E18" s="604" t="s">
        <v>142</v>
      </c>
      <c r="F18" s="605">
        <v>90</v>
      </c>
      <c r="G18" s="105"/>
      <c r="H18" s="245">
        <v>18.489999999999998</v>
      </c>
      <c r="I18" s="13">
        <v>18.54</v>
      </c>
      <c r="J18" s="43">
        <v>3.59</v>
      </c>
      <c r="K18" s="107">
        <v>256</v>
      </c>
      <c r="L18" s="245">
        <v>0.06</v>
      </c>
      <c r="M18" s="77">
        <v>0.14000000000000001</v>
      </c>
      <c r="N18" s="13">
        <v>1.08</v>
      </c>
      <c r="O18" s="13">
        <v>10</v>
      </c>
      <c r="P18" s="43">
        <v>0.04</v>
      </c>
      <c r="Q18" s="77">
        <v>32.39</v>
      </c>
      <c r="R18" s="13">
        <v>188.9</v>
      </c>
      <c r="S18" s="13">
        <v>24.33</v>
      </c>
      <c r="T18" s="13">
        <v>2.57</v>
      </c>
      <c r="U18" s="13">
        <v>330.48</v>
      </c>
      <c r="V18" s="13">
        <v>8.9999999999999993E-3</v>
      </c>
      <c r="W18" s="13">
        <v>0</v>
      </c>
      <c r="X18" s="43">
        <v>0.06</v>
      </c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</row>
    <row r="19" spans="1:47" s="16" customFormat="1" ht="26.5" customHeight="1" x14ac:dyDescent="0.35">
      <c r="A19" s="113"/>
      <c r="B19" s="140"/>
      <c r="C19" s="547">
        <v>51</v>
      </c>
      <c r="D19" s="210" t="s">
        <v>62</v>
      </c>
      <c r="E19" s="157" t="s">
        <v>125</v>
      </c>
      <c r="F19" s="547">
        <v>150</v>
      </c>
      <c r="G19" s="175"/>
      <c r="H19" s="862">
        <v>3.33</v>
      </c>
      <c r="I19" s="863">
        <v>3.81</v>
      </c>
      <c r="J19" s="864">
        <v>26.04</v>
      </c>
      <c r="K19" s="865">
        <v>151.12</v>
      </c>
      <c r="L19" s="244">
        <v>0.15</v>
      </c>
      <c r="M19" s="15">
        <v>0.1</v>
      </c>
      <c r="N19" s="15">
        <v>14.03</v>
      </c>
      <c r="O19" s="15">
        <v>20</v>
      </c>
      <c r="P19" s="18">
        <v>0.06</v>
      </c>
      <c r="Q19" s="244">
        <v>20.11</v>
      </c>
      <c r="R19" s="15">
        <v>90.58</v>
      </c>
      <c r="S19" s="15">
        <v>35.68</v>
      </c>
      <c r="T19" s="15">
        <v>1.45</v>
      </c>
      <c r="U19" s="15">
        <v>830.41</v>
      </c>
      <c r="V19" s="15">
        <v>7.7200000000000003E-3</v>
      </c>
      <c r="W19" s="15">
        <v>5.1999999999999995E-4</v>
      </c>
      <c r="X19" s="41">
        <v>0.05</v>
      </c>
    </row>
    <row r="20" spans="1:47" s="16" customFormat="1" ht="26.5" customHeight="1" x14ac:dyDescent="0.35">
      <c r="A20" s="113"/>
      <c r="B20" s="130"/>
      <c r="C20" s="141">
        <v>101</v>
      </c>
      <c r="D20" s="325" t="s">
        <v>17</v>
      </c>
      <c r="E20" s="604" t="s">
        <v>67</v>
      </c>
      <c r="F20" s="605">
        <v>200</v>
      </c>
      <c r="G20" s="105"/>
      <c r="H20" s="244">
        <v>0.64</v>
      </c>
      <c r="I20" s="15">
        <v>0.25</v>
      </c>
      <c r="J20" s="41">
        <v>16.059999999999999</v>
      </c>
      <c r="K20" s="260">
        <v>79.849999999999994</v>
      </c>
      <c r="L20" s="244">
        <v>0.01</v>
      </c>
      <c r="M20" s="17">
        <v>0.05</v>
      </c>
      <c r="N20" s="15">
        <v>0.05</v>
      </c>
      <c r="O20" s="15">
        <v>100</v>
      </c>
      <c r="P20" s="41">
        <v>0</v>
      </c>
      <c r="Q20" s="17">
        <v>10.77</v>
      </c>
      <c r="R20" s="15">
        <v>2.96</v>
      </c>
      <c r="S20" s="15">
        <v>2.96</v>
      </c>
      <c r="T20" s="15">
        <v>0.54</v>
      </c>
      <c r="U20" s="15">
        <v>8.5</v>
      </c>
      <c r="V20" s="15">
        <v>0</v>
      </c>
      <c r="W20" s="15">
        <v>0</v>
      </c>
      <c r="X20" s="41">
        <v>0</v>
      </c>
    </row>
    <row r="21" spans="1:47" s="16" customFormat="1" ht="26.5" customHeight="1" x14ac:dyDescent="0.35">
      <c r="A21" s="113"/>
      <c r="B21" s="130"/>
      <c r="C21" s="142">
        <v>119</v>
      </c>
      <c r="D21" s="156" t="s">
        <v>13</v>
      </c>
      <c r="E21" s="156" t="s">
        <v>53</v>
      </c>
      <c r="F21" s="190">
        <v>20</v>
      </c>
      <c r="G21" s="135"/>
      <c r="H21" s="244">
        <v>1.52</v>
      </c>
      <c r="I21" s="15">
        <v>0.16</v>
      </c>
      <c r="J21" s="41">
        <v>9.84</v>
      </c>
      <c r="K21" s="260">
        <v>47</v>
      </c>
      <c r="L21" s="244">
        <v>0.02</v>
      </c>
      <c r="M21" s="15">
        <v>0.01</v>
      </c>
      <c r="N21" s="15">
        <v>0</v>
      </c>
      <c r="O21" s="15">
        <v>0</v>
      </c>
      <c r="P21" s="18">
        <v>0</v>
      </c>
      <c r="Q21" s="244">
        <v>4</v>
      </c>
      <c r="R21" s="15">
        <v>13</v>
      </c>
      <c r="S21" s="15">
        <v>2.8</v>
      </c>
      <c r="T21" s="15">
        <v>0.22</v>
      </c>
      <c r="U21" s="15">
        <v>18.600000000000001</v>
      </c>
      <c r="V21" s="15">
        <v>1E-3</v>
      </c>
      <c r="W21" s="15">
        <v>1E-3</v>
      </c>
      <c r="X21" s="41">
        <v>2.9</v>
      </c>
    </row>
    <row r="22" spans="1:47" s="16" customFormat="1" ht="26.5" customHeight="1" x14ac:dyDescent="0.35">
      <c r="A22" s="113"/>
      <c r="B22" s="130"/>
      <c r="C22" s="139">
        <v>120</v>
      </c>
      <c r="D22" s="156" t="s">
        <v>14</v>
      </c>
      <c r="E22" s="156" t="s">
        <v>45</v>
      </c>
      <c r="F22" s="139">
        <v>20</v>
      </c>
      <c r="G22" s="185"/>
      <c r="H22" s="244">
        <v>1.32</v>
      </c>
      <c r="I22" s="15">
        <v>0.24</v>
      </c>
      <c r="J22" s="41">
        <v>8.0399999999999991</v>
      </c>
      <c r="K22" s="261">
        <v>39.6</v>
      </c>
      <c r="L22" s="277">
        <v>0.03</v>
      </c>
      <c r="M22" s="19">
        <v>0.02</v>
      </c>
      <c r="N22" s="20">
        <v>0</v>
      </c>
      <c r="O22" s="20">
        <v>0</v>
      </c>
      <c r="P22" s="46">
        <v>0</v>
      </c>
      <c r="Q22" s="277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47" s="16" customFormat="1" ht="26.5" customHeight="1" x14ac:dyDescent="0.35">
      <c r="A23" s="113"/>
      <c r="B23" s="130"/>
      <c r="C23" s="230"/>
      <c r="D23" s="156"/>
      <c r="E23" s="308" t="s">
        <v>19</v>
      </c>
      <c r="F23" s="315">
        <f>SUM(F16:F22)</f>
        <v>740</v>
      </c>
      <c r="G23" s="135"/>
      <c r="H23" s="204">
        <f>SUM(H16:H22)</f>
        <v>32.08</v>
      </c>
      <c r="I23" s="14">
        <f t="shared" ref="I23:J23" si="2">SUM(I16:I22)</f>
        <v>34.46</v>
      </c>
      <c r="J23" s="44">
        <f t="shared" si="2"/>
        <v>79.72</v>
      </c>
      <c r="K23" s="322">
        <f>SUM(K16:K22)</f>
        <v>768.59</v>
      </c>
      <c r="L23" s="204">
        <f t="shared" ref="L23:R23" si="3">SUM(L16:L22)</f>
        <v>0.36</v>
      </c>
      <c r="M23" s="24">
        <f t="shared" si="3"/>
        <v>0.42000000000000004</v>
      </c>
      <c r="N23" s="14">
        <f t="shared" si="3"/>
        <v>23.89</v>
      </c>
      <c r="O23" s="14">
        <f t="shared" si="3"/>
        <v>250</v>
      </c>
      <c r="P23" s="44">
        <f t="shared" si="3"/>
        <v>0.12</v>
      </c>
      <c r="Q23" s="24">
        <f t="shared" si="3"/>
        <v>115.24</v>
      </c>
      <c r="R23" s="14">
        <f t="shared" si="3"/>
        <v>433.91999999999996</v>
      </c>
      <c r="S23" s="659">
        <f>SUM(S22)</f>
        <v>9.4</v>
      </c>
      <c r="T23" s="14">
        <f>SUM(T22)</f>
        <v>0.78</v>
      </c>
      <c r="U23" s="14">
        <f t="shared" ref="U23:X23" si="4">SUM(U22)</f>
        <v>47</v>
      </c>
      <c r="V23" s="14">
        <f t="shared" si="4"/>
        <v>1E-3</v>
      </c>
      <c r="W23" s="14">
        <f t="shared" si="4"/>
        <v>1E-3</v>
      </c>
      <c r="X23" s="44">
        <f t="shared" si="4"/>
        <v>0</v>
      </c>
    </row>
    <row r="24" spans="1:47" ht="30" customHeight="1" thickBot="1" x14ac:dyDescent="0.4">
      <c r="A24" s="266"/>
      <c r="B24" s="301"/>
      <c r="C24" s="324"/>
      <c r="D24" s="664"/>
      <c r="E24" s="343" t="s">
        <v>20</v>
      </c>
      <c r="F24" s="623"/>
      <c r="G24" s="625"/>
      <c r="H24" s="629"/>
      <c r="I24" s="631"/>
      <c r="J24" s="632"/>
      <c r="K24" s="323">
        <f>K23/23.5</f>
        <v>32.705957446808512</v>
      </c>
      <c r="L24" s="629"/>
      <c r="M24" s="630"/>
      <c r="N24" s="631"/>
      <c r="O24" s="631"/>
      <c r="P24" s="632"/>
      <c r="Q24" s="630"/>
      <c r="R24" s="631"/>
      <c r="S24" s="692"/>
      <c r="T24" s="631"/>
      <c r="U24" s="631"/>
      <c r="V24" s="631"/>
      <c r="W24" s="692"/>
      <c r="X24" s="693"/>
    </row>
    <row r="25" spans="1:47" x14ac:dyDescent="0.35">
      <c r="A25" s="2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47" ht="18" x14ac:dyDescent="0.35">
      <c r="D26" s="11"/>
      <c r="E26" s="25"/>
      <c r="F26" s="26"/>
      <c r="G26" s="11"/>
      <c r="H26" s="11"/>
      <c r="I26" s="11"/>
      <c r="J26" s="11"/>
    </row>
    <row r="27" spans="1:47" ht="18" x14ac:dyDescent="0.35">
      <c r="D27" s="11"/>
      <c r="E27" s="25"/>
      <c r="F27" s="26"/>
      <c r="G27" s="11"/>
      <c r="H27" s="11"/>
      <c r="I27" s="11"/>
      <c r="J27" s="11"/>
    </row>
    <row r="28" spans="1:47" ht="18" x14ac:dyDescent="0.35">
      <c r="D28" s="11"/>
      <c r="E28" s="25"/>
      <c r="F28" s="26"/>
      <c r="G28" s="11"/>
      <c r="H28" s="11"/>
      <c r="I28" s="11"/>
      <c r="J28" s="11"/>
    </row>
    <row r="29" spans="1:47" ht="18" x14ac:dyDescent="0.35">
      <c r="D29" s="11"/>
      <c r="E29" s="25"/>
      <c r="F29" s="26"/>
      <c r="G29" s="11"/>
      <c r="H29" s="11"/>
      <c r="I29" s="11"/>
      <c r="J29" s="11"/>
    </row>
    <row r="30" spans="1:47" x14ac:dyDescent="0.35">
      <c r="D30" s="11"/>
      <c r="E30" s="11"/>
      <c r="F30" s="11"/>
      <c r="G30" s="11"/>
      <c r="H30" s="11"/>
      <c r="I30" s="11"/>
      <c r="J30" s="11"/>
    </row>
    <row r="31" spans="1:47" x14ac:dyDescent="0.35">
      <c r="D31" s="11"/>
      <c r="E31" s="11"/>
      <c r="F31" s="11"/>
      <c r="G31" s="11"/>
      <c r="H31" s="11"/>
      <c r="I31" s="11"/>
      <c r="J31" s="11"/>
    </row>
    <row r="32" spans="1:47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A10" zoomScale="70" zoomScaleNormal="70" workbookViewId="0">
      <selection activeCell="C8" sqref="C8:X8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124"/>
      <c r="C4" s="612" t="s">
        <v>38</v>
      </c>
      <c r="D4" s="314"/>
      <c r="E4" s="661"/>
      <c r="F4" s="613"/>
      <c r="G4" s="612"/>
      <c r="H4" s="717" t="s">
        <v>21</v>
      </c>
      <c r="I4" s="618"/>
      <c r="J4" s="759"/>
      <c r="K4" s="618" t="s">
        <v>22</v>
      </c>
      <c r="L4" s="915" t="s">
        <v>23</v>
      </c>
      <c r="M4" s="916"/>
      <c r="N4" s="917"/>
      <c r="O4" s="917"/>
      <c r="P4" s="921"/>
      <c r="Q4" s="922" t="s">
        <v>24</v>
      </c>
      <c r="R4" s="923"/>
      <c r="S4" s="923"/>
      <c r="T4" s="923"/>
      <c r="U4" s="923"/>
      <c r="V4" s="923"/>
      <c r="W4" s="923"/>
      <c r="X4" s="924"/>
    </row>
    <row r="5" spans="1:24" s="16" customFormat="1" ht="47" thickBot="1" x14ac:dyDescent="0.4">
      <c r="A5" s="148" t="s">
        <v>0</v>
      </c>
      <c r="B5" s="125"/>
      <c r="C5" s="104" t="s">
        <v>39</v>
      </c>
      <c r="D5" s="760" t="s">
        <v>40</v>
      </c>
      <c r="E5" s="104" t="s">
        <v>37</v>
      </c>
      <c r="F5" s="110" t="s">
        <v>25</v>
      </c>
      <c r="G5" s="104" t="s">
        <v>36</v>
      </c>
      <c r="H5" s="479" t="s">
        <v>26</v>
      </c>
      <c r="I5" s="479" t="s">
        <v>27</v>
      </c>
      <c r="J5" s="479" t="s">
        <v>28</v>
      </c>
      <c r="K5" s="619" t="s">
        <v>29</v>
      </c>
      <c r="L5" s="498" t="s">
        <v>30</v>
      </c>
      <c r="M5" s="498" t="s">
        <v>109</v>
      </c>
      <c r="N5" s="498" t="s">
        <v>31</v>
      </c>
      <c r="O5" s="555" t="s">
        <v>110</v>
      </c>
      <c r="P5" s="498" t="s">
        <v>111</v>
      </c>
      <c r="Q5" s="498" t="s">
        <v>32</v>
      </c>
      <c r="R5" s="498" t="s">
        <v>33</v>
      </c>
      <c r="S5" s="498" t="s">
        <v>34</v>
      </c>
      <c r="T5" s="498" t="s">
        <v>35</v>
      </c>
      <c r="U5" s="498" t="s">
        <v>112</v>
      </c>
      <c r="V5" s="498" t="s">
        <v>113</v>
      </c>
      <c r="W5" s="498" t="s">
        <v>114</v>
      </c>
      <c r="X5" s="479" t="s">
        <v>115</v>
      </c>
    </row>
    <row r="6" spans="1:24" s="16" customFormat="1" ht="19.5" customHeight="1" x14ac:dyDescent="0.35">
      <c r="A6" s="150" t="s">
        <v>5</v>
      </c>
      <c r="B6" s="449"/>
      <c r="C6" s="450">
        <v>1</v>
      </c>
      <c r="D6" s="694" t="s">
        <v>18</v>
      </c>
      <c r="E6" s="641" t="s">
        <v>11</v>
      </c>
      <c r="F6" s="160">
        <v>15</v>
      </c>
      <c r="G6" s="451"/>
      <c r="H6" s="339">
        <v>3.48</v>
      </c>
      <c r="I6" s="49">
        <v>4.43</v>
      </c>
      <c r="J6" s="50">
        <v>0</v>
      </c>
      <c r="K6" s="452">
        <v>54.6</v>
      </c>
      <c r="L6" s="268">
        <v>0.01</v>
      </c>
      <c r="M6" s="39">
        <v>0.05</v>
      </c>
      <c r="N6" s="39">
        <v>0.1</v>
      </c>
      <c r="O6" s="39">
        <v>40</v>
      </c>
      <c r="P6" s="42">
        <v>0.14000000000000001</v>
      </c>
      <c r="Q6" s="268">
        <v>132</v>
      </c>
      <c r="R6" s="39">
        <v>75</v>
      </c>
      <c r="S6" s="39">
        <v>5.25</v>
      </c>
      <c r="T6" s="39">
        <v>0.15</v>
      </c>
      <c r="U6" s="39">
        <v>13.2</v>
      </c>
      <c r="V6" s="39">
        <v>0</v>
      </c>
      <c r="W6" s="39">
        <v>0</v>
      </c>
      <c r="X6" s="40">
        <v>0</v>
      </c>
    </row>
    <row r="7" spans="1:24" s="16" customFormat="1" ht="36" customHeight="1" x14ac:dyDescent="0.35">
      <c r="A7" s="111"/>
      <c r="B7" s="128"/>
      <c r="C7" s="106">
        <v>2</v>
      </c>
      <c r="D7" s="157" t="s">
        <v>18</v>
      </c>
      <c r="E7" s="288" t="s">
        <v>157</v>
      </c>
      <c r="F7" s="140">
        <v>10</v>
      </c>
      <c r="G7" s="215"/>
      <c r="H7" s="277">
        <v>0.08</v>
      </c>
      <c r="I7" s="20">
        <v>7.25</v>
      </c>
      <c r="J7" s="46">
        <v>0.13</v>
      </c>
      <c r="K7" s="412">
        <v>66.099999999999994</v>
      </c>
      <c r="L7" s="244">
        <v>0</v>
      </c>
      <c r="M7" s="15">
        <v>0.01</v>
      </c>
      <c r="N7" s="15">
        <v>0</v>
      </c>
      <c r="O7" s="15">
        <v>50</v>
      </c>
      <c r="P7" s="18">
        <v>0.13</v>
      </c>
      <c r="Q7" s="244">
        <v>2.4</v>
      </c>
      <c r="R7" s="15">
        <v>3</v>
      </c>
      <c r="S7" s="15">
        <v>0</v>
      </c>
      <c r="T7" s="15">
        <v>0.02</v>
      </c>
      <c r="U7" s="15">
        <v>3</v>
      </c>
      <c r="V7" s="15">
        <v>0</v>
      </c>
      <c r="W7" s="15">
        <v>1E-4</v>
      </c>
      <c r="X7" s="41">
        <v>0</v>
      </c>
    </row>
    <row r="8" spans="1:24" s="16" customFormat="1" ht="39" customHeight="1" x14ac:dyDescent="0.35">
      <c r="A8" s="111"/>
      <c r="B8" s="128"/>
      <c r="C8" s="106">
        <v>320</v>
      </c>
      <c r="D8" s="157" t="s">
        <v>60</v>
      </c>
      <c r="E8" s="288" t="s">
        <v>163</v>
      </c>
      <c r="F8" s="231">
        <v>205</v>
      </c>
      <c r="G8" s="106"/>
      <c r="H8" s="277">
        <v>6.23</v>
      </c>
      <c r="I8" s="20">
        <v>7.14</v>
      </c>
      <c r="J8" s="46">
        <v>31.66</v>
      </c>
      <c r="K8" s="603">
        <v>215.55</v>
      </c>
      <c r="L8" s="244">
        <v>0.08</v>
      </c>
      <c r="M8" s="17">
        <v>0.22</v>
      </c>
      <c r="N8" s="15">
        <v>1.64</v>
      </c>
      <c r="O8" s="15">
        <v>30</v>
      </c>
      <c r="P8" s="18">
        <v>0.15</v>
      </c>
      <c r="Q8" s="244">
        <v>186.44</v>
      </c>
      <c r="R8" s="15">
        <v>164.87</v>
      </c>
      <c r="S8" s="15">
        <v>33.049999999999997</v>
      </c>
      <c r="T8" s="15">
        <v>0.43</v>
      </c>
      <c r="U8" s="15">
        <v>246.47</v>
      </c>
      <c r="V8" s="15">
        <v>1.4E-2</v>
      </c>
      <c r="W8" s="15">
        <v>6.0000000000000001E-3</v>
      </c>
      <c r="X8" s="41">
        <v>0.04</v>
      </c>
    </row>
    <row r="9" spans="1:24" s="36" customFormat="1" ht="26.25" customHeight="1" x14ac:dyDescent="0.35">
      <c r="A9" s="149"/>
      <c r="B9" s="128"/>
      <c r="C9" s="176">
        <v>114</v>
      </c>
      <c r="D9" s="156" t="s">
        <v>44</v>
      </c>
      <c r="E9" s="596" t="s">
        <v>50</v>
      </c>
      <c r="F9" s="284">
        <v>200</v>
      </c>
      <c r="G9" s="176"/>
      <c r="H9" s="244">
        <v>0</v>
      </c>
      <c r="I9" s="15">
        <v>0</v>
      </c>
      <c r="J9" s="41">
        <v>7.27</v>
      </c>
      <c r="K9" s="260">
        <v>28.73</v>
      </c>
      <c r="L9" s="244">
        <v>0</v>
      </c>
      <c r="M9" s="15">
        <v>0</v>
      </c>
      <c r="N9" s="15">
        <v>0</v>
      </c>
      <c r="O9" s="15">
        <v>0</v>
      </c>
      <c r="P9" s="18">
        <v>0</v>
      </c>
      <c r="Q9" s="244">
        <v>0.26</v>
      </c>
      <c r="R9" s="15">
        <v>0.03</v>
      </c>
      <c r="S9" s="15">
        <v>0.03</v>
      </c>
      <c r="T9" s="15">
        <v>0.02</v>
      </c>
      <c r="U9" s="15">
        <v>0.28999999999999998</v>
      </c>
      <c r="V9" s="15">
        <v>0</v>
      </c>
      <c r="W9" s="15">
        <v>0</v>
      </c>
      <c r="X9" s="41">
        <v>0</v>
      </c>
    </row>
    <row r="10" spans="1:24" s="36" customFormat="1" ht="26.25" customHeight="1" x14ac:dyDescent="0.35">
      <c r="A10" s="149"/>
      <c r="B10" s="128"/>
      <c r="C10" s="176" t="s">
        <v>146</v>
      </c>
      <c r="D10" s="156" t="s">
        <v>17</v>
      </c>
      <c r="E10" s="596" t="s">
        <v>148</v>
      </c>
      <c r="F10" s="284">
        <v>200</v>
      </c>
      <c r="G10" s="176"/>
      <c r="H10" s="244">
        <v>8.25</v>
      </c>
      <c r="I10" s="15">
        <v>6.25</v>
      </c>
      <c r="J10" s="41">
        <v>22</v>
      </c>
      <c r="K10" s="260">
        <v>175</v>
      </c>
      <c r="L10" s="244"/>
      <c r="M10" s="15"/>
      <c r="N10" s="15"/>
      <c r="O10" s="15"/>
      <c r="P10" s="18"/>
      <c r="Q10" s="244"/>
      <c r="R10" s="15"/>
      <c r="S10" s="15"/>
      <c r="T10" s="15"/>
      <c r="U10" s="15"/>
      <c r="V10" s="15"/>
      <c r="W10" s="15"/>
      <c r="X10" s="41"/>
    </row>
    <row r="11" spans="1:24" s="36" customFormat="1" ht="26.25" customHeight="1" x14ac:dyDescent="0.35">
      <c r="A11" s="149"/>
      <c r="B11" s="128"/>
      <c r="C11" s="374">
        <v>121</v>
      </c>
      <c r="D11" s="157" t="s">
        <v>13</v>
      </c>
      <c r="E11" s="596" t="s">
        <v>49</v>
      </c>
      <c r="F11" s="284">
        <v>30</v>
      </c>
      <c r="G11" s="139"/>
      <c r="H11" s="17">
        <v>2.25</v>
      </c>
      <c r="I11" s="15">
        <v>0.87</v>
      </c>
      <c r="J11" s="18">
        <v>14.94</v>
      </c>
      <c r="K11" s="197">
        <v>78.599999999999994</v>
      </c>
      <c r="L11" s="244">
        <v>0.03</v>
      </c>
      <c r="M11" s="17">
        <v>0.01</v>
      </c>
      <c r="N11" s="15">
        <v>0</v>
      </c>
      <c r="O11" s="15">
        <v>0</v>
      </c>
      <c r="P11" s="18">
        <v>0</v>
      </c>
      <c r="Q11" s="244">
        <v>5.7</v>
      </c>
      <c r="R11" s="15">
        <v>19.5</v>
      </c>
      <c r="S11" s="15">
        <v>3.9</v>
      </c>
      <c r="T11" s="15">
        <v>0.36</v>
      </c>
      <c r="U11" s="15">
        <v>27.6</v>
      </c>
      <c r="V11" s="15">
        <v>0</v>
      </c>
      <c r="W11" s="15">
        <v>0</v>
      </c>
      <c r="X11" s="41">
        <v>0</v>
      </c>
    </row>
    <row r="12" spans="1:24" s="36" customFormat="1" ht="28.5" customHeight="1" x14ac:dyDescent="0.35">
      <c r="A12" s="149"/>
      <c r="B12" s="128"/>
      <c r="C12" s="106"/>
      <c r="D12" s="157"/>
      <c r="E12" s="299" t="s">
        <v>19</v>
      </c>
      <c r="F12" s="271">
        <f>SUM(F6:F11)</f>
        <v>660</v>
      </c>
      <c r="G12" s="273"/>
      <c r="H12" s="206">
        <f t="shared" ref="H12:X12" si="0">SUM(H6:H11)</f>
        <v>20.29</v>
      </c>
      <c r="I12" s="34">
        <f t="shared" si="0"/>
        <v>25.94</v>
      </c>
      <c r="J12" s="68">
        <f t="shared" si="0"/>
        <v>76</v>
      </c>
      <c r="K12" s="438">
        <f t="shared" si="0"/>
        <v>618.58000000000004</v>
      </c>
      <c r="L12" s="206">
        <f t="shared" si="0"/>
        <v>0.12</v>
      </c>
      <c r="M12" s="34">
        <f t="shared" si="0"/>
        <v>0.29000000000000004</v>
      </c>
      <c r="N12" s="34">
        <f t="shared" si="0"/>
        <v>1.74</v>
      </c>
      <c r="O12" s="34">
        <f t="shared" si="0"/>
        <v>120</v>
      </c>
      <c r="P12" s="269">
        <f t="shared" si="0"/>
        <v>0.42000000000000004</v>
      </c>
      <c r="Q12" s="206">
        <f t="shared" si="0"/>
        <v>326.8</v>
      </c>
      <c r="R12" s="34">
        <f t="shared" si="0"/>
        <v>262.39999999999998</v>
      </c>
      <c r="S12" s="34">
        <f t="shared" si="0"/>
        <v>42.23</v>
      </c>
      <c r="T12" s="34">
        <f t="shared" si="0"/>
        <v>0.98</v>
      </c>
      <c r="U12" s="34">
        <f t="shared" si="0"/>
        <v>290.56000000000006</v>
      </c>
      <c r="V12" s="34">
        <f t="shared" si="0"/>
        <v>1.4E-2</v>
      </c>
      <c r="W12" s="34">
        <f t="shared" si="0"/>
        <v>6.1000000000000004E-3</v>
      </c>
      <c r="X12" s="68">
        <f t="shared" si="0"/>
        <v>0.04</v>
      </c>
    </row>
    <row r="13" spans="1:24" s="36" customFormat="1" ht="28.5" customHeight="1" thickBot="1" x14ac:dyDescent="0.4">
      <c r="A13" s="149"/>
      <c r="B13" s="128"/>
      <c r="C13" s="106"/>
      <c r="D13" s="255"/>
      <c r="E13" s="299" t="s">
        <v>20</v>
      </c>
      <c r="F13" s="140"/>
      <c r="G13" s="106"/>
      <c r="H13" s="249"/>
      <c r="I13" s="158"/>
      <c r="J13" s="159"/>
      <c r="K13" s="454">
        <f>K12/23.5</f>
        <v>26.322553191489362</v>
      </c>
      <c r="L13" s="249"/>
      <c r="M13" s="565"/>
      <c r="N13" s="565"/>
      <c r="O13" s="565"/>
      <c r="P13" s="590"/>
      <c r="Q13" s="567"/>
      <c r="R13" s="565"/>
      <c r="S13" s="568"/>
      <c r="T13" s="565"/>
      <c r="U13" s="565"/>
      <c r="V13" s="565"/>
      <c r="W13" s="565"/>
      <c r="X13" s="566"/>
    </row>
    <row r="14" spans="1:24" s="16" customFormat="1" ht="33.75" customHeight="1" x14ac:dyDescent="0.35">
      <c r="A14" s="150" t="s">
        <v>6</v>
      </c>
      <c r="B14" s="127"/>
      <c r="C14" s="160">
        <v>25</v>
      </c>
      <c r="D14" s="274" t="s">
        <v>18</v>
      </c>
      <c r="E14" s="342" t="s">
        <v>48</v>
      </c>
      <c r="F14" s="355">
        <v>150</v>
      </c>
      <c r="G14" s="144"/>
      <c r="H14" s="47">
        <v>0.6</v>
      </c>
      <c r="I14" s="37">
        <v>0.45</v>
      </c>
      <c r="J14" s="48">
        <v>15.45</v>
      </c>
      <c r="K14" s="199">
        <v>70.5</v>
      </c>
      <c r="L14" s="262">
        <v>0.03</v>
      </c>
      <c r="M14" s="47">
        <v>0.05</v>
      </c>
      <c r="N14" s="37">
        <v>7.5</v>
      </c>
      <c r="O14" s="37">
        <v>0</v>
      </c>
      <c r="P14" s="225">
        <v>0</v>
      </c>
      <c r="Q14" s="262">
        <v>28.5</v>
      </c>
      <c r="R14" s="37">
        <v>24</v>
      </c>
      <c r="S14" s="37">
        <v>18</v>
      </c>
      <c r="T14" s="37">
        <v>0</v>
      </c>
      <c r="U14" s="37">
        <v>232.5</v>
      </c>
      <c r="V14" s="37">
        <v>1E-3</v>
      </c>
      <c r="W14" s="37">
        <v>0</v>
      </c>
      <c r="X14" s="444">
        <v>0.01</v>
      </c>
    </row>
    <row r="15" spans="1:24" s="16" customFormat="1" ht="33.75" customHeight="1" x14ac:dyDescent="0.35">
      <c r="A15" s="111"/>
      <c r="B15" s="130"/>
      <c r="C15" s="105">
        <v>35</v>
      </c>
      <c r="D15" s="325" t="s">
        <v>8</v>
      </c>
      <c r="E15" s="685" t="s">
        <v>69</v>
      </c>
      <c r="F15" s="605">
        <v>200</v>
      </c>
      <c r="G15" s="105"/>
      <c r="H15" s="245">
        <v>4.91</v>
      </c>
      <c r="I15" s="13">
        <v>9.9600000000000009</v>
      </c>
      <c r="J15" s="43">
        <v>9.02</v>
      </c>
      <c r="K15" s="107">
        <v>146.41</v>
      </c>
      <c r="L15" s="245">
        <v>0.04</v>
      </c>
      <c r="M15" s="77">
        <v>0.03</v>
      </c>
      <c r="N15" s="13">
        <v>0.75</v>
      </c>
      <c r="O15" s="13">
        <v>120</v>
      </c>
      <c r="P15" s="23">
        <v>0</v>
      </c>
      <c r="Q15" s="245">
        <v>12.45</v>
      </c>
      <c r="R15" s="13">
        <v>46.5</v>
      </c>
      <c r="S15" s="13">
        <v>9.68</v>
      </c>
      <c r="T15" s="13">
        <v>0.56999999999999995</v>
      </c>
      <c r="U15" s="13">
        <v>83.7</v>
      </c>
      <c r="V15" s="13">
        <v>2E-3</v>
      </c>
      <c r="W15" s="13">
        <v>0</v>
      </c>
      <c r="X15" s="43">
        <v>0.03</v>
      </c>
    </row>
    <row r="16" spans="1:24" s="16" customFormat="1" ht="33.75" customHeight="1" x14ac:dyDescent="0.35">
      <c r="A16" s="113"/>
      <c r="B16" s="130"/>
      <c r="C16" s="105">
        <v>89</v>
      </c>
      <c r="D16" s="325" t="s">
        <v>9</v>
      </c>
      <c r="E16" s="685" t="s">
        <v>87</v>
      </c>
      <c r="F16" s="605">
        <v>90</v>
      </c>
      <c r="G16" s="105"/>
      <c r="H16" s="245">
        <v>18.13</v>
      </c>
      <c r="I16" s="13">
        <v>17.05</v>
      </c>
      <c r="J16" s="43">
        <v>3.69</v>
      </c>
      <c r="K16" s="107">
        <v>240.96</v>
      </c>
      <c r="L16" s="375">
        <v>0.06</v>
      </c>
      <c r="M16" s="96">
        <v>0.13</v>
      </c>
      <c r="N16" s="97">
        <v>1.06</v>
      </c>
      <c r="O16" s="97">
        <v>0</v>
      </c>
      <c r="P16" s="98">
        <v>0</v>
      </c>
      <c r="Q16" s="375">
        <v>17.03</v>
      </c>
      <c r="R16" s="97">
        <v>176.72</v>
      </c>
      <c r="S16" s="97">
        <v>23.18</v>
      </c>
      <c r="T16" s="97">
        <v>2.61</v>
      </c>
      <c r="U16" s="97">
        <v>317</v>
      </c>
      <c r="V16" s="97">
        <v>7.0000000000000001E-3</v>
      </c>
      <c r="W16" s="97">
        <v>0</v>
      </c>
      <c r="X16" s="102">
        <v>0.06</v>
      </c>
    </row>
    <row r="17" spans="1:24" s="16" customFormat="1" ht="33.75" customHeight="1" x14ac:dyDescent="0.35">
      <c r="A17" s="113"/>
      <c r="B17" s="130"/>
      <c r="C17" s="141">
        <v>53</v>
      </c>
      <c r="D17" s="668" t="s">
        <v>62</v>
      </c>
      <c r="E17" s="325" t="s">
        <v>58</v>
      </c>
      <c r="F17" s="105">
        <v>150</v>
      </c>
      <c r="G17" s="141"/>
      <c r="H17" s="77">
        <v>3.34</v>
      </c>
      <c r="I17" s="13">
        <v>4.91</v>
      </c>
      <c r="J17" s="23">
        <v>33.93</v>
      </c>
      <c r="K17" s="142">
        <v>191.49</v>
      </c>
      <c r="L17" s="77">
        <v>0.03</v>
      </c>
      <c r="M17" s="77">
        <v>0.02</v>
      </c>
      <c r="N17" s="13">
        <v>0</v>
      </c>
      <c r="O17" s="13">
        <v>20</v>
      </c>
      <c r="P17" s="23">
        <v>0.09</v>
      </c>
      <c r="Q17" s="245">
        <v>6.29</v>
      </c>
      <c r="R17" s="13">
        <v>67.34</v>
      </c>
      <c r="S17" s="33">
        <v>21.83</v>
      </c>
      <c r="T17" s="13">
        <v>0.46</v>
      </c>
      <c r="U17" s="13">
        <v>43.27</v>
      </c>
      <c r="V17" s="13">
        <v>1E-3</v>
      </c>
      <c r="W17" s="13">
        <v>7.0000000000000001E-3</v>
      </c>
      <c r="X17" s="43">
        <v>0.02</v>
      </c>
    </row>
    <row r="18" spans="1:24" s="16" customFormat="1" ht="43.5" customHeight="1" x14ac:dyDescent="0.35">
      <c r="A18" s="113"/>
      <c r="B18" s="130"/>
      <c r="C18" s="216">
        <v>216</v>
      </c>
      <c r="D18" s="185" t="s">
        <v>17</v>
      </c>
      <c r="E18" s="222" t="s">
        <v>119</v>
      </c>
      <c r="F18" s="139">
        <v>200</v>
      </c>
      <c r="G18" s="622"/>
      <c r="H18" s="244">
        <v>0.25</v>
      </c>
      <c r="I18" s="15">
        <v>0</v>
      </c>
      <c r="J18" s="41">
        <v>12.73</v>
      </c>
      <c r="K18" s="197">
        <v>51.3</v>
      </c>
      <c r="L18" s="277">
        <v>0</v>
      </c>
      <c r="M18" s="19">
        <v>0</v>
      </c>
      <c r="N18" s="20">
        <v>4.3899999999999997</v>
      </c>
      <c r="O18" s="20">
        <v>0</v>
      </c>
      <c r="P18" s="46">
        <v>0</v>
      </c>
      <c r="Q18" s="277">
        <v>0.32</v>
      </c>
      <c r="R18" s="20">
        <v>0</v>
      </c>
      <c r="S18" s="20">
        <v>0</v>
      </c>
      <c r="T18" s="20">
        <v>0.03</v>
      </c>
      <c r="U18" s="20">
        <v>0.3</v>
      </c>
      <c r="V18" s="20">
        <v>0</v>
      </c>
      <c r="W18" s="20">
        <v>0</v>
      </c>
      <c r="X18" s="46">
        <v>0</v>
      </c>
    </row>
    <row r="19" spans="1:24" s="16" customFormat="1" ht="33.75" customHeight="1" x14ac:dyDescent="0.35">
      <c r="A19" s="113"/>
      <c r="B19" s="130"/>
      <c r="C19" s="107">
        <v>119</v>
      </c>
      <c r="D19" s="156" t="s">
        <v>13</v>
      </c>
      <c r="E19" s="185" t="s">
        <v>53</v>
      </c>
      <c r="F19" s="190">
        <v>20</v>
      </c>
      <c r="G19" s="135"/>
      <c r="H19" s="244">
        <v>1.52</v>
      </c>
      <c r="I19" s="15">
        <v>0.16</v>
      </c>
      <c r="J19" s="41">
        <v>9.84</v>
      </c>
      <c r="K19" s="260">
        <v>47</v>
      </c>
      <c r="L19" s="244">
        <v>0.02</v>
      </c>
      <c r="M19" s="15">
        <v>0.01</v>
      </c>
      <c r="N19" s="15">
        <v>0</v>
      </c>
      <c r="O19" s="15">
        <v>0</v>
      </c>
      <c r="P19" s="18">
        <v>0</v>
      </c>
      <c r="Q19" s="244">
        <v>4</v>
      </c>
      <c r="R19" s="15">
        <v>13</v>
      </c>
      <c r="S19" s="15">
        <v>2.8</v>
      </c>
      <c r="T19" s="15">
        <v>0.22</v>
      </c>
      <c r="U19" s="15">
        <v>18.600000000000001</v>
      </c>
      <c r="V19" s="15">
        <v>1E-3</v>
      </c>
      <c r="W19" s="15">
        <v>1E-3</v>
      </c>
      <c r="X19" s="41">
        <v>2.9</v>
      </c>
    </row>
    <row r="20" spans="1:24" s="16" customFormat="1" ht="33.75" customHeight="1" x14ac:dyDescent="0.35">
      <c r="A20" s="113"/>
      <c r="B20" s="130"/>
      <c r="C20" s="135">
        <v>120</v>
      </c>
      <c r="D20" s="156" t="s">
        <v>14</v>
      </c>
      <c r="E20" s="185" t="s">
        <v>45</v>
      </c>
      <c r="F20" s="140">
        <v>20</v>
      </c>
      <c r="G20" s="140"/>
      <c r="H20" s="19">
        <v>1.32</v>
      </c>
      <c r="I20" s="20">
        <v>0.24</v>
      </c>
      <c r="J20" s="21">
        <v>8.0399999999999991</v>
      </c>
      <c r="K20" s="275">
        <v>39.6</v>
      </c>
      <c r="L20" s="277">
        <v>0.03</v>
      </c>
      <c r="M20" s="19">
        <v>0.02</v>
      </c>
      <c r="N20" s="20">
        <v>0</v>
      </c>
      <c r="O20" s="20">
        <v>0</v>
      </c>
      <c r="P20" s="46">
        <v>0</v>
      </c>
      <c r="Q20" s="277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6">
        <v>0</v>
      </c>
    </row>
    <row r="21" spans="1:24" s="16" customFormat="1" ht="33.75" customHeight="1" x14ac:dyDescent="0.35">
      <c r="A21" s="113"/>
      <c r="B21" s="130"/>
      <c r="C21" s="267"/>
      <c r="D21" s="621"/>
      <c r="E21" s="299" t="s">
        <v>19</v>
      </c>
      <c r="F21" s="315">
        <f>F14+F15+F16+F17+F18+F19+F20+60</f>
        <v>890</v>
      </c>
      <c r="G21" s="135"/>
      <c r="H21" s="204">
        <f>SUM(H14:H20)</f>
        <v>30.07</v>
      </c>
      <c r="I21" s="14">
        <f>SUM(I14:I20)</f>
        <v>32.770000000000003</v>
      </c>
      <c r="J21" s="44">
        <f t="shared" ref="J21" si="1">SUM(J14:J20)</f>
        <v>92.700000000000017</v>
      </c>
      <c r="K21" s="322">
        <f>SUM(K14:K20)</f>
        <v>787.26</v>
      </c>
      <c r="L21" s="204">
        <f t="shared" ref="L21:X21" si="2">SUM(L13:L20)</f>
        <v>0.21</v>
      </c>
      <c r="M21" s="24">
        <f t="shared" si="2"/>
        <v>0.26</v>
      </c>
      <c r="N21" s="14">
        <f t="shared" si="2"/>
        <v>13.7</v>
      </c>
      <c r="O21" s="14">
        <f t="shared" si="2"/>
        <v>140</v>
      </c>
      <c r="P21" s="131">
        <f t="shared" si="2"/>
        <v>0.09</v>
      </c>
      <c r="Q21" s="204">
        <f t="shared" si="2"/>
        <v>74.39</v>
      </c>
      <c r="R21" s="14">
        <f t="shared" si="2"/>
        <v>357.56</v>
      </c>
      <c r="S21" s="14">
        <f t="shared" si="2"/>
        <v>84.89</v>
      </c>
      <c r="T21" s="14">
        <f t="shared" si="2"/>
        <v>4.67</v>
      </c>
      <c r="U21" s="14">
        <f t="shared" si="2"/>
        <v>742.37</v>
      </c>
      <c r="V21" s="14">
        <f t="shared" si="2"/>
        <v>1.3000000000000001E-2</v>
      </c>
      <c r="W21" s="14">
        <f t="shared" si="2"/>
        <v>9.0000000000000011E-3</v>
      </c>
      <c r="X21" s="44">
        <f t="shared" si="2"/>
        <v>3.02</v>
      </c>
    </row>
    <row r="22" spans="1:24" s="16" customFormat="1" ht="33.75" customHeight="1" thickBot="1" x14ac:dyDescent="0.4">
      <c r="A22" s="266"/>
      <c r="B22" s="301"/>
      <c r="C22" s="303"/>
      <c r="D22" s="623"/>
      <c r="E22" s="624" t="s">
        <v>20</v>
      </c>
      <c r="F22" s="623"/>
      <c r="G22" s="625"/>
      <c r="H22" s="629"/>
      <c r="I22" s="631"/>
      <c r="J22" s="632"/>
      <c r="K22" s="323">
        <f>K21/23.5</f>
        <v>33.500425531914892</v>
      </c>
      <c r="L22" s="629"/>
      <c r="M22" s="630"/>
      <c r="N22" s="631"/>
      <c r="O22" s="631"/>
      <c r="P22" s="686"/>
      <c r="Q22" s="629"/>
      <c r="R22" s="631"/>
      <c r="S22" s="631"/>
      <c r="T22" s="631"/>
      <c r="U22" s="631"/>
      <c r="V22" s="631"/>
      <c r="W22" s="631"/>
      <c r="X22" s="632"/>
    </row>
    <row r="23" spans="1:24" x14ac:dyDescent="0.35">
      <c r="A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21" customFormat="1" ht="18" x14ac:dyDescent="0.35">
      <c r="B24" s="279"/>
      <c r="C24" s="279"/>
      <c r="D24" s="280"/>
      <c r="E24" s="281"/>
      <c r="F24" s="282"/>
      <c r="G24" s="280"/>
      <c r="H24" s="280"/>
      <c r="I24" s="280"/>
      <c r="J24" s="280"/>
    </row>
    <row r="25" spans="1:24" ht="18" x14ac:dyDescent="0.35">
      <c r="D25" s="11"/>
      <c r="E25" s="25"/>
      <c r="F25" s="26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9"/>
  <sheetViews>
    <sheetView zoomScale="70" zoomScaleNormal="70" workbookViewId="0">
      <selection activeCell="E11" sqref="E11"/>
    </sheetView>
  </sheetViews>
  <sheetFormatPr defaultRowHeight="14.5" x14ac:dyDescent="0.35"/>
  <cols>
    <col min="1" max="1" width="16.81640625" customWidth="1"/>
    <col min="2" max="2" width="11" style="803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7"/>
      <c r="B4" s="814"/>
      <c r="C4" s="613" t="s">
        <v>38</v>
      </c>
      <c r="D4" s="679"/>
      <c r="E4" s="680"/>
      <c r="F4" s="612"/>
      <c r="G4" s="613"/>
      <c r="H4" s="618" t="s">
        <v>21</v>
      </c>
      <c r="I4" s="618"/>
      <c r="J4" s="618"/>
      <c r="K4" s="681" t="s">
        <v>22</v>
      </c>
      <c r="L4" s="915" t="s">
        <v>23</v>
      </c>
      <c r="M4" s="916"/>
      <c r="N4" s="917"/>
      <c r="O4" s="917"/>
      <c r="P4" s="917"/>
      <c r="Q4" s="929" t="s">
        <v>24</v>
      </c>
      <c r="R4" s="930"/>
      <c r="S4" s="930"/>
      <c r="T4" s="930"/>
      <c r="U4" s="930"/>
      <c r="V4" s="930"/>
      <c r="W4" s="930"/>
      <c r="X4" s="931"/>
    </row>
    <row r="5" spans="1:24" s="16" customFormat="1" ht="28.5" customHeight="1" thickBot="1" x14ac:dyDescent="0.4">
      <c r="A5" s="148" t="s">
        <v>0</v>
      </c>
      <c r="B5" s="815"/>
      <c r="C5" s="110" t="s">
        <v>39</v>
      </c>
      <c r="D5" s="391" t="s">
        <v>40</v>
      </c>
      <c r="E5" s="110" t="s">
        <v>37</v>
      </c>
      <c r="F5" s="104" t="s">
        <v>25</v>
      </c>
      <c r="G5" s="110" t="s">
        <v>36</v>
      </c>
      <c r="H5" s="479" t="s">
        <v>26</v>
      </c>
      <c r="I5" s="479" t="s">
        <v>27</v>
      </c>
      <c r="J5" s="479" t="s">
        <v>28</v>
      </c>
      <c r="K5" s="695" t="s">
        <v>29</v>
      </c>
      <c r="L5" s="498" t="s">
        <v>30</v>
      </c>
      <c r="M5" s="498" t="s">
        <v>109</v>
      </c>
      <c r="N5" s="498" t="s">
        <v>31</v>
      </c>
      <c r="O5" s="555" t="s">
        <v>110</v>
      </c>
      <c r="P5" s="611" t="s">
        <v>111</v>
      </c>
      <c r="Q5" s="352" t="s">
        <v>32</v>
      </c>
      <c r="R5" s="352" t="s">
        <v>33</v>
      </c>
      <c r="S5" s="352" t="s">
        <v>34</v>
      </c>
      <c r="T5" s="352" t="s">
        <v>35</v>
      </c>
      <c r="U5" s="352" t="s">
        <v>112</v>
      </c>
      <c r="V5" s="352" t="s">
        <v>113</v>
      </c>
      <c r="W5" s="352" t="s">
        <v>114</v>
      </c>
      <c r="X5" s="479" t="s">
        <v>115</v>
      </c>
    </row>
    <row r="6" spans="1:24" s="16" customFormat="1" ht="26.5" customHeight="1" x14ac:dyDescent="0.35">
      <c r="A6" s="150" t="s">
        <v>5</v>
      </c>
      <c r="B6" s="144"/>
      <c r="C6" s="552">
        <v>24</v>
      </c>
      <c r="D6" s="620" t="s">
        <v>18</v>
      </c>
      <c r="E6" s="386" t="s">
        <v>104</v>
      </c>
      <c r="F6" s="144">
        <v>150</v>
      </c>
      <c r="G6" s="316"/>
      <c r="H6" s="268">
        <v>0.6</v>
      </c>
      <c r="I6" s="39">
        <v>0.6</v>
      </c>
      <c r="J6" s="40">
        <v>14.7</v>
      </c>
      <c r="K6" s="320">
        <v>70.5</v>
      </c>
      <c r="L6" s="268">
        <v>0.05</v>
      </c>
      <c r="M6" s="39">
        <v>0.03</v>
      </c>
      <c r="N6" s="39">
        <v>15</v>
      </c>
      <c r="O6" s="39">
        <v>0</v>
      </c>
      <c r="P6" s="40">
        <v>0</v>
      </c>
      <c r="Q6" s="47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25">
        <v>0.01</v>
      </c>
    </row>
    <row r="7" spans="1:24" s="16" customFormat="1" ht="26.5" customHeight="1" x14ac:dyDescent="0.35">
      <c r="A7" s="696"/>
      <c r="B7" s="156"/>
      <c r="C7" s="152">
        <v>321</v>
      </c>
      <c r="D7" s="185" t="s">
        <v>9</v>
      </c>
      <c r="E7" s="222" t="s">
        <v>156</v>
      </c>
      <c r="F7" s="284">
        <v>90</v>
      </c>
      <c r="G7" s="156"/>
      <c r="H7" s="244">
        <v>19.78</v>
      </c>
      <c r="I7" s="15">
        <v>24.51</v>
      </c>
      <c r="J7" s="41">
        <v>2.52</v>
      </c>
      <c r="K7" s="261">
        <v>312.27999999999997</v>
      </c>
      <c r="L7" s="244">
        <v>7.0000000000000007E-2</v>
      </c>
      <c r="M7" s="17">
        <v>0.21</v>
      </c>
      <c r="N7" s="15">
        <v>1.1599999999999999</v>
      </c>
      <c r="O7" s="15">
        <v>80</v>
      </c>
      <c r="P7" s="41">
        <v>0.28999999999999998</v>
      </c>
      <c r="Q7" s="244">
        <v>201.57</v>
      </c>
      <c r="R7" s="15">
        <v>279.95</v>
      </c>
      <c r="S7" s="15">
        <v>23.85</v>
      </c>
      <c r="T7" s="15">
        <v>1.1499999999999999</v>
      </c>
      <c r="U7" s="15">
        <v>232.16</v>
      </c>
      <c r="V7" s="15">
        <v>5.5999999999999999E-3</v>
      </c>
      <c r="W7" s="15">
        <v>2.47E-3</v>
      </c>
      <c r="X7" s="46">
        <v>0.1</v>
      </c>
    </row>
    <row r="8" spans="1:24" s="16" customFormat="1" ht="26.25" customHeight="1" x14ac:dyDescent="0.35">
      <c r="A8" s="696"/>
      <c r="B8" s="139"/>
      <c r="C8" s="106">
        <v>253</v>
      </c>
      <c r="D8" s="157" t="s">
        <v>62</v>
      </c>
      <c r="E8" s="358" t="s">
        <v>108</v>
      </c>
      <c r="F8" s="633">
        <v>150</v>
      </c>
      <c r="G8" s="175"/>
      <c r="H8" s="253">
        <v>4.3</v>
      </c>
      <c r="I8" s="81">
        <v>4.24</v>
      </c>
      <c r="J8" s="213">
        <v>18.77</v>
      </c>
      <c r="K8" s="374">
        <v>129.54</v>
      </c>
      <c r="L8" s="253">
        <v>0.11</v>
      </c>
      <c r="M8" s="81">
        <v>0.06</v>
      </c>
      <c r="N8" s="81">
        <v>0</v>
      </c>
      <c r="O8" s="81">
        <v>10</v>
      </c>
      <c r="P8" s="213">
        <v>0.06</v>
      </c>
      <c r="Q8" s="214">
        <v>8.69</v>
      </c>
      <c r="R8" s="81">
        <v>94.9</v>
      </c>
      <c r="S8" s="81">
        <v>62.72</v>
      </c>
      <c r="T8" s="81">
        <v>2.12</v>
      </c>
      <c r="U8" s="81">
        <v>114.82</v>
      </c>
      <c r="V8" s="81">
        <v>1E-3</v>
      </c>
      <c r="W8" s="81">
        <v>1E-3</v>
      </c>
      <c r="X8" s="213">
        <v>0.01</v>
      </c>
    </row>
    <row r="9" spans="1:24" s="36" customFormat="1" ht="38.25" customHeight="1" x14ac:dyDescent="0.35">
      <c r="A9" s="696"/>
      <c r="B9" s="140"/>
      <c r="C9" s="547">
        <v>95</v>
      </c>
      <c r="D9" s="668" t="s">
        <v>17</v>
      </c>
      <c r="E9" s="604" t="s">
        <v>136</v>
      </c>
      <c r="F9" s="669">
        <v>200</v>
      </c>
      <c r="G9" s="174"/>
      <c r="H9" s="244">
        <v>0</v>
      </c>
      <c r="I9" s="15">
        <v>0</v>
      </c>
      <c r="J9" s="41">
        <v>20.170000000000002</v>
      </c>
      <c r="K9" s="260">
        <v>81.3</v>
      </c>
      <c r="L9" s="244">
        <v>0.09</v>
      </c>
      <c r="M9" s="15">
        <v>0.1</v>
      </c>
      <c r="N9" s="15">
        <v>2.94</v>
      </c>
      <c r="O9" s="15">
        <v>80</v>
      </c>
      <c r="P9" s="41">
        <v>0.96</v>
      </c>
      <c r="Q9" s="17">
        <v>0.16</v>
      </c>
      <c r="R9" s="15">
        <v>0</v>
      </c>
      <c r="S9" s="32">
        <v>0</v>
      </c>
      <c r="T9" s="15">
        <v>0.02</v>
      </c>
      <c r="U9" s="15">
        <v>0.15</v>
      </c>
      <c r="V9" s="15">
        <v>0</v>
      </c>
      <c r="W9" s="15">
        <v>0</v>
      </c>
      <c r="X9" s="43">
        <v>0</v>
      </c>
    </row>
    <row r="10" spans="1:24" s="36" customFormat="1" ht="26.25" customHeight="1" x14ac:dyDescent="0.35">
      <c r="A10" s="696"/>
      <c r="B10" s="140"/>
      <c r="C10" s="154">
        <v>119</v>
      </c>
      <c r="D10" s="156" t="s">
        <v>13</v>
      </c>
      <c r="E10" s="156" t="s">
        <v>53</v>
      </c>
      <c r="F10" s="190">
        <v>20</v>
      </c>
      <c r="G10" s="135"/>
      <c r="H10" s="244">
        <v>1.52</v>
      </c>
      <c r="I10" s="15">
        <v>0.16</v>
      </c>
      <c r="J10" s="41">
        <v>9.84</v>
      </c>
      <c r="K10" s="260">
        <v>47</v>
      </c>
      <c r="L10" s="244">
        <v>0.02</v>
      </c>
      <c r="M10" s="15">
        <v>0.01</v>
      </c>
      <c r="N10" s="15">
        <v>0</v>
      </c>
      <c r="O10" s="15">
        <v>0</v>
      </c>
      <c r="P10" s="41">
        <v>0</v>
      </c>
      <c r="Q10" s="17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1">
        <v>2.9</v>
      </c>
    </row>
    <row r="11" spans="1:24" s="36" customFormat="1" ht="23.25" customHeight="1" x14ac:dyDescent="0.35">
      <c r="A11" s="696"/>
      <c r="B11" s="140"/>
      <c r="C11" s="152">
        <v>120</v>
      </c>
      <c r="D11" s="185" t="s">
        <v>14</v>
      </c>
      <c r="E11" s="156" t="s">
        <v>12</v>
      </c>
      <c r="F11" s="139">
        <v>20</v>
      </c>
      <c r="G11" s="258"/>
      <c r="H11" s="244">
        <v>1.32</v>
      </c>
      <c r="I11" s="15">
        <v>0.24</v>
      </c>
      <c r="J11" s="41">
        <v>8.0399999999999991</v>
      </c>
      <c r="K11" s="261">
        <v>39.6</v>
      </c>
      <c r="L11" s="277">
        <v>0.03</v>
      </c>
      <c r="M11" s="20">
        <v>0.02</v>
      </c>
      <c r="N11" s="20">
        <v>0</v>
      </c>
      <c r="O11" s="20">
        <v>0</v>
      </c>
      <c r="P11" s="46">
        <v>0</v>
      </c>
      <c r="Q11" s="19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36" customFormat="1" ht="23.25" customHeight="1" x14ac:dyDescent="0.35">
      <c r="A12" s="696"/>
      <c r="B12" s="141"/>
      <c r="C12" s="153"/>
      <c r="D12" s="668"/>
      <c r="E12" s="830" t="s">
        <v>19</v>
      </c>
      <c r="F12" s="831">
        <f>F6+F7+F8+F9+F10+F11</f>
        <v>630</v>
      </c>
      <c r="G12" s="832"/>
      <c r="H12" s="833">
        <f t="shared" ref="H12:X12" si="0">H6+H7+H8+H9+H10+H11</f>
        <v>27.520000000000003</v>
      </c>
      <c r="I12" s="834">
        <f t="shared" si="0"/>
        <v>29.75</v>
      </c>
      <c r="J12" s="835">
        <f t="shared" si="0"/>
        <v>74.039999999999992</v>
      </c>
      <c r="K12" s="836">
        <f t="shared" si="0"/>
        <v>680.21999999999991</v>
      </c>
      <c r="L12" s="833">
        <f t="shared" si="0"/>
        <v>0.37</v>
      </c>
      <c r="M12" s="834">
        <f t="shared" si="0"/>
        <v>0.43000000000000005</v>
      </c>
      <c r="N12" s="834">
        <f t="shared" si="0"/>
        <v>19.100000000000001</v>
      </c>
      <c r="O12" s="834">
        <f t="shared" si="0"/>
        <v>170</v>
      </c>
      <c r="P12" s="835">
        <f t="shared" si="0"/>
        <v>1.31</v>
      </c>
      <c r="Q12" s="837">
        <f t="shared" si="0"/>
        <v>244.22</v>
      </c>
      <c r="R12" s="834">
        <f t="shared" si="0"/>
        <v>434.35</v>
      </c>
      <c r="S12" s="834">
        <f t="shared" si="0"/>
        <v>112.27</v>
      </c>
      <c r="T12" s="834">
        <f t="shared" si="0"/>
        <v>7.589999999999999</v>
      </c>
      <c r="U12" s="834">
        <f t="shared" si="0"/>
        <v>829.73</v>
      </c>
      <c r="V12" s="834">
        <f t="shared" si="0"/>
        <v>1.1600000000000003E-2</v>
      </c>
      <c r="W12" s="834">
        <f t="shared" si="0"/>
        <v>5.47E-3</v>
      </c>
      <c r="X12" s="835">
        <f t="shared" si="0"/>
        <v>3.02</v>
      </c>
    </row>
    <row r="13" spans="1:24" s="36" customFormat="1" ht="23.25" customHeight="1" thickBot="1" x14ac:dyDescent="0.4">
      <c r="A13" s="696"/>
      <c r="B13" s="141"/>
      <c r="C13" s="153"/>
      <c r="D13" s="668"/>
      <c r="E13" s="830" t="s">
        <v>20</v>
      </c>
      <c r="F13" s="141"/>
      <c r="G13" s="105"/>
      <c r="H13" s="833"/>
      <c r="I13" s="834"/>
      <c r="J13" s="835"/>
      <c r="K13" s="838">
        <f>K12/23.5</f>
        <v>28.945531914893614</v>
      </c>
      <c r="L13" s="833"/>
      <c r="M13" s="834"/>
      <c r="N13" s="834"/>
      <c r="O13" s="834"/>
      <c r="P13" s="835"/>
      <c r="Q13" s="837"/>
      <c r="R13" s="834"/>
      <c r="S13" s="834"/>
      <c r="T13" s="834"/>
      <c r="U13" s="834"/>
      <c r="V13" s="834"/>
      <c r="W13" s="834"/>
      <c r="X13" s="835"/>
    </row>
    <row r="14" spans="1:24" s="16" customFormat="1" ht="33.75" customHeight="1" x14ac:dyDescent="0.35">
      <c r="A14" s="87" t="s">
        <v>6</v>
      </c>
      <c r="B14" s="144"/>
      <c r="C14" s="562">
        <v>172</v>
      </c>
      <c r="D14" s="665" t="s">
        <v>18</v>
      </c>
      <c r="E14" s="666" t="s">
        <v>127</v>
      </c>
      <c r="F14" s="688">
        <v>60</v>
      </c>
      <c r="G14" s="287"/>
      <c r="H14" s="289">
        <v>1.75</v>
      </c>
      <c r="I14" s="90">
        <v>0.11</v>
      </c>
      <c r="J14" s="92">
        <v>3.55</v>
      </c>
      <c r="K14" s="505">
        <v>21.6</v>
      </c>
      <c r="L14" s="289">
        <v>0.05</v>
      </c>
      <c r="M14" s="90">
        <v>0.02</v>
      </c>
      <c r="N14" s="90">
        <v>2.4</v>
      </c>
      <c r="O14" s="90">
        <v>20</v>
      </c>
      <c r="P14" s="91">
        <v>0</v>
      </c>
      <c r="Q14" s="289">
        <v>10.56</v>
      </c>
      <c r="R14" s="90">
        <v>32.36</v>
      </c>
      <c r="S14" s="90">
        <v>10.96</v>
      </c>
      <c r="T14" s="90">
        <v>0.37</v>
      </c>
      <c r="U14" s="90">
        <v>49.3</v>
      </c>
      <c r="V14" s="90">
        <v>4.0000000000000001E-3</v>
      </c>
      <c r="W14" s="90">
        <v>1E-3</v>
      </c>
      <c r="X14" s="92">
        <v>0.03</v>
      </c>
    </row>
    <row r="15" spans="1:24" s="16" customFormat="1" ht="33.75" customHeight="1" x14ac:dyDescent="0.35">
      <c r="A15" s="85"/>
      <c r="B15" s="188" t="s">
        <v>72</v>
      </c>
      <c r="C15" s="490">
        <v>49</v>
      </c>
      <c r="D15" s="642" t="s">
        <v>8</v>
      </c>
      <c r="E15" s="357" t="s">
        <v>103</v>
      </c>
      <c r="F15" s="532">
        <v>200</v>
      </c>
      <c r="G15" s="171"/>
      <c r="H15" s="414">
        <v>8.49</v>
      </c>
      <c r="I15" s="415">
        <v>7.64</v>
      </c>
      <c r="J15" s="416">
        <v>10.58</v>
      </c>
      <c r="K15" s="417">
        <v>145.11000000000001</v>
      </c>
      <c r="L15" s="414">
        <v>0.08</v>
      </c>
      <c r="M15" s="415">
        <v>0.09</v>
      </c>
      <c r="N15" s="415">
        <v>5.93</v>
      </c>
      <c r="O15" s="415">
        <v>110</v>
      </c>
      <c r="P15" s="471">
        <v>0.01</v>
      </c>
      <c r="Q15" s="414">
        <v>18.16</v>
      </c>
      <c r="R15" s="415">
        <v>101.51</v>
      </c>
      <c r="S15" s="415">
        <v>24.48</v>
      </c>
      <c r="T15" s="415">
        <v>1.38</v>
      </c>
      <c r="U15" s="415">
        <v>423.08</v>
      </c>
      <c r="V15" s="415">
        <v>5.0000000000000001E-3</v>
      </c>
      <c r="W15" s="415">
        <v>0</v>
      </c>
      <c r="X15" s="416">
        <v>0.05</v>
      </c>
    </row>
    <row r="16" spans="1:24" s="16" customFormat="1" ht="33.75" customHeight="1" x14ac:dyDescent="0.35">
      <c r="A16" s="85"/>
      <c r="B16" s="189" t="s">
        <v>74</v>
      </c>
      <c r="C16" s="563">
        <v>37</v>
      </c>
      <c r="D16" s="504" t="s">
        <v>8</v>
      </c>
      <c r="E16" s="305" t="s">
        <v>54</v>
      </c>
      <c r="F16" s="580">
        <v>200</v>
      </c>
      <c r="G16" s="172"/>
      <c r="H16" s="337">
        <v>5.78</v>
      </c>
      <c r="I16" s="58">
        <v>5.5</v>
      </c>
      <c r="J16" s="75">
        <v>10.8</v>
      </c>
      <c r="K16" s="335">
        <v>115.7</v>
      </c>
      <c r="L16" s="337">
        <v>7.0000000000000007E-2</v>
      </c>
      <c r="M16" s="58">
        <v>7.0000000000000007E-2</v>
      </c>
      <c r="N16" s="58">
        <v>5.69</v>
      </c>
      <c r="O16" s="58">
        <v>110</v>
      </c>
      <c r="P16" s="59">
        <v>0</v>
      </c>
      <c r="Q16" s="337">
        <v>14.22</v>
      </c>
      <c r="R16" s="58">
        <v>82.61</v>
      </c>
      <c r="S16" s="58">
        <v>21.99</v>
      </c>
      <c r="T16" s="58">
        <v>1.22</v>
      </c>
      <c r="U16" s="58">
        <v>398.71</v>
      </c>
      <c r="V16" s="58">
        <v>5.0000000000000001E-3</v>
      </c>
      <c r="W16" s="58">
        <v>0</v>
      </c>
      <c r="X16" s="75">
        <v>0.04</v>
      </c>
    </row>
    <row r="17" spans="1:24" s="16" customFormat="1" ht="33.75" customHeight="1" x14ac:dyDescent="0.35">
      <c r="A17" s="88"/>
      <c r="B17" s="188" t="s">
        <v>72</v>
      </c>
      <c r="C17" s="490">
        <v>179</v>
      </c>
      <c r="D17" s="642" t="s">
        <v>9</v>
      </c>
      <c r="E17" s="357" t="s">
        <v>100</v>
      </c>
      <c r="F17" s="532">
        <v>90</v>
      </c>
      <c r="G17" s="171"/>
      <c r="H17" s="414">
        <v>12.3</v>
      </c>
      <c r="I17" s="415">
        <v>7.1</v>
      </c>
      <c r="J17" s="416">
        <v>5.67</v>
      </c>
      <c r="K17" s="417">
        <v>135.56</v>
      </c>
      <c r="L17" s="414">
        <v>0.16</v>
      </c>
      <c r="M17" s="415">
        <v>1.24</v>
      </c>
      <c r="N17" s="415">
        <v>9.83</v>
      </c>
      <c r="O17" s="415">
        <v>3530</v>
      </c>
      <c r="P17" s="471">
        <v>0.9</v>
      </c>
      <c r="Q17" s="414">
        <v>18.690000000000001</v>
      </c>
      <c r="R17" s="415">
        <v>205.66</v>
      </c>
      <c r="S17" s="415">
        <v>13.91</v>
      </c>
      <c r="T17" s="415">
        <v>4.38</v>
      </c>
      <c r="U17" s="415">
        <v>192.73</v>
      </c>
      <c r="V17" s="415">
        <v>5.0000000000000001E-3</v>
      </c>
      <c r="W17" s="415">
        <v>2.5000000000000001E-2</v>
      </c>
      <c r="X17" s="416">
        <v>0.01</v>
      </c>
    </row>
    <row r="18" spans="1:24" s="16" customFormat="1" ht="33.75" customHeight="1" x14ac:dyDescent="0.35">
      <c r="A18" s="88"/>
      <c r="B18" s="189" t="s">
        <v>74</v>
      </c>
      <c r="C18" s="563">
        <v>85</v>
      </c>
      <c r="D18" s="504" t="s">
        <v>9</v>
      </c>
      <c r="E18" s="305" t="s">
        <v>160</v>
      </c>
      <c r="F18" s="531">
        <v>90</v>
      </c>
      <c r="G18" s="172"/>
      <c r="H18" s="337">
        <v>13.81</v>
      </c>
      <c r="I18" s="58">
        <v>7.8</v>
      </c>
      <c r="J18" s="75">
        <v>7.21</v>
      </c>
      <c r="K18" s="335">
        <v>154.13</v>
      </c>
      <c r="L18" s="337">
        <v>0.18</v>
      </c>
      <c r="M18" s="58">
        <v>1.37</v>
      </c>
      <c r="N18" s="58">
        <v>10.33</v>
      </c>
      <c r="O18" s="58">
        <v>3920</v>
      </c>
      <c r="P18" s="59">
        <v>0.96</v>
      </c>
      <c r="Q18" s="337">
        <v>16.170000000000002</v>
      </c>
      <c r="R18" s="58">
        <v>221.57</v>
      </c>
      <c r="S18" s="58">
        <v>14.02</v>
      </c>
      <c r="T18" s="58">
        <v>4.8</v>
      </c>
      <c r="U18" s="58">
        <v>194.11</v>
      </c>
      <c r="V18" s="58">
        <v>5.0000000000000001E-3</v>
      </c>
      <c r="W18" s="58">
        <v>2.8000000000000001E-2</v>
      </c>
      <c r="X18" s="75">
        <v>0</v>
      </c>
    </row>
    <row r="19" spans="1:24" s="16" customFormat="1" ht="33.75" customHeight="1" x14ac:dyDescent="0.35">
      <c r="A19" s="88"/>
      <c r="B19" s="140"/>
      <c r="C19" s="547">
        <v>64</v>
      </c>
      <c r="D19" s="215" t="s">
        <v>47</v>
      </c>
      <c r="E19" s="358" t="s">
        <v>70</v>
      </c>
      <c r="F19" s="231">
        <v>150</v>
      </c>
      <c r="G19" s="106"/>
      <c r="H19" s="253">
        <v>6.76</v>
      </c>
      <c r="I19" s="81">
        <v>3.93</v>
      </c>
      <c r="J19" s="213">
        <v>41.29</v>
      </c>
      <c r="K19" s="374">
        <v>227.48</v>
      </c>
      <c r="L19" s="253">
        <v>0.08</v>
      </c>
      <c r="M19" s="81">
        <v>0.03</v>
      </c>
      <c r="N19" s="81">
        <v>0</v>
      </c>
      <c r="O19" s="81">
        <v>10</v>
      </c>
      <c r="P19" s="82">
        <v>0.06</v>
      </c>
      <c r="Q19" s="253">
        <v>13.22</v>
      </c>
      <c r="R19" s="81">
        <v>50.76</v>
      </c>
      <c r="S19" s="81">
        <v>9.1199999999999992</v>
      </c>
      <c r="T19" s="81">
        <v>0.92</v>
      </c>
      <c r="U19" s="81">
        <v>72.489999999999995</v>
      </c>
      <c r="V19" s="81">
        <v>1E-3</v>
      </c>
      <c r="W19" s="81">
        <v>0</v>
      </c>
      <c r="X19" s="213">
        <v>0.01</v>
      </c>
    </row>
    <row r="20" spans="1:24" s="16" customFormat="1" ht="43.5" customHeight="1" x14ac:dyDescent="0.35">
      <c r="A20" s="88"/>
      <c r="B20" s="140"/>
      <c r="C20" s="140">
        <v>95</v>
      </c>
      <c r="D20" s="668" t="s">
        <v>17</v>
      </c>
      <c r="E20" s="604" t="s">
        <v>137</v>
      </c>
      <c r="F20" s="669">
        <v>200</v>
      </c>
      <c r="G20" s="140"/>
      <c r="H20" s="277">
        <v>0</v>
      </c>
      <c r="I20" s="20">
        <v>0</v>
      </c>
      <c r="J20" s="21">
        <v>20</v>
      </c>
      <c r="K20" s="200">
        <v>80.599999999999994</v>
      </c>
      <c r="L20" s="17">
        <v>0.1</v>
      </c>
      <c r="M20" s="17">
        <v>0.1</v>
      </c>
      <c r="N20" s="15">
        <v>3</v>
      </c>
      <c r="O20" s="15">
        <v>79.2</v>
      </c>
      <c r="P20" s="18">
        <v>0.96</v>
      </c>
      <c r="Q20" s="244">
        <v>0.16</v>
      </c>
      <c r="R20" s="15">
        <v>0</v>
      </c>
      <c r="S20" s="32">
        <v>0</v>
      </c>
      <c r="T20" s="15">
        <v>0.02</v>
      </c>
      <c r="U20" s="15">
        <v>0.15</v>
      </c>
      <c r="V20" s="15">
        <v>0</v>
      </c>
      <c r="W20" s="15">
        <v>0</v>
      </c>
      <c r="X20" s="43">
        <v>0</v>
      </c>
    </row>
    <row r="21" spans="1:24" s="16" customFormat="1" ht="33.75" customHeight="1" x14ac:dyDescent="0.35">
      <c r="A21" s="88"/>
      <c r="B21" s="140"/>
      <c r="C21" s="560">
        <v>119</v>
      </c>
      <c r="D21" s="215" t="s">
        <v>13</v>
      </c>
      <c r="E21" s="157" t="s">
        <v>53</v>
      </c>
      <c r="F21" s="140">
        <v>30</v>
      </c>
      <c r="G21" s="175"/>
      <c r="H21" s="277">
        <v>2.2799999999999998</v>
      </c>
      <c r="I21" s="20">
        <v>0.24</v>
      </c>
      <c r="J21" s="46">
        <v>14.76</v>
      </c>
      <c r="K21" s="412">
        <v>70.5</v>
      </c>
      <c r="L21" s="277">
        <v>0.03</v>
      </c>
      <c r="M21" s="20">
        <v>0.01</v>
      </c>
      <c r="N21" s="20">
        <v>0</v>
      </c>
      <c r="O21" s="20">
        <v>0</v>
      </c>
      <c r="P21" s="21">
        <v>0</v>
      </c>
      <c r="Q21" s="277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3.75" customHeight="1" x14ac:dyDescent="0.35">
      <c r="A22" s="88"/>
      <c r="B22" s="140"/>
      <c r="C22" s="547">
        <v>120</v>
      </c>
      <c r="D22" s="215" t="s">
        <v>14</v>
      </c>
      <c r="E22" s="157" t="s">
        <v>45</v>
      </c>
      <c r="F22" s="140">
        <v>20</v>
      </c>
      <c r="G22" s="175"/>
      <c r="H22" s="277">
        <v>1.32</v>
      </c>
      <c r="I22" s="20">
        <v>0.24</v>
      </c>
      <c r="J22" s="46">
        <v>8.0399999999999991</v>
      </c>
      <c r="K22" s="412">
        <v>39.6</v>
      </c>
      <c r="L22" s="277">
        <v>0.03</v>
      </c>
      <c r="M22" s="20">
        <v>0.02</v>
      </c>
      <c r="N22" s="20">
        <v>0</v>
      </c>
      <c r="O22" s="20">
        <v>0</v>
      </c>
      <c r="P22" s="21">
        <v>0</v>
      </c>
      <c r="Q22" s="277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3.75" customHeight="1" x14ac:dyDescent="0.35">
      <c r="A23" s="88"/>
      <c r="B23" s="188" t="s">
        <v>72</v>
      </c>
      <c r="C23" s="490"/>
      <c r="D23" s="181"/>
      <c r="E23" s="418" t="s">
        <v>19</v>
      </c>
      <c r="F23" s="297">
        <f>F14+F15+F17+F19+F20+F21+F22</f>
        <v>750</v>
      </c>
      <c r="G23" s="468"/>
      <c r="H23" s="205">
        <f t="shared" ref="H23:X23" si="1">H14+H15+H17+H19+H20+H21+H22</f>
        <v>32.9</v>
      </c>
      <c r="I23" s="22">
        <f t="shared" si="1"/>
        <v>19.259999999999998</v>
      </c>
      <c r="J23" s="64">
        <f t="shared" si="1"/>
        <v>103.89000000000001</v>
      </c>
      <c r="K23" s="460">
        <f t="shared" si="1"/>
        <v>720.45</v>
      </c>
      <c r="L23" s="205">
        <f t="shared" si="1"/>
        <v>0.53000000000000014</v>
      </c>
      <c r="M23" s="22">
        <f t="shared" si="1"/>
        <v>1.5100000000000002</v>
      </c>
      <c r="N23" s="22">
        <f t="shared" si="1"/>
        <v>21.16</v>
      </c>
      <c r="O23" s="22">
        <f t="shared" si="1"/>
        <v>3749.2</v>
      </c>
      <c r="P23" s="117">
        <f t="shared" si="1"/>
        <v>1.93</v>
      </c>
      <c r="Q23" s="205">
        <f t="shared" si="1"/>
        <v>72.589999999999989</v>
      </c>
      <c r="R23" s="22">
        <f t="shared" si="1"/>
        <v>439.78999999999996</v>
      </c>
      <c r="S23" s="22">
        <f t="shared" si="1"/>
        <v>72.069999999999993</v>
      </c>
      <c r="T23" s="22">
        <f t="shared" si="1"/>
        <v>8.18</v>
      </c>
      <c r="U23" s="22">
        <f t="shared" si="1"/>
        <v>812.65</v>
      </c>
      <c r="V23" s="22">
        <f t="shared" si="1"/>
        <v>1.7000000000000005E-2</v>
      </c>
      <c r="W23" s="22">
        <f t="shared" si="1"/>
        <v>2.9000000000000005E-2</v>
      </c>
      <c r="X23" s="64">
        <f t="shared" si="1"/>
        <v>4.4499999999999993</v>
      </c>
    </row>
    <row r="24" spans="1:24" s="16" customFormat="1" ht="33.75" customHeight="1" x14ac:dyDescent="0.35">
      <c r="A24" s="88"/>
      <c r="B24" s="242" t="s">
        <v>74</v>
      </c>
      <c r="C24" s="564"/>
      <c r="D24" s="422"/>
      <c r="E24" s="423" t="s">
        <v>19</v>
      </c>
      <c r="F24" s="296">
        <f>F14+F16+F18+F19+F20+F21+F22</f>
        <v>750</v>
      </c>
      <c r="G24" s="469"/>
      <c r="H24" s="310">
        <f t="shared" ref="H24:X24" si="2">H14+H16+H18+H19+H20+H21+H22</f>
        <v>31.700000000000003</v>
      </c>
      <c r="I24" s="57">
        <f t="shared" si="2"/>
        <v>17.819999999999997</v>
      </c>
      <c r="J24" s="76">
        <f t="shared" si="2"/>
        <v>105.65</v>
      </c>
      <c r="K24" s="470">
        <f t="shared" si="2"/>
        <v>709.61</v>
      </c>
      <c r="L24" s="310">
        <f t="shared" si="2"/>
        <v>0.54</v>
      </c>
      <c r="M24" s="57">
        <f t="shared" si="2"/>
        <v>1.6200000000000003</v>
      </c>
      <c r="N24" s="57">
        <f t="shared" si="2"/>
        <v>21.42</v>
      </c>
      <c r="O24" s="57">
        <f t="shared" si="2"/>
        <v>4139.2</v>
      </c>
      <c r="P24" s="739">
        <f t="shared" si="2"/>
        <v>1.98</v>
      </c>
      <c r="Q24" s="310">
        <f t="shared" si="2"/>
        <v>66.13</v>
      </c>
      <c r="R24" s="57">
        <f t="shared" si="2"/>
        <v>436.79999999999995</v>
      </c>
      <c r="S24" s="57">
        <f t="shared" si="2"/>
        <v>69.69</v>
      </c>
      <c r="T24" s="57">
        <f t="shared" si="2"/>
        <v>8.44</v>
      </c>
      <c r="U24" s="57">
        <f t="shared" si="2"/>
        <v>789.66</v>
      </c>
      <c r="V24" s="57">
        <f t="shared" si="2"/>
        <v>1.7000000000000005E-2</v>
      </c>
      <c r="W24" s="57">
        <f t="shared" si="2"/>
        <v>3.2000000000000001E-2</v>
      </c>
      <c r="X24" s="76">
        <f t="shared" si="2"/>
        <v>4.43</v>
      </c>
    </row>
    <row r="25" spans="1:24" s="16" customFormat="1" ht="33.75" customHeight="1" x14ac:dyDescent="0.35">
      <c r="A25" s="88"/>
      <c r="B25" s="241" t="s">
        <v>72</v>
      </c>
      <c r="C25" s="501"/>
      <c r="D25" s="424"/>
      <c r="E25" s="418" t="s">
        <v>20</v>
      </c>
      <c r="F25" s="425"/>
      <c r="G25" s="426"/>
      <c r="H25" s="419"/>
      <c r="I25" s="420"/>
      <c r="J25" s="421"/>
      <c r="K25" s="434">
        <f>K23/23.5</f>
        <v>30.657446808510642</v>
      </c>
      <c r="L25" s="419"/>
      <c r="M25" s="420"/>
      <c r="N25" s="420"/>
      <c r="O25" s="420"/>
      <c r="P25" s="472"/>
      <c r="Q25" s="419"/>
      <c r="R25" s="420"/>
      <c r="S25" s="420"/>
      <c r="T25" s="420"/>
      <c r="U25" s="420"/>
      <c r="V25" s="420"/>
      <c r="W25" s="420"/>
      <c r="X25" s="421"/>
    </row>
    <row r="26" spans="1:24" s="16" customFormat="1" ht="33.75" customHeight="1" thickBot="1" x14ac:dyDescent="0.4">
      <c r="A26" s="354"/>
      <c r="B26" s="191" t="s">
        <v>74</v>
      </c>
      <c r="C26" s="493"/>
      <c r="D26" s="427"/>
      <c r="E26" s="602" t="s">
        <v>20</v>
      </c>
      <c r="F26" s="429"/>
      <c r="G26" s="173"/>
      <c r="H26" s="430"/>
      <c r="I26" s="431"/>
      <c r="J26" s="432"/>
      <c r="K26" s="433">
        <f>K24/23.5</f>
        <v>30.196170212765956</v>
      </c>
      <c r="L26" s="430"/>
      <c r="M26" s="431"/>
      <c r="N26" s="431"/>
      <c r="O26" s="431"/>
      <c r="P26" s="473"/>
      <c r="Q26" s="430"/>
      <c r="R26" s="431"/>
      <c r="S26" s="431"/>
      <c r="T26" s="431"/>
      <c r="U26" s="431"/>
      <c r="V26" s="431"/>
      <c r="W26" s="431"/>
      <c r="X26" s="432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A28" s="606" t="s">
        <v>64</v>
      </c>
      <c r="B28" s="808"/>
      <c r="C28" s="607"/>
      <c r="D28" s="608"/>
      <c r="E28" s="25"/>
      <c r="F28" s="26"/>
      <c r="G28" s="11"/>
      <c r="H28" s="9"/>
      <c r="I28" s="11"/>
      <c r="J28" s="11"/>
    </row>
    <row r="29" spans="1:24" ht="18" x14ac:dyDescent="0.35">
      <c r="A29" s="609" t="s">
        <v>65</v>
      </c>
      <c r="B29" s="804"/>
      <c r="C29" s="610"/>
      <c r="D29" s="610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ht="18" x14ac:dyDescent="0.35">
      <c r="D32" s="11"/>
      <c r="E32" s="25"/>
      <c r="F32" s="26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70" zoomScaleNormal="70" workbookViewId="0">
      <selection activeCell="F12" sqref="F12"/>
    </sheetView>
  </sheetViews>
  <sheetFormatPr defaultRowHeight="14.5" x14ac:dyDescent="0.35"/>
  <cols>
    <col min="1" max="1" width="21.54296875" customWidth="1"/>
    <col min="2" max="2" width="21.54296875" style="816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806"/>
      <c r="C2" s="7"/>
      <c r="D2" s="6" t="s">
        <v>3</v>
      </c>
      <c r="E2" s="6"/>
      <c r="F2" s="8" t="s">
        <v>2</v>
      </c>
      <c r="G2" s="126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585"/>
      <c r="B4" s="771"/>
      <c r="C4" s="612" t="s">
        <v>38</v>
      </c>
      <c r="D4" s="254"/>
      <c r="E4" s="661"/>
      <c r="F4" s="935" t="s">
        <v>25</v>
      </c>
      <c r="G4" s="613"/>
      <c r="H4" s="618" t="s">
        <v>21</v>
      </c>
      <c r="I4" s="618"/>
      <c r="J4" s="618"/>
      <c r="K4" s="681" t="s">
        <v>22</v>
      </c>
      <c r="L4" s="915" t="s">
        <v>23</v>
      </c>
      <c r="M4" s="916"/>
      <c r="N4" s="917"/>
      <c r="O4" s="917"/>
      <c r="P4" s="921"/>
      <c r="Q4" s="922" t="s">
        <v>24</v>
      </c>
      <c r="R4" s="923"/>
      <c r="S4" s="923"/>
      <c r="T4" s="923"/>
      <c r="U4" s="923"/>
      <c r="V4" s="923"/>
      <c r="W4" s="923"/>
      <c r="X4" s="924"/>
    </row>
    <row r="5" spans="1:24" s="16" customFormat="1" ht="28.5" customHeight="1" thickBot="1" x14ac:dyDescent="0.4">
      <c r="A5" s="328" t="s">
        <v>0</v>
      </c>
      <c r="B5" s="765"/>
      <c r="C5" s="104" t="s">
        <v>39</v>
      </c>
      <c r="D5" s="662" t="s">
        <v>40</v>
      </c>
      <c r="E5" s="104" t="s">
        <v>37</v>
      </c>
      <c r="F5" s="936"/>
      <c r="G5" s="110" t="s">
        <v>36</v>
      </c>
      <c r="H5" s="479" t="s">
        <v>26</v>
      </c>
      <c r="I5" s="479" t="s">
        <v>27</v>
      </c>
      <c r="J5" s="479" t="s">
        <v>28</v>
      </c>
      <c r="K5" s="695" t="s">
        <v>29</v>
      </c>
      <c r="L5" s="352" t="s">
        <v>30</v>
      </c>
      <c r="M5" s="352" t="s">
        <v>109</v>
      </c>
      <c r="N5" s="352" t="s">
        <v>31</v>
      </c>
      <c r="O5" s="478" t="s">
        <v>110</v>
      </c>
      <c r="P5" s="352" t="s">
        <v>111</v>
      </c>
      <c r="Q5" s="352" t="s">
        <v>32</v>
      </c>
      <c r="R5" s="352" t="s">
        <v>33</v>
      </c>
      <c r="S5" s="352" t="s">
        <v>34</v>
      </c>
      <c r="T5" s="352" t="s">
        <v>35</v>
      </c>
      <c r="U5" s="352" t="s">
        <v>112</v>
      </c>
      <c r="V5" s="352" t="s">
        <v>113</v>
      </c>
      <c r="W5" s="352" t="s">
        <v>114</v>
      </c>
      <c r="X5" s="479" t="s">
        <v>115</v>
      </c>
    </row>
    <row r="6" spans="1:24" s="16" customFormat="1" ht="26.5" customHeight="1" x14ac:dyDescent="0.35">
      <c r="A6" s="79" t="s">
        <v>5</v>
      </c>
      <c r="B6" s="386"/>
      <c r="C6" s="562">
        <v>28</v>
      </c>
      <c r="D6" s="665" t="s">
        <v>18</v>
      </c>
      <c r="E6" s="666" t="s">
        <v>133</v>
      </c>
      <c r="F6" s="667">
        <v>60</v>
      </c>
      <c r="G6" s="286"/>
      <c r="H6" s="289">
        <v>0.48</v>
      </c>
      <c r="I6" s="90">
        <v>0.6</v>
      </c>
      <c r="J6" s="92">
        <v>1.56</v>
      </c>
      <c r="K6" s="505">
        <v>8.4</v>
      </c>
      <c r="L6" s="289">
        <v>0.02</v>
      </c>
      <c r="M6" s="90">
        <v>0.02</v>
      </c>
      <c r="N6" s="90">
        <v>6</v>
      </c>
      <c r="O6" s="90">
        <v>10</v>
      </c>
      <c r="P6" s="91">
        <v>0</v>
      </c>
      <c r="Q6" s="289">
        <v>13.8</v>
      </c>
      <c r="R6" s="90">
        <v>25.2</v>
      </c>
      <c r="S6" s="90">
        <v>8.4</v>
      </c>
      <c r="T6" s="90">
        <v>0.36</v>
      </c>
      <c r="U6" s="90">
        <v>117.6</v>
      </c>
      <c r="V6" s="90">
        <v>0</v>
      </c>
      <c r="W6" s="90">
        <v>0</v>
      </c>
      <c r="X6" s="92">
        <v>0</v>
      </c>
    </row>
    <row r="7" spans="1:24" s="36" customFormat="1" ht="37.5" customHeight="1" x14ac:dyDescent="0.35">
      <c r="A7" s="93"/>
      <c r="B7" s="157"/>
      <c r="C7" s="547">
        <v>75</v>
      </c>
      <c r="D7" s="215" t="s">
        <v>9</v>
      </c>
      <c r="E7" s="157" t="s">
        <v>116</v>
      </c>
      <c r="F7" s="106">
        <v>90</v>
      </c>
      <c r="G7" s="157"/>
      <c r="H7" s="244">
        <v>12.86</v>
      </c>
      <c r="I7" s="15">
        <v>1.65</v>
      </c>
      <c r="J7" s="18">
        <v>4.9400000000000004</v>
      </c>
      <c r="K7" s="592">
        <v>84.8</v>
      </c>
      <c r="L7" s="244">
        <v>0.08</v>
      </c>
      <c r="M7" s="15">
        <v>0.09</v>
      </c>
      <c r="N7" s="15">
        <v>1.36</v>
      </c>
      <c r="O7" s="15">
        <v>170</v>
      </c>
      <c r="P7" s="18">
        <v>0.16</v>
      </c>
      <c r="Q7" s="244">
        <v>36.93</v>
      </c>
      <c r="R7" s="15">
        <v>163.35</v>
      </c>
      <c r="S7" s="15">
        <v>46.53</v>
      </c>
      <c r="T7" s="15">
        <v>0.85</v>
      </c>
      <c r="U7" s="15">
        <v>346.72</v>
      </c>
      <c r="V7" s="15">
        <v>0.11</v>
      </c>
      <c r="W7" s="15">
        <v>1.2E-2</v>
      </c>
      <c r="X7" s="41">
        <v>0.51</v>
      </c>
    </row>
    <row r="8" spans="1:24" s="36" customFormat="1" ht="26.25" customHeight="1" x14ac:dyDescent="0.35">
      <c r="A8" s="93"/>
      <c r="B8" s="157"/>
      <c r="C8" s="547">
        <v>226</v>
      </c>
      <c r="D8" s="215" t="s">
        <v>62</v>
      </c>
      <c r="E8" s="358" t="s">
        <v>143</v>
      </c>
      <c r="F8" s="633">
        <v>150</v>
      </c>
      <c r="G8" s="140"/>
      <c r="H8" s="277">
        <v>3.23</v>
      </c>
      <c r="I8" s="20">
        <v>5.1100000000000003</v>
      </c>
      <c r="J8" s="21">
        <v>25.3</v>
      </c>
      <c r="K8" s="291">
        <v>159.79</v>
      </c>
      <c r="L8" s="277">
        <v>0.15</v>
      </c>
      <c r="M8" s="20">
        <v>0.1</v>
      </c>
      <c r="N8" s="20">
        <v>13.63</v>
      </c>
      <c r="O8" s="20">
        <v>20</v>
      </c>
      <c r="P8" s="21">
        <v>0.06</v>
      </c>
      <c r="Q8" s="277">
        <v>19.670000000000002</v>
      </c>
      <c r="R8" s="20">
        <v>88.08</v>
      </c>
      <c r="S8" s="20">
        <v>34.68</v>
      </c>
      <c r="T8" s="20">
        <v>1.41</v>
      </c>
      <c r="U8" s="20">
        <v>806.84</v>
      </c>
      <c r="V8" s="20">
        <v>8.0000000000000002E-3</v>
      </c>
      <c r="W8" s="20">
        <v>0</v>
      </c>
      <c r="X8" s="46">
        <v>0.05</v>
      </c>
    </row>
    <row r="9" spans="1:24" s="36" customFormat="1" ht="23.25" customHeight="1" x14ac:dyDescent="0.35">
      <c r="A9" s="93"/>
      <c r="B9" s="157"/>
      <c r="C9" s="547">
        <v>102</v>
      </c>
      <c r="D9" s="215" t="s">
        <v>17</v>
      </c>
      <c r="E9" s="358" t="s">
        <v>79</v>
      </c>
      <c r="F9" s="633">
        <v>200</v>
      </c>
      <c r="G9" s="157"/>
      <c r="H9" s="277">
        <v>0.83</v>
      </c>
      <c r="I9" s="20">
        <v>0.04</v>
      </c>
      <c r="J9" s="46">
        <v>15.16</v>
      </c>
      <c r="K9" s="412">
        <v>64.22</v>
      </c>
      <c r="L9" s="277">
        <v>0.01</v>
      </c>
      <c r="M9" s="20">
        <v>0.03</v>
      </c>
      <c r="N9" s="20">
        <v>0.27</v>
      </c>
      <c r="O9" s="20">
        <v>60</v>
      </c>
      <c r="P9" s="21">
        <v>0</v>
      </c>
      <c r="Q9" s="277">
        <v>24.15</v>
      </c>
      <c r="R9" s="20">
        <v>21.59</v>
      </c>
      <c r="S9" s="20">
        <v>15.53</v>
      </c>
      <c r="T9" s="20">
        <v>0.49</v>
      </c>
      <c r="U9" s="20">
        <v>242.47</v>
      </c>
      <c r="V9" s="20">
        <v>1E-3</v>
      </c>
      <c r="W9" s="20">
        <v>0</v>
      </c>
      <c r="X9" s="46">
        <v>0.01</v>
      </c>
    </row>
    <row r="10" spans="1:24" s="36" customFormat="1" ht="23.25" customHeight="1" x14ac:dyDescent="0.35">
      <c r="A10" s="93"/>
      <c r="B10" s="157"/>
      <c r="C10" s="154">
        <v>119</v>
      </c>
      <c r="D10" s="185" t="s">
        <v>13</v>
      </c>
      <c r="E10" s="156" t="s">
        <v>53</v>
      </c>
      <c r="F10" s="106">
        <v>45</v>
      </c>
      <c r="G10" s="140"/>
      <c r="H10" s="277">
        <v>3.42</v>
      </c>
      <c r="I10" s="20">
        <v>0.36</v>
      </c>
      <c r="J10" s="46">
        <v>22.14</v>
      </c>
      <c r="K10" s="291">
        <v>105.75</v>
      </c>
      <c r="L10" s="277">
        <v>0.05</v>
      </c>
      <c r="M10" s="20">
        <v>0.01</v>
      </c>
      <c r="N10" s="20">
        <v>0</v>
      </c>
      <c r="O10" s="20">
        <v>0</v>
      </c>
      <c r="P10" s="21">
        <v>0</v>
      </c>
      <c r="Q10" s="277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36" customFormat="1" ht="23.25" customHeight="1" x14ac:dyDescent="0.35">
      <c r="A11" s="93"/>
      <c r="B11" s="157"/>
      <c r="C11" s="547">
        <v>120</v>
      </c>
      <c r="D11" s="215" t="s">
        <v>14</v>
      </c>
      <c r="E11" s="157" t="s">
        <v>12</v>
      </c>
      <c r="F11" s="175">
        <v>30</v>
      </c>
      <c r="G11" s="856"/>
      <c r="H11" s="277">
        <v>1.98</v>
      </c>
      <c r="I11" s="20">
        <v>0.36</v>
      </c>
      <c r="J11" s="46">
        <v>12.06</v>
      </c>
      <c r="K11" s="276">
        <v>59.4</v>
      </c>
      <c r="L11" s="277">
        <v>0.05</v>
      </c>
      <c r="M11" s="20">
        <v>0.02</v>
      </c>
      <c r="N11" s="20">
        <v>0</v>
      </c>
      <c r="O11" s="20">
        <v>0</v>
      </c>
      <c r="P11" s="21">
        <v>0</v>
      </c>
      <c r="Q11" s="277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3.25" customHeight="1" x14ac:dyDescent="0.35">
      <c r="A12" s="93"/>
      <c r="B12" s="157"/>
      <c r="C12" s="547"/>
      <c r="D12" s="215"/>
      <c r="E12" s="308" t="s">
        <v>19</v>
      </c>
      <c r="F12" s="368">
        <f>F6+F7+F8+F9+F10+F11</f>
        <v>575</v>
      </c>
      <c r="G12" s="140"/>
      <c r="H12" s="206">
        <f t="shared" ref="H12:X12" si="0">H6+H7+H8+H9+H10+H11</f>
        <v>22.8</v>
      </c>
      <c r="I12" s="34">
        <f t="shared" si="0"/>
        <v>8.120000000000001</v>
      </c>
      <c r="J12" s="269">
        <f t="shared" si="0"/>
        <v>81.16</v>
      </c>
      <c r="K12" s="273">
        <f t="shared" si="0"/>
        <v>482.36</v>
      </c>
      <c r="L12" s="206">
        <f t="shared" si="0"/>
        <v>0.36</v>
      </c>
      <c r="M12" s="34">
        <f t="shared" si="0"/>
        <v>0.27</v>
      </c>
      <c r="N12" s="34">
        <f t="shared" si="0"/>
        <v>21.26</v>
      </c>
      <c r="O12" s="34">
        <f t="shared" si="0"/>
        <v>260</v>
      </c>
      <c r="P12" s="269">
        <f t="shared" si="0"/>
        <v>0.22</v>
      </c>
      <c r="Q12" s="206">
        <f t="shared" si="0"/>
        <v>112.25000000000001</v>
      </c>
      <c r="R12" s="34">
        <f t="shared" si="0"/>
        <v>372.46999999999997</v>
      </c>
      <c r="S12" s="34">
        <f t="shared" si="0"/>
        <v>125.53999999999999</v>
      </c>
      <c r="T12" s="34">
        <f t="shared" si="0"/>
        <v>4.78</v>
      </c>
      <c r="U12" s="34">
        <f t="shared" si="0"/>
        <v>1625.98</v>
      </c>
      <c r="V12" s="34">
        <f t="shared" si="0"/>
        <v>0.121</v>
      </c>
      <c r="W12" s="34">
        <f t="shared" si="0"/>
        <v>1.7000000000000001E-2</v>
      </c>
      <c r="X12" s="68">
        <f t="shared" si="0"/>
        <v>7.11</v>
      </c>
    </row>
    <row r="13" spans="1:24" s="36" customFormat="1" ht="38.25" customHeight="1" thickBot="1" x14ac:dyDescent="0.4">
      <c r="A13" s="93"/>
      <c r="B13" s="255"/>
      <c r="C13" s="270"/>
      <c r="D13" s="387"/>
      <c r="E13" s="343" t="s">
        <v>20</v>
      </c>
      <c r="F13" s="212"/>
      <c r="G13" s="143"/>
      <c r="H13" s="208"/>
      <c r="I13" s="51"/>
      <c r="J13" s="134"/>
      <c r="K13" s="887">
        <f>K12/23.5</f>
        <v>20.525957446808512</v>
      </c>
      <c r="L13" s="208"/>
      <c r="M13" s="51"/>
      <c r="N13" s="51"/>
      <c r="O13" s="51"/>
      <c r="P13" s="134"/>
      <c r="Q13" s="208"/>
      <c r="R13" s="51"/>
      <c r="S13" s="51"/>
      <c r="T13" s="51"/>
      <c r="U13" s="51"/>
      <c r="V13" s="51"/>
      <c r="W13" s="51"/>
      <c r="X13" s="123"/>
    </row>
    <row r="14" spans="1:24" s="16" customFormat="1" ht="33.75" customHeight="1" x14ac:dyDescent="0.35">
      <c r="A14" s="395" t="s">
        <v>6</v>
      </c>
      <c r="B14" s="694"/>
      <c r="C14" s="552">
        <v>13</v>
      </c>
      <c r="D14" s="386" t="s">
        <v>7</v>
      </c>
      <c r="E14" s="698" t="s">
        <v>56</v>
      </c>
      <c r="F14" s="699">
        <v>60</v>
      </c>
      <c r="G14" s="144"/>
      <c r="H14" s="339">
        <v>1.1200000000000001</v>
      </c>
      <c r="I14" s="49">
        <v>4.2699999999999996</v>
      </c>
      <c r="J14" s="50">
        <v>6.02</v>
      </c>
      <c r="K14" s="591">
        <v>68.62</v>
      </c>
      <c r="L14" s="339">
        <v>0.03</v>
      </c>
      <c r="M14" s="49">
        <v>0.04</v>
      </c>
      <c r="N14" s="49">
        <v>3.29</v>
      </c>
      <c r="O14" s="49">
        <v>450</v>
      </c>
      <c r="P14" s="384">
        <v>0</v>
      </c>
      <c r="Q14" s="339">
        <v>14.45</v>
      </c>
      <c r="R14" s="49">
        <v>29.75</v>
      </c>
      <c r="S14" s="49">
        <v>18.420000000000002</v>
      </c>
      <c r="T14" s="49">
        <v>0.54</v>
      </c>
      <c r="U14" s="49">
        <v>161.77000000000001</v>
      </c>
      <c r="V14" s="49">
        <v>3.0000000000000001E-3</v>
      </c>
      <c r="W14" s="49">
        <v>1E-3</v>
      </c>
      <c r="X14" s="50">
        <v>0.02</v>
      </c>
    </row>
    <row r="15" spans="1:24" s="16" customFormat="1" ht="33.75" customHeight="1" x14ac:dyDescent="0.35">
      <c r="A15" s="86"/>
      <c r="B15" s="157"/>
      <c r="C15" s="153">
        <v>34</v>
      </c>
      <c r="D15" s="668" t="s">
        <v>8</v>
      </c>
      <c r="E15" s="604" t="s">
        <v>75</v>
      </c>
      <c r="F15" s="669">
        <v>200</v>
      </c>
      <c r="G15" s="141"/>
      <c r="H15" s="245">
        <v>9.19</v>
      </c>
      <c r="I15" s="13">
        <v>5.64</v>
      </c>
      <c r="J15" s="43">
        <v>13.63</v>
      </c>
      <c r="K15" s="292">
        <v>141.18</v>
      </c>
      <c r="L15" s="245">
        <v>0.16</v>
      </c>
      <c r="M15" s="13">
        <v>0.08</v>
      </c>
      <c r="N15" s="13">
        <v>2.73</v>
      </c>
      <c r="O15" s="13">
        <v>110</v>
      </c>
      <c r="P15" s="23">
        <v>0</v>
      </c>
      <c r="Q15" s="245">
        <v>24.39</v>
      </c>
      <c r="R15" s="13">
        <v>101</v>
      </c>
      <c r="S15" s="13">
        <v>29.04</v>
      </c>
      <c r="T15" s="13">
        <v>2.08</v>
      </c>
      <c r="U15" s="13">
        <v>339.52</v>
      </c>
      <c r="V15" s="13">
        <v>4.0000000000000001E-3</v>
      </c>
      <c r="W15" s="13">
        <v>2E-3</v>
      </c>
      <c r="X15" s="43">
        <v>0.03</v>
      </c>
    </row>
    <row r="16" spans="1:24" s="16" customFormat="1" ht="33.75" customHeight="1" x14ac:dyDescent="0.35">
      <c r="A16" s="588"/>
      <c r="B16" s="188" t="s">
        <v>72</v>
      </c>
      <c r="C16" s="490">
        <v>152</v>
      </c>
      <c r="D16" s="642" t="s">
        <v>9</v>
      </c>
      <c r="E16" s="584" t="s">
        <v>144</v>
      </c>
      <c r="F16" s="643">
        <v>90</v>
      </c>
      <c r="G16" s="188"/>
      <c r="H16" s="309">
        <v>17.25</v>
      </c>
      <c r="I16" s="62">
        <v>14.98</v>
      </c>
      <c r="J16" s="63">
        <v>7.87</v>
      </c>
      <c r="K16" s="523">
        <v>235.78</v>
      </c>
      <c r="L16" s="309">
        <v>7.0000000000000007E-2</v>
      </c>
      <c r="M16" s="62">
        <v>0.12</v>
      </c>
      <c r="N16" s="62">
        <v>0.81</v>
      </c>
      <c r="O16" s="62">
        <v>10</v>
      </c>
      <c r="P16" s="118">
        <v>0.02</v>
      </c>
      <c r="Q16" s="309">
        <v>24.88</v>
      </c>
      <c r="R16" s="62">
        <v>155.37</v>
      </c>
      <c r="S16" s="62">
        <v>19.91</v>
      </c>
      <c r="T16" s="62">
        <v>1.72</v>
      </c>
      <c r="U16" s="62">
        <v>234.74</v>
      </c>
      <c r="V16" s="62">
        <v>6.0000000000000001E-3</v>
      </c>
      <c r="W16" s="62">
        <v>1E-3</v>
      </c>
      <c r="X16" s="63">
        <v>0.08</v>
      </c>
    </row>
    <row r="17" spans="1:24" s="16" customFormat="1" ht="33.75" customHeight="1" x14ac:dyDescent="0.35">
      <c r="A17" s="588"/>
      <c r="B17" s="189" t="s">
        <v>74</v>
      </c>
      <c r="C17" s="563">
        <v>126</v>
      </c>
      <c r="D17" s="504" t="s">
        <v>9</v>
      </c>
      <c r="E17" s="579" t="s">
        <v>142</v>
      </c>
      <c r="F17" s="644">
        <v>90</v>
      </c>
      <c r="G17" s="189"/>
      <c r="H17" s="246">
        <v>18.489999999999998</v>
      </c>
      <c r="I17" s="67">
        <v>18.54</v>
      </c>
      <c r="J17" s="116">
        <v>3.59</v>
      </c>
      <c r="K17" s="557">
        <v>256</v>
      </c>
      <c r="L17" s="246">
        <v>0.06</v>
      </c>
      <c r="M17" s="67">
        <v>0.14000000000000001</v>
      </c>
      <c r="N17" s="67">
        <v>1.08</v>
      </c>
      <c r="O17" s="67">
        <v>10</v>
      </c>
      <c r="P17" s="484">
        <v>0.04</v>
      </c>
      <c r="Q17" s="246">
        <v>32.39</v>
      </c>
      <c r="R17" s="67">
        <v>188.9</v>
      </c>
      <c r="S17" s="67">
        <v>24.33</v>
      </c>
      <c r="T17" s="67">
        <v>2.57</v>
      </c>
      <c r="U17" s="67">
        <v>330.48</v>
      </c>
      <c r="V17" s="67">
        <v>8.9999999999999993E-3</v>
      </c>
      <c r="W17" s="67">
        <v>0</v>
      </c>
      <c r="X17" s="116">
        <v>0.06</v>
      </c>
    </row>
    <row r="18" spans="1:24" s="16" customFormat="1" ht="33.75" customHeight="1" x14ac:dyDescent="0.35">
      <c r="A18" s="95"/>
      <c r="B18" s="646"/>
      <c r="C18" s="152">
        <v>54</v>
      </c>
      <c r="D18" s="185" t="s">
        <v>62</v>
      </c>
      <c r="E18" s="156" t="s">
        <v>42</v>
      </c>
      <c r="F18" s="135">
        <v>150</v>
      </c>
      <c r="G18" s="139"/>
      <c r="H18" s="277">
        <v>7.26</v>
      </c>
      <c r="I18" s="20">
        <v>4.96</v>
      </c>
      <c r="J18" s="46">
        <v>31.76</v>
      </c>
      <c r="K18" s="291">
        <v>198.84</v>
      </c>
      <c r="L18" s="277">
        <v>0.19</v>
      </c>
      <c r="M18" s="20">
        <v>0.1</v>
      </c>
      <c r="N18" s="20">
        <v>0</v>
      </c>
      <c r="O18" s="20">
        <v>10</v>
      </c>
      <c r="P18" s="21">
        <v>0.06</v>
      </c>
      <c r="Q18" s="277">
        <v>13.09</v>
      </c>
      <c r="R18" s="20">
        <v>159.71</v>
      </c>
      <c r="S18" s="20">
        <v>106.22</v>
      </c>
      <c r="T18" s="20">
        <v>3.57</v>
      </c>
      <c r="U18" s="20">
        <v>193.67</v>
      </c>
      <c r="V18" s="20">
        <v>2E-3</v>
      </c>
      <c r="W18" s="20">
        <v>3.0000000000000001E-3</v>
      </c>
      <c r="X18" s="46">
        <v>0.01</v>
      </c>
    </row>
    <row r="19" spans="1:24" s="16" customFormat="1" ht="43.5" customHeight="1" x14ac:dyDescent="0.35">
      <c r="A19" s="95"/>
      <c r="B19" s="646"/>
      <c r="C19" s="153">
        <v>107</v>
      </c>
      <c r="D19" s="668" t="s">
        <v>17</v>
      </c>
      <c r="E19" s="604" t="s">
        <v>122</v>
      </c>
      <c r="F19" s="669">
        <v>200</v>
      </c>
      <c r="G19" s="141"/>
      <c r="H19" s="244">
        <v>0.2</v>
      </c>
      <c r="I19" s="15">
        <v>0</v>
      </c>
      <c r="J19" s="41">
        <v>24</v>
      </c>
      <c r="K19" s="592">
        <v>100</v>
      </c>
      <c r="L19" s="244">
        <v>0</v>
      </c>
      <c r="M19" s="15">
        <v>0</v>
      </c>
      <c r="N19" s="15">
        <v>0</v>
      </c>
      <c r="O19" s="15">
        <v>820</v>
      </c>
      <c r="P19" s="18">
        <v>0</v>
      </c>
      <c r="Q19" s="244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41">
        <v>0</v>
      </c>
    </row>
    <row r="20" spans="1:24" s="16" customFormat="1" ht="33.75" customHeight="1" x14ac:dyDescent="0.35">
      <c r="A20" s="88"/>
      <c r="B20" s="621"/>
      <c r="C20" s="154">
        <v>119</v>
      </c>
      <c r="D20" s="185" t="s">
        <v>13</v>
      </c>
      <c r="E20" s="156" t="s">
        <v>53</v>
      </c>
      <c r="F20" s="284">
        <v>20</v>
      </c>
      <c r="G20" s="139"/>
      <c r="H20" s="244">
        <v>1.52</v>
      </c>
      <c r="I20" s="15">
        <v>0.16</v>
      </c>
      <c r="J20" s="41">
        <v>9.84</v>
      </c>
      <c r="K20" s="592">
        <v>47</v>
      </c>
      <c r="L20" s="244">
        <v>0.02</v>
      </c>
      <c r="M20" s="15">
        <v>0.01</v>
      </c>
      <c r="N20" s="15">
        <v>0</v>
      </c>
      <c r="O20" s="15">
        <v>0</v>
      </c>
      <c r="P20" s="18">
        <v>0</v>
      </c>
      <c r="Q20" s="244">
        <v>4</v>
      </c>
      <c r="R20" s="15">
        <v>13</v>
      </c>
      <c r="S20" s="15">
        <v>2.8</v>
      </c>
      <c r="T20" s="15">
        <v>0.22</v>
      </c>
      <c r="U20" s="15">
        <v>18.600000000000001</v>
      </c>
      <c r="V20" s="15">
        <v>1E-3</v>
      </c>
      <c r="W20" s="15">
        <v>1E-3</v>
      </c>
      <c r="X20" s="41">
        <v>2.9</v>
      </c>
    </row>
    <row r="21" spans="1:24" s="16" customFormat="1" ht="33.75" customHeight="1" x14ac:dyDescent="0.35">
      <c r="A21" s="88"/>
      <c r="B21" s="621"/>
      <c r="C21" s="152">
        <v>120</v>
      </c>
      <c r="D21" s="185" t="s">
        <v>14</v>
      </c>
      <c r="E21" s="156" t="s">
        <v>45</v>
      </c>
      <c r="F21" s="135">
        <v>20</v>
      </c>
      <c r="G21" s="139"/>
      <c r="H21" s="244">
        <v>1.32</v>
      </c>
      <c r="I21" s="15">
        <v>0.24</v>
      </c>
      <c r="J21" s="41">
        <v>8.0399999999999991</v>
      </c>
      <c r="K21" s="593">
        <v>39.6</v>
      </c>
      <c r="L21" s="277">
        <v>0.03</v>
      </c>
      <c r="M21" s="20">
        <v>0.02</v>
      </c>
      <c r="N21" s="20">
        <v>0</v>
      </c>
      <c r="O21" s="20">
        <v>0</v>
      </c>
      <c r="P21" s="21">
        <v>0</v>
      </c>
      <c r="Q21" s="277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3.75" customHeight="1" x14ac:dyDescent="0.35">
      <c r="A22" s="88"/>
      <c r="B22" s="188" t="s">
        <v>72</v>
      </c>
      <c r="C22" s="761"/>
      <c r="D22" s="700"/>
      <c r="E22" s="306" t="s">
        <v>19</v>
      </c>
      <c r="F22" s="460">
        <f>F14+F15+F16+F18+F19+F20+F21</f>
        <v>740</v>
      </c>
      <c r="G22" s="297"/>
      <c r="H22" s="205">
        <f t="shared" ref="H22:X22" si="1">H14+H15+H16+H18+H19+H20+H21</f>
        <v>37.860000000000007</v>
      </c>
      <c r="I22" s="22">
        <f t="shared" si="1"/>
        <v>30.25</v>
      </c>
      <c r="J22" s="64">
        <f t="shared" si="1"/>
        <v>101.16</v>
      </c>
      <c r="K22" s="468">
        <f t="shared" si="1"/>
        <v>831.0200000000001</v>
      </c>
      <c r="L22" s="205">
        <f t="shared" si="1"/>
        <v>0.5</v>
      </c>
      <c r="M22" s="22">
        <f t="shared" si="1"/>
        <v>0.37</v>
      </c>
      <c r="N22" s="22">
        <f t="shared" si="1"/>
        <v>6.83</v>
      </c>
      <c r="O22" s="22">
        <f t="shared" si="1"/>
        <v>1400</v>
      </c>
      <c r="P22" s="117">
        <f t="shared" si="1"/>
        <v>0.08</v>
      </c>
      <c r="Q22" s="205">
        <f t="shared" si="1"/>
        <v>86.61</v>
      </c>
      <c r="R22" s="22">
        <f t="shared" si="1"/>
        <v>488.83000000000004</v>
      </c>
      <c r="S22" s="22">
        <f t="shared" si="1"/>
        <v>185.79000000000002</v>
      </c>
      <c r="T22" s="22">
        <f t="shared" si="1"/>
        <v>8.91</v>
      </c>
      <c r="U22" s="22">
        <f t="shared" si="1"/>
        <v>995.3</v>
      </c>
      <c r="V22" s="22">
        <f t="shared" si="1"/>
        <v>1.7000000000000001E-2</v>
      </c>
      <c r="W22" s="22">
        <f t="shared" si="1"/>
        <v>9.0000000000000011E-3</v>
      </c>
      <c r="X22" s="64">
        <f t="shared" si="1"/>
        <v>3.04</v>
      </c>
    </row>
    <row r="23" spans="1:24" s="16" customFormat="1" ht="33.75" customHeight="1" x14ac:dyDescent="0.35">
      <c r="A23" s="88"/>
      <c r="B23" s="189" t="s">
        <v>74</v>
      </c>
      <c r="C23" s="762"/>
      <c r="D23" s="701"/>
      <c r="E23" s="307" t="s">
        <v>19</v>
      </c>
      <c r="F23" s="470">
        <f>F14+F15+F17+F19+F18+F20+F21</f>
        <v>740</v>
      </c>
      <c r="G23" s="296"/>
      <c r="H23" s="310">
        <f t="shared" ref="H23:X23" si="2">H14+H15+H17+H19+H18+H20+H21</f>
        <v>39.1</v>
      </c>
      <c r="I23" s="57">
        <f t="shared" si="2"/>
        <v>33.809999999999995</v>
      </c>
      <c r="J23" s="76">
        <f t="shared" si="2"/>
        <v>96.88</v>
      </c>
      <c r="K23" s="469">
        <f t="shared" si="2"/>
        <v>851.24</v>
      </c>
      <c r="L23" s="310">
        <f t="shared" si="2"/>
        <v>0.49</v>
      </c>
      <c r="M23" s="57">
        <f t="shared" si="2"/>
        <v>0.39</v>
      </c>
      <c r="N23" s="57">
        <f t="shared" si="2"/>
        <v>7.1</v>
      </c>
      <c r="O23" s="57">
        <f t="shared" si="2"/>
        <v>1400</v>
      </c>
      <c r="P23" s="739">
        <f t="shared" si="2"/>
        <v>0.1</v>
      </c>
      <c r="Q23" s="310">
        <f t="shared" si="2"/>
        <v>94.12</v>
      </c>
      <c r="R23" s="57">
        <f t="shared" si="2"/>
        <v>522.36</v>
      </c>
      <c r="S23" s="57">
        <f t="shared" si="2"/>
        <v>190.21</v>
      </c>
      <c r="T23" s="57">
        <f t="shared" si="2"/>
        <v>9.76</v>
      </c>
      <c r="U23" s="57">
        <f t="shared" si="2"/>
        <v>1091.04</v>
      </c>
      <c r="V23" s="57">
        <f t="shared" si="2"/>
        <v>2.0000000000000004E-2</v>
      </c>
      <c r="W23" s="57">
        <f t="shared" si="2"/>
        <v>8.0000000000000002E-3</v>
      </c>
      <c r="X23" s="76">
        <f t="shared" si="2"/>
        <v>3.02</v>
      </c>
    </row>
    <row r="24" spans="1:24" s="16" customFormat="1" ht="33.75" customHeight="1" x14ac:dyDescent="0.35">
      <c r="A24" s="88"/>
      <c r="B24" s="188" t="s">
        <v>72</v>
      </c>
      <c r="C24" s="763"/>
      <c r="D24" s="671"/>
      <c r="E24" s="544" t="s">
        <v>20</v>
      </c>
      <c r="F24" s="426"/>
      <c r="G24" s="241"/>
      <c r="H24" s="205"/>
      <c r="I24" s="22"/>
      <c r="J24" s="64"/>
      <c r="K24" s="510">
        <f>K22/23.5</f>
        <v>35.362553191489368</v>
      </c>
      <c r="L24" s="205"/>
      <c r="M24" s="22"/>
      <c r="N24" s="22"/>
      <c r="O24" s="22"/>
      <c r="P24" s="117"/>
      <c r="Q24" s="205"/>
      <c r="R24" s="22"/>
      <c r="S24" s="22"/>
      <c r="T24" s="22"/>
      <c r="U24" s="22"/>
      <c r="V24" s="22"/>
      <c r="W24" s="22"/>
      <c r="X24" s="64"/>
    </row>
    <row r="25" spans="1:24" s="16" customFormat="1" ht="33.75" customHeight="1" thickBot="1" x14ac:dyDescent="0.4">
      <c r="A25" s="354"/>
      <c r="B25" s="191" t="s">
        <v>74</v>
      </c>
      <c r="C25" s="764"/>
      <c r="D25" s="672"/>
      <c r="E25" s="545" t="s">
        <v>20</v>
      </c>
      <c r="F25" s="672"/>
      <c r="G25" s="649"/>
      <c r="H25" s="675"/>
      <c r="I25" s="676"/>
      <c r="J25" s="677"/>
      <c r="K25" s="511">
        <f>K23/23.5</f>
        <v>36.222978723404253</v>
      </c>
      <c r="L25" s="675"/>
      <c r="M25" s="676"/>
      <c r="N25" s="676"/>
      <c r="O25" s="676"/>
      <c r="P25" s="678"/>
      <c r="Q25" s="675"/>
      <c r="R25" s="676"/>
      <c r="S25" s="676"/>
      <c r="T25" s="676"/>
      <c r="U25" s="676"/>
      <c r="V25" s="676"/>
      <c r="W25" s="676"/>
      <c r="X25" s="677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377"/>
      <c r="B27" s="377"/>
      <c r="C27" s="280"/>
      <c r="D27" s="218"/>
      <c r="E27" s="25"/>
      <c r="F27" s="26"/>
      <c r="G27" s="11"/>
      <c r="H27" s="9"/>
      <c r="I27" s="11"/>
      <c r="J27" s="11"/>
    </row>
    <row r="28" spans="1:24" ht="18" x14ac:dyDescent="0.35">
      <c r="A28" s="606" t="s">
        <v>64</v>
      </c>
      <c r="B28" s="812"/>
      <c r="C28" s="607"/>
      <c r="D28" s="608"/>
      <c r="E28" s="25"/>
      <c r="F28" s="26"/>
      <c r="G28" s="11"/>
      <c r="H28" s="11"/>
      <c r="I28" s="11"/>
      <c r="J28" s="11"/>
    </row>
    <row r="29" spans="1:24" ht="18" x14ac:dyDescent="0.35">
      <c r="A29" s="609" t="s">
        <v>65</v>
      </c>
      <c r="B29" s="813"/>
      <c r="C29" s="610"/>
      <c r="D29" s="610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2023-05-10T02:11:04Z</dcterms:modified>
</cp:coreProperties>
</file>