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4" i="20" l="1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13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13" i="27"/>
  <c r="K13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<sst xmlns="http://schemas.openxmlformats.org/spreadsheetml/2006/main" count="1401" uniqueCount="161">
  <si>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</si>
  <si>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</si>
  <si>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</si>
  <si>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</si>
  <si>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</si>
  <si>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</si>
  <si>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</si>
  <si>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</si>
  <si>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</si>
  <si>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</si>
  <si>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</si>
  <si>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</si>
  <si>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</si>
  <si>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</si>
  <si>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</si>
  <si>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</si>
  <si>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</si>
  <si>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</si>
  <si>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</si>
  <si>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</si>
  <si>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</si>
  <si>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</si>
  <si>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</si>
  <si>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</si>
  <si>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</si>
  <si>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</si>
  <si>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</si>
  <si>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</si>
  <si>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</si>
  <si>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</si>
  <si>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</si>
  <si>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</si>
  <si>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</si>
  <si>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</si>
  <si>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</si>
  <si>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</si>
  <si>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</si>
  <si>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</si>
  <si>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</si>
  <si>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</si>
  <si>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</si>
  <si>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</si>
  <si>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</si>
  <si>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</si>
  <si>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</si>
  <si>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</si>
  <si>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</si>
  <si>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</si>
  <si>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</si>
  <si>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</si>
  <si>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</si>
  <si>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</si>
  <si>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</si>
  <si>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</si>
  <si>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</si>
  <si>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</si>
  <si>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</si>
  <si>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</si>
  <si>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</si>
  <si>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</si>
  <si>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</si>
  <si>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</si>
  <si>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</si>
  <si>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</si>
  <si>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</si>
  <si>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</si>
  <si>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</si>
  <si>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</si>
  <si>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</si>
  <si>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</si>
  <si>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</si>
  <si>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</si>
  <si>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</si>
  <si>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</si>
  <si>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</si>
  <si>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</si>
  <si>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</si>
  <si>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</si>
  <si>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</si>
  <si>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</si>
  <si>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</si>
  <si>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</si>
  <si>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</si>
  <si>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</si>
  <si>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</si>
  <si>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</si>
  <si>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</si>
  <si>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</si>
  <si>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</si>
  <si>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</si>
  <si>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</si>
  <si>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</si>
  <si>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</si>
  <si>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</si>
  <si>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</si>
  <si>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</si>
  <si>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</si>
  <si>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</si>
  <si>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</si>
  <si>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</si>
  <si>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</si>
  <si>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</si>
  <si>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</si>
  <si>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</si>
  <si>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</si>
  <si>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</si>
  <si>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</si>
  <si>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</si>
  <si>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</si>
  <si>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</si>
  <si>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</si>
  <si>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</si>
  <si>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</si>
  <si>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</si>
  <si>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</si>
  <si>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</si>
  <si>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</si>
  <si>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</si>
  <si>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</si>
  <si>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</si>
  <si>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</si>
  <si>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</si>
  <si>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</si>
  <si>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</si>
  <si>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</si>
  <si>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</si>
  <si>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</si>
  <si>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</si>
  <si>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</si>
  <si>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</si>
  <si>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</si>
  <si>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</si>
  <si>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</si>
  <si>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</si>
  <si>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</si>
  <si>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</si>
  <si>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</si>
  <si>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</si>
  <si>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</si>
  <si>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</si>
  <si>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</si>
  <si>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</si>
  <si>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</si>
  <si>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Десерт молочный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</si>
  <si>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</si>
  <si>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</si>
  <si>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</si>
  <si>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</si>
  <si>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</si>
  <si>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</si>
  <si>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</si>
  <si>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</si>
  <si>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</si>
  <si>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</si>
  <si>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</si>
  <si>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</si>
  <si>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Люля – кебаб с томатным соусом с зеленью</t>
  </si>
  <si>
    <t>Каша  рисовая молочная с ананасами и маслом NEW</t>
  </si>
  <si>
    <t>Бульон куриный с яйцом и гренками</t>
  </si>
  <si>
    <t>Кофейный напиток с молоком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</si>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</sst>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21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52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1"/>
      <c r="B4" s="598" t="s">
        <v>36</v>
      </c>
      <c r="C4" s="599"/>
      <c r="D4" s="664"/>
      <c r="E4" s="598"/>
      <c r="F4" s="597"/>
      <c r="G4" s="600" t="s">
        <v>19</v>
      </c>
      <c r="H4" s="601"/>
      <c r="I4" s="602"/>
      <c r="J4" s="603" t="s">
        <v>20</v>
      </c>
      <c r="K4" s="898" t="s">
        <v>21</v>
      </c>
      <c r="L4" s="899"/>
      <c r="M4" s="900"/>
      <c r="N4" s="900"/>
      <c r="O4" s="900"/>
      <c r="P4" s="901" t="s">
        <v>22</v>
      </c>
      <c r="Q4" s="902"/>
      <c r="R4" s="902"/>
      <c r="S4" s="902"/>
      <c r="T4" s="902"/>
      <c r="U4" s="902"/>
      <c r="V4" s="902"/>
      <c r="W4" s="903"/>
    </row>
    <row r="5" spans="1:23" ht="47" thickBot="1" x14ac:dyDescent="0.4">
      <c r="A5" s="82" t="s">
        <v>0</v>
      </c>
      <c r="B5" s="108" t="s">
        <v>37</v>
      </c>
      <c r="C5" s="755" t="s">
        <v>38</v>
      </c>
      <c r="D5" s="108" t="s">
        <v>35</v>
      </c>
      <c r="E5" s="108" t="s">
        <v>23</v>
      </c>
      <c r="F5" s="102" t="s">
        <v>34</v>
      </c>
      <c r="G5" s="240" t="s">
        <v>24</v>
      </c>
      <c r="H5" s="70" t="s">
        <v>25</v>
      </c>
      <c r="I5" s="71" t="s">
        <v>26</v>
      </c>
      <c r="J5" s="604" t="s">
        <v>27</v>
      </c>
      <c r="K5" s="344" t="s">
        <v>28</v>
      </c>
      <c r="L5" s="344" t="s">
        <v>106</v>
      </c>
      <c r="M5" s="344" t="s">
        <v>29</v>
      </c>
      <c r="N5" s="465" t="s">
        <v>107</v>
      </c>
      <c r="O5" s="718" t="s">
        <v>108</v>
      </c>
      <c r="P5" s="466" t="s">
        <v>30</v>
      </c>
      <c r="Q5" s="102" t="s">
        <v>31</v>
      </c>
      <c r="R5" s="466" t="s">
        <v>32</v>
      </c>
      <c r="S5" s="102" t="s">
        <v>33</v>
      </c>
      <c r="T5" s="466" t="s">
        <v>109</v>
      </c>
      <c r="U5" s="102" t="s">
        <v>110</v>
      </c>
      <c r="V5" s="466" t="s">
        <v>111</v>
      </c>
      <c r="W5" s="720" t="s">
        <v>112</v>
      </c>
    </row>
    <row r="6" spans="1:23" ht="34.5" customHeight="1" x14ac:dyDescent="0.35">
      <c r="A6" s="85" t="s">
        <v>5</v>
      </c>
      <c r="B6" s="142">
        <v>24</v>
      </c>
      <c r="C6" s="605" t="s">
        <v>16</v>
      </c>
      <c r="D6" s="336" t="s">
        <v>104</v>
      </c>
      <c r="E6" s="347">
        <v>150</v>
      </c>
      <c r="F6" s="142"/>
      <c r="G6" s="37">
        <v>0.6</v>
      </c>
      <c r="H6" s="38">
        <v>0.6</v>
      </c>
      <c r="I6" s="41">
        <v>14.7</v>
      </c>
      <c r="J6" s="461">
        <v>70.5</v>
      </c>
      <c r="K6" s="264">
        <v>0.05</v>
      </c>
      <c r="L6" s="37">
        <v>0.03</v>
      </c>
      <c r="M6" s="38">
        <v>15</v>
      </c>
      <c r="N6" s="38">
        <v>0</v>
      </c>
      <c r="O6" s="39">
        <v>0</v>
      </c>
      <c r="P6" s="258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34">
        <v>0.01</v>
      </c>
    </row>
    <row r="7" spans="1:23" ht="34.5" customHeight="1" x14ac:dyDescent="0.35">
      <c r="A7" s="83"/>
      <c r="B7" s="137">
        <v>30</v>
      </c>
      <c r="C7" s="154" t="s">
        <v>7</v>
      </c>
      <c r="D7" s="154" t="s">
        <v>13</v>
      </c>
      <c r="E7" s="137">
        <v>200</v>
      </c>
      <c r="F7" s="183"/>
      <c r="G7" s="241">
        <v>6</v>
      </c>
      <c r="H7" s="15">
        <v>6.28</v>
      </c>
      <c r="I7" s="40">
        <v>7.12</v>
      </c>
      <c r="J7" s="257">
        <v>109.74</v>
      </c>
      <c r="K7" s="241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41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6"/>
      <c r="B8" s="137">
        <v>255</v>
      </c>
      <c r="C8" s="154" t="s">
        <v>8</v>
      </c>
      <c r="D8" s="154" t="s">
        <v>144</v>
      </c>
      <c r="E8" s="137">
        <v>250</v>
      </c>
      <c r="F8" s="183"/>
      <c r="G8" s="241">
        <v>26.9</v>
      </c>
      <c r="H8" s="15">
        <v>33.159999999999997</v>
      </c>
      <c r="I8" s="40">
        <v>40.369999999999997</v>
      </c>
      <c r="J8" s="196">
        <v>567.08000000000004</v>
      </c>
      <c r="K8" s="241">
        <v>0.1</v>
      </c>
      <c r="L8" s="17">
        <v>0.19</v>
      </c>
      <c r="M8" s="15">
        <v>1.33</v>
      </c>
      <c r="N8" s="15">
        <v>160</v>
      </c>
      <c r="O8" s="40">
        <v>0</v>
      </c>
      <c r="P8" s="241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6"/>
      <c r="B9" s="137">
        <v>98</v>
      </c>
      <c r="C9" s="154" t="s">
        <v>15</v>
      </c>
      <c r="D9" s="154" t="s">
        <v>14</v>
      </c>
      <c r="E9" s="137">
        <v>200</v>
      </c>
      <c r="F9" s="183"/>
      <c r="G9" s="241">
        <v>0.37</v>
      </c>
      <c r="H9" s="15">
        <v>0</v>
      </c>
      <c r="I9" s="40">
        <v>14.85</v>
      </c>
      <c r="J9" s="257">
        <v>59.48</v>
      </c>
      <c r="K9" s="241">
        <v>0</v>
      </c>
      <c r="L9" s="17">
        <v>0</v>
      </c>
      <c r="M9" s="15">
        <v>0</v>
      </c>
      <c r="N9" s="15">
        <v>0</v>
      </c>
      <c r="O9" s="40">
        <v>0</v>
      </c>
      <c r="P9" s="241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6"/>
      <c r="B10" s="140">
        <v>119</v>
      </c>
      <c r="C10" s="154" t="s">
        <v>11</v>
      </c>
      <c r="D10" s="154" t="s">
        <v>51</v>
      </c>
      <c r="E10" s="188">
        <v>20</v>
      </c>
      <c r="F10" s="133"/>
      <c r="G10" s="241">
        <v>1.52</v>
      </c>
      <c r="H10" s="15">
        <v>0.16</v>
      </c>
      <c r="I10" s="40">
        <v>9.84</v>
      </c>
      <c r="J10" s="256">
        <v>47</v>
      </c>
      <c r="K10" s="241">
        <v>0.02</v>
      </c>
      <c r="L10" s="15">
        <v>0.01</v>
      </c>
      <c r="M10" s="15">
        <v>0</v>
      </c>
      <c r="N10" s="15">
        <v>0</v>
      </c>
      <c r="O10" s="18">
        <v>0</v>
      </c>
      <c r="P10" s="241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6"/>
      <c r="B11" s="137">
        <v>120</v>
      </c>
      <c r="C11" s="154" t="s">
        <v>12</v>
      </c>
      <c r="D11" s="154" t="s">
        <v>43</v>
      </c>
      <c r="E11" s="137">
        <v>20</v>
      </c>
      <c r="F11" s="183"/>
      <c r="G11" s="241">
        <v>1.32</v>
      </c>
      <c r="H11" s="15">
        <v>0.24</v>
      </c>
      <c r="I11" s="40">
        <v>8.0399999999999991</v>
      </c>
      <c r="J11" s="257">
        <v>39.6</v>
      </c>
      <c r="K11" s="273">
        <v>0.03</v>
      </c>
      <c r="L11" s="19">
        <v>0.02</v>
      </c>
      <c r="M11" s="20">
        <v>0</v>
      </c>
      <c r="N11" s="20">
        <v>0</v>
      </c>
      <c r="O11" s="44">
        <v>0</v>
      </c>
      <c r="P11" s="27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6"/>
      <c r="B12" s="227"/>
      <c r="C12" s="606"/>
      <c r="D12" s="304" t="s">
        <v>17</v>
      </c>
      <c r="E12" s="311">
        <f>SUM(E6:E11)</f>
        <v>840</v>
      </c>
      <c r="F12" s="607"/>
      <c r="G12" s="202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17">
        <f t="shared" si="0"/>
        <v>893.40000000000009</v>
      </c>
      <c r="K12" s="202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202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46"/>
      <c r="B13" s="319"/>
      <c r="C13" s="608"/>
      <c r="D13" s="337" t="s">
        <v>18</v>
      </c>
      <c r="E13" s="608"/>
      <c r="F13" s="610"/>
      <c r="G13" s="611"/>
      <c r="H13" s="612"/>
      <c r="I13" s="613"/>
      <c r="J13" s="318">
        <f>J12/23.5</f>
        <v>38.017021276595749</v>
      </c>
      <c r="K13" s="614"/>
      <c r="L13" s="615"/>
      <c r="M13" s="616"/>
      <c r="N13" s="616"/>
      <c r="O13" s="617"/>
      <c r="P13" s="614"/>
      <c r="Q13" s="616"/>
      <c r="R13" s="616"/>
      <c r="S13" s="616"/>
      <c r="T13" s="616"/>
      <c r="U13" s="616"/>
      <c r="V13" s="616"/>
      <c r="W13" s="617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8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4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7"/>
      <c r="B4" s="792"/>
      <c r="C4" s="597" t="s">
        <v>36</v>
      </c>
      <c r="D4" s="251"/>
      <c r="E4" s="664"/>
      <c r="F4" s="597"/>
      <c r="G4" s="598"/>
      <c r="H4" s="750" t="s">
        <v>19</v>
      </c>
      <c r="I4" s="751"/>
      <c r="J4" s="752"/>
      <c r="K4" s="665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68" t="s">
        <v>0</v>
      </c>
      <c r="B5" s="793"/>
      <c r="C5" s="102" t="s">
        <v>37</v>
      </c>
      <c r="D5" s="647" t="s">
        <v>38</v>
      </c>
      <c r="E5" s="108" t="s">
        <v>35</v>
      </c>
      <c r="F5" s="102" t="s">
        <v>23</v>
      </c>
      <c r="G5" s="108" t="s">
        <v>34</v>
      </c>
      <c r="H5" s="131" t="s">
        <v>24</v>
      </c>
      <c r="I5" s="466" t="s">
        <v>25</v>
      </c>
      <c r="J5" s="102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26.5" customHeight="1" x14ac:dyDescent="0.35">
      <c r="A6" s="77" t="s">
        <v>4</v>
      </c>
      <c r="B6" s="142"/>
      <c r="C6" s="158">
        <v>25</v>
      </c>
      <c r="D6" s="270" t="s">
        <v>16</v>
      </c>
      <c r="E6" s="336" t="s">
        <v>46</v>
      </c>
      <c r="F6" s="347">
        <v>150</v>
      </c>
      <c r="G6" s="142"/>
      <c r="H6" s="45">
        <v>0.6</v>
      </c>
      <c r="I6" s="36">
        <v>0.45</v>
      </c>
      <c r="J6" s="46">
        <v>15.45</v>
      </c>
      <c r="K6" s="197">
        <v>70.5</v>
      </c>
      <c r="L6" s="258">
        <v>0.03</v>
      </c>
      <c r="M6" s="45">
        <v>0.05</v>
      </c>
      <c r="N6" s="36">
        <v>7.5</v>
      </c>
      <c r="O6" s="36">
        <v>0</v>
      </c>
      <c r="P6" s="223">
        <v>0</v>
      </c>
      <c r="Q6" s="258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34">
        <v>0.01</v>
      </c>
    </row>
    <row r="7" spans="1:24" s="35" customFormat="1" ht="26.25" customHeight="1" x14ac:dyDescent="0.35">
      <c r="A7" s="91"/>
      <c r="B7" s="138"/>
      <c r="C7" s="138">
        <v>67</v>
      </c>
      <c r="D7" s="155" t="s">
        <v>58</v>
      </c>
      <c r="E7" s="213" t="s">
        <v>148</v>
      </c>
      <c r="F7" s="138">
        <v>150</v>
      </c>
      <c r="G7" s="213"/>
      <c r="H7" s="273">
        <v>18.86</v>
      </c>
      <c r="I7" s="20">
        <v>20.22</v>
      </c>
      <c r="J7" s="21">
        <v>2.79</v>
      </c>
      <c r="K7" s="198">
        <v>270.32</v>
      </c>
      <c r="L7" s="273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73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7">
        <v>0.01</v>
      </c>
    </row>
    <row r="8" spans="1:24" s="35" customFormat="1" ht="28.5" customHeight="1" x14ac:dyDescent="0.35">
      <c r="A8" s="91"/>
      <c r="B8" s="138"/>
      <c r="C8" s="137">
        <v>115</v>
      </c>
      <c r="D8" s="154" t="s">
        <v>42</v>
      </c>
      <c r="E8" s="183" t="s">
        <v>41</v>
      </c>
      <c r="F8" s="268">
        <v>200</v>
      </c>
      <c r="G8" s="133"/>
      <c r="H8" s="273">
        <v>6.64</v>
      </c>
      <c r="I8" s="20">
        <v>5.15</v>
      </c>
      <c r="J8" s="21">
        <v>16.809999999999999</v>
      </c>
      <c r="K8" s="198">
        <v>141.19</v>
      </c>
      <c r="L8" s="273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73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91"/>
      <c r="B9" s="138"/>
      <c r="C9" s="139">
        <v>121</v>
      </c>
      <c r="D9" s="220" t="s">
        <v>47</v>
      </c>
      <c r="E9" s="178" t="s">
        <v>47</v>
      </c>
      <c r="F9" s="188">
        <v>30</v>
      </c>
      <c r="G9" s="133"/>
      <c r="H9" s="241">
        <v>2.25</v>
      </c>
      <c r="I9" s="15">
        <v>0.87</v>
      </c>
      <c r="J9" s="18">
        <v>14.94</v>
      </c>
      <c r="K9" s="195">
        <v>78.599999999999994</v>
      </c>
      <c r="L9" s="241">
        <v>0.03</v>
      </c>
      <c r="M9" s="17">
        <v>0.01</v>
      </c>
      <c r="N9" s="15">
        <v>0</v>
      </c>
      <c r="O9" s="15">
        <v>0</v>
      </c>
      <c r="P9" s="40">
        <v>0</v>
      </c>
      <c r="Q9" s="24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91"/>
      <c r="B10" s="138"/>
      <c r="C10" s="138"/>
      <c r="D10" s="155"/>
      <c r="E10" s="295" t="s">
        <v>17</v>
      </c>
      <c r="F10" s="267">
        <f>SUM(F6:F9)</f>
        <v>530</v>
      </c>
      <c r="G10" s="104"/>
      <c r="H10" s="204">
        <f t="shared" ref="H10:W10" si="0">SUM(H6:H9)</f>
        <v>28.35</v>
      </c>
      <c r="I10" s="33">
        <f t="shared" si="0"/>
        <v>26.69</v>
      </c>
      <c r="J10" s="265">
        <f t="shared" si="0"/>
        <v>49.989999999999995</v>
      </c>
      <c r="K10" s="379">
        <f t="shared" si="0"/>
        <v>560.61</v>
      </c>
      <c r="L10" s="204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65">
        <f t="shared" si="0"/>
        <v>2.97</v>
      </c>
      <c r="Q10" s="204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91"/>
      <c r="B11" s="138"/>
      <c r="C11" s="143"/>
      <c r="D11" s="376"/>
      <c r="E11" s="685" t="s">
        <v>18</v>
      </c>
      <c r="F11" s="143"/>
      <c r="G11" s="259"/>
      <c r="H11" s="205"/>
      <c r="I11" s="97"/>
      <c r="J11" s="192"/>
      <c r="K11" s="200">
        <f>K10/23.5</f>
        <v>23.855744680851064</v>
      </c>
      <c r="L11" s="205"/>
      <c r="M11" s="98"/>
      <c r="N11" s="97"/>
      <c r="O11" s="97"/>
      <c r="P11" s="192"/>
      <c r="Q11" s="204"/>
      <c r="R11" s="33"/>
      <c r="S11" s="33"/>
      <c r="T11" s="33"/>
      <c r="U11" s="33"/>
      <c r="V11" s="33"/>
      <c r="W11" s="33"/>
      <c r="X11" s="66">
        <f>SUM(X6:X10)</f>
        <v>8.2000000000000003E-2</v>
      </c>
    </row>
    <row r="12" spans="1:24" s="16" customFormat="1" ht="33.75" customHeight="1" x14ac:dyDescent="0.35">
      <c r="A12" s="386" t="s">
        <v>5</v>
      </c>
      <c r="B12" s="298"/>
      <c r="C12" s="142">
        <v>24</v>
      </c>
      <c r="D12" s="686" t="s">
        <v>16</v>
      </c>
      <c r="E12" s="377" t="s">
        <v>104</v>
      </c>
      <c r="F12" s="142">
        <v>150</v>
      </c>
      <c r="G12" s="605"/>
      <c r="H12" s="264">
        <v>0.6</v>
      </c>
      <c r="I12" s="38">
        <v>0.6</v>
      </c>
      <c r="J12" s="39">
        <v>14.7</v>
      </c>
      <c r="K12" s="494">
        <v>70.5</v>
      </c>
      <c r="L12" s="264">
        <v>0.03</v>
      </c>
      <c r="M12" s="38">
        <v>0.05</v>
      </c>
      <c r="N12" s="38">
        <v>7.5</v>
      </c>
      <c r="O12" s="38">
        <v>0</v>
      </c>
      <c r="P12" s="41">
        <v>0</v>
      </c>
      <c r="Q12" s="264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4"/>
      <c r="B13" s="133"/>
      <c r="C13" s="139">
        <v>31</v>
      </c>
      <c r="D13" s="687" t="s">
        <v>7</v>
      </c>
      <c r="E13" s="589" t="s">
        <v>74</v>
      </c>
      <c r="F13" s="590">
        <v>200</v>
      </c>
      <c r="G13" s="103"/>
      <c r="H13" s="242">
        <v>5.74</v>
      </c>
      <c r="I13" s="13">
        <v>8.7799999999999994</v>
      </c>
      <c r="J13" s="42">
        <v>8.74</v>
      </c>
      <c r="K13" s="288">
        <v>138.04</v>
      </c>
      <c r="L13" s="242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42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93"/>
      <c r="B14" s="169" t="s">
        <v>70</v>
      </c>
      <c r="C14" s="186">
        <v>78</v>
      </c>
      <c r="D14" s="688" t="s">
        <v>8</v>
      </c>
      <c r="E14" s="349" t="s">
        <v>160</v>
      </c>
      <c r="F14" s="519">
        <v>90</v>
      </c>
      <c r="G14" s="169"/>
      <c r="H14" s="249">
        <v>14.8</v>
      </c>
      <c r="I14" s="53">
        <v>13.02</v>
      </c>
      <c r="J14" s="72">
        <v>12.17</v>
      </c>
      <c r="K14" s="495">
        <v>226.36</v>
      </c>
      <c r="L14" s="405">
        <v>0.1</v>
      </c>
      <c r="M14" s="406">
        <v>0.12</v>
      </c>
      <c r="N14" s="406">
        <v>1.35</v>
      </c>
      <c r="O14" s="406">
        <v>150</v>
      </c>
      <c r="P14" s="458">
        <v>0.27</v>
      </c>
      <c r="Q14" s="405">
        <v>58.43</v>
      </c>
      <c r="R14" s="406">
        <v>194.16</v>
      </c>
      <c r="S14" s="406">
        <v>50.25</v>
      </c>
      <c r="T14" s="406">
        <v>1.1499999999999999</v>
      </c>
      <c r="U14" s="406">
        <v>351.77</v>
      </c>
      <c r="V14" s="406">
        <v>0.108</v>
      </c>
      <c r="W14" s="406">
        <v>1.4E-2</v>
      </c>
      <c r="X14" s="407">
        <v>0.51</v>
      </c>
    </row>
    <row r="15" spans="1:24" s="16" customFormat="1" ht="33.75" customHeight="1" x14ac:dyDescent="0.35">
      <c r="A15" s="93"/>
      <c r="B15" s="170" t="s">
        <v>72</v>
      </c>
      <c r="C15" s="187">
        <v>148</v>
      </c>
      <c r="D15" s="689" t="s">
        <v>8</v>
      </c>
      <c r="E15" s="301" t="s">
        <v>99</v>
      </c>
      <c r="F15" s="518">
        <v>90</v>
      </c>
      <c r="G15" s="170"/>
      <c r="H15" s="398">
        <v>19.52</v>
      </c>
      <c r="I15" s="78">
        <v>10.17</v>
      </c>
      <c r="J15" s="399">
        <v>5.89</v>
      </c>
      <c r="K15" s="496">
        <v>193.12</v>
      </c>
      <c r="L15" s="398">
        <v>0.11</v>
      </c>
      <c r="M15" s="78">
        <v>0.16</v>
      </c>
      <c r="N15" s="78">
        <v>1.57</v>
      </c>
      <c r="O15" s="78">
        <v>300</v>
      </c>
      <c r="P15" s="449">
        <v>0.44</v>
      </c>
      <c r="Q15" s="398">
        <v>129.65</v>
      </c>
      <c r="R15" s="78">
        <v>270.19</v>
      </c>
      <c r="S15" s="78">
        <v>64.94</v>
      </c>
      <c r="T15" s="78">
        <v>1.28</v>
      </c>
      <c r="U15" s="78">
        <v>460.93</v>
      </c>
      <c r="V15" s="78">
        <v>0.14000000000000001</v>
      </c>
      <c r="W15" s="78">
        <v>1.7000000000000001E-2</v>
      </c>
      <c r="X15" s="399">
        <v>0.66</v>
      </c>
    </row>
    <row r="16" spans="1:24" s="16" customFormat="1" ht="51" customHeight="1" x14ac:dyDescent="0.35">
      <c r="A16" s="93"/>
      <c r="B16" s="169" t="s">
        <v>70</v>
      </c>
      <c r="C16" s="186">
        <v>312</v>
      </c>
      <c r="D16" s="688" t="s">
        <v>60</v>
      </c>
      <c r="E16" s="349" t="s">
        <v>146</v>
      </c>
      <c r="F16" s="169">
        <v>150</v>
      </c>
      <c r="G16" s="186"/>
      <c r="H16" s="405">
        <v>3.55</v>
      </c>
      <c r="I16" s="406">
        <v>7.16</v>
      </c>
      <c r="J16" s="458">
        <v>17.64</v>
      </c>
      <c r="K16" s="358">
        <v>150.44999999999999</v>
      </c>
      <c r="L16" s="405">
        <v>0.11</v>
      </c>
      <c r="M16" s="557">
        <v>0.12</v>
      </c>
      <c r="N16" s="406">
        <v>21.47</v>
      </c>
      <c r="O16" s="406">
        <v>100</v>
      </c>
      <c r="P16" s="458">
        <v>0.09</v>
      </c>
      <c r="Q16" s="405">
        <v>51.59</v>
      </c>
      <c r="R16" s="406">
        <v>90.88</v>
      </c>
      <c r="S16" s="406">
        <v>30.76</v>
      </c>
      <c r="T16" s="406">
        <v>1.1499999999999999</v>
      </c>
      <c r="U16" s="406">
        <v>495.63</v>
      </c>
      <c r="V16" s="406">
        <v>6.0499999999999998E-3</v>
      </c>
      <c r="W16" s="406">
        <v>7.2999999999999996E-4</v>
      </c>
      <c r="X16" s="407">
        <v>0.03</v>
      </c>
    </row>
    <row r="17" spans="1:24" s="16" customFormat="1" ht="51" customHeight="1" x14ac:dyDescent="0.35">
      <c r="A17" s="93"/>
      <c r="B17" s="170" t="s">
        <v>72</v>
      </c>
      <c r="C17" s="187">
        <v>22</v>
      </c>
      <c r="D17" s="491" t="s">
        <v>60</v>
      </c>
      <c r="E17" s="301" t="s">
        <v>136</v>
      </c>
      <c r="F17" s="170">
        <v>150</v>
      </c>
      <c r="G17" s="187"/>
      <c r="H17" s="331">
        <v>2.41</v>
      </c>
      <c r="I17" s="56">
        <v>7.02</v>
      </c>
      <c r="J17" s="57">
        <v>14.18</v>
      </c>
      <c r="K17" s="245">
        <v>130.79</v>
      </c>
      <c r="L17" s="244">
        <v>0.08</v>
      </c>
      <c r="M17" s="244">
        <v>7.0000000000000007E-2</v>
      </c>
      <c r="N17" s="56">
        <v>13.63</v>
      </c>
      <c r="O17" s="56">
        <v>420</v>
      </c>
      <c r="P17" s="57">
        <v>0.06</v>
      </c>
      <c r="Q17" s="331">
        <v>35.24</v>
      </c>
      <c r="R17" s="56">
        <v>63.07</v>
      </c>
      <c r="S17" s="56">
        <v>28.07</v>
      </c>
      <c r="T17" s="56">
        <v>1.03</v>
      </c>
      <c r="U17" s="56">
        <v>482.73</v>
      </c>
      <c r="V17" s="56">
        <v>5.0000000000000001E-3</v>
      </c>
      <c r="W17" s="56">
        <v>0</v>
      </c>
      <c r="X17" s="73">
        <v>0.03</v>
      </c>
    </row>
    <row r="18" spans="1:24" s="16" customFormat="1" ht="43.5" customHeight="1" x14ac:dyDescent="0.35">
      <c r="A18" s="93"/>
      <c r="B18" s="104"/>
      <c r="C18" s="137">
        <v>114</v>
      </c>
      <c r="D18" s="183" t="s">
        <v>42</v>
      </c>
      <c r="E18" s="220" t="s">
        <v>48</v>
      </c>
      <c r="F18" s="280">
        <v>200</v>
      </c>
      <c r="G18" s="154"/>
      <c r="H18" s="241">
        <v>0</v>
      </c>
      <c r="I18" s="15">
        <v>0</v>
      </c>
      <c r="J18" s="40">
        <v>7.27</v>
      </c>
      <c r="K18" s="256">
        <v>28.73</v>
      </c>
      <c r="L18" s="241">
        <v>0</v>
      </c>
      <c r="M18" s="17">
        <v>0</v>
      </c>
      <c r="N18" s="15">
        <v>0</v>
      </c>
      <c r="O18" s="15">
        <v>0</v>
      </c>
      <c r="P18" s="18">
        <v>0</v>
      </c>
      <c r="Q18" s="241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93"/>
      <c r="B19" s="104"/>
      <c r="C19" s="214">
        <v>119</v>
      </c>
      <c r="D19" s="582" t="s">
        <v>11</v>
      </c>
      <c r="E19" s="155" t="s">
        <v>51</v>
      </c>
      <c r="F19" s="138">
        <v>45</v>
      </c>
      <c r="G19" s="104"/>
      <c r="H19" s="273">
        <v>3.42</v>
      </c>
      <c r="I19" s="20">
        <v>0.36</v>
      </c>
      <c r="J19" s="44">
        <v>22.14</v>
      </c>
      <c r="K19" s="287">
        <v>105.75</v>
      </c>
      <c r="L19" s="273">
        <v>0.05</v>
      </c>
      <c r="M19" s="20">
        <v>0.01</v>
      </c>
      <c r="N19" s="20">
        <v>0</v>
      </c>
      <c r="O19" s="20">
        <v>0</v>
      </c>
      <c r="P19" s="21">
        <v>0</v>
      </c>
      <c r="Q19" s="273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93"/>
      <c r="B20" s="104"/>
      <c r="C20" s="138">
        <v>120</v>
      </c>
      <c r="D20" s="582" t="s">
        <v>12</v>
      </c>
      <c r="E20" s="155" t="s">
        <v>43</v>
      </c>
      <c r="F20" s="138">
        <v>25</v>
      </c>
      <c r="G20" s="104"/>
      <c r="H20" s="273">
        <v>1.65</v>
      </c>
      <c r="I20" s="20">
        <v>0.3</v>
      </c>
      <c r="J20" s="44">
        <v>10.050000000000001</v>
      </c>
      <c r="K20" s="287">
        <v>49.5</v>
      </c>
      <c r="L20" s="273">
        <v>0.04</v>
      </c>
      <c r="M20" s="20">
        <v>0.02</v>
      </c>
      <c r="N20" s="20">
        <v>0</v>
      </c>
      <c r="O20" s="20">
        <v>0</v>
      </c>
      <c r="P20" s="21">
        <v>0</v>
      </c>
      <c r="Q20" s="273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93"/>
      <c r="B21" s="169" t="s">
        <v>70</v>
      </c>
      <c r="C21" s="345"/>
      <c r="D21" s="690"/>
      <c r="E21" s="302" t="s">
        <v>17</v>
      </c>
      <c r="F21" s="293">
        <f>F12+F13+F14+F16+F18+F19+F20</f>
        <v>860</v>
      </c>
      <c r="G21" s="447"/>
      <c r="H21" s="203">
        <f>H12+H13+H14+H16+H18+H19+H20</f>
        <v>29.759999999999998</v>
      </c>
      <c r="I21" s="22">
        <f t="shared" ref="I21:X21" si="1">I12+I13+I14+I16+I18+I19+I20</f>
        <v>30.22</v>
      </c>
      <c r="J21" s="62">
        <f t="shared" si="1"/>
        <v>92.71</v>
      </c>
      <c r="K21" s="455">
        <f t="shared" si="1"/>
        <v>769.32999999999993</v>
      </c>
      <c r="L21" s="203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5">
        <f t="shared" si="1"/>
        <v>0.42000000000000004</v>
      </c>
      <c r="Q21" s="203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2">
        <f t="shared" si="1"/>
        <v>7.1160000000000005</v>
      </c>
    </row>
    <row r="22" spans="1:24" s="16" customFormat="1" ht="33.75" customHeight="1" x14ac:dyDescent="0.35">
      <c r="A22" s="93"/>
      <c r="B22" s="489" t="s">
        <v>72</v>
      </c>
      <c r="C22" s="579"/>
      <c r="D22" s="691"/>
      <c r="E22" s="303" t="s">
        <v>17</v>
      </c>
      <c r="F22" s="292">
        <f>F12+F13+F15+F16+F18+F19+F20</f>
        <v>860</v>
      </c>
      <c r="G22" s="457"/>
      <c r="H22" s="306">
        <f>H12+H13+H15+H17+H18+H19+H20</f>
        <v>33.339999999999996</v>
      </c>
      <c r="I22" s="55">
        <f t="shared" ref="I22:X22" si="2">I12+I13+I15+I17+I18+I19+I20</f>
        <v>27.229999999999997</v>
      </c>
      <c r="J22" s="74">
        <f t="shared" si="2"/>
        <v>82.97</v>
      </c>
      <c r="K22" s="456">
        <f t="shared" si="2"/>
        <v>716.43</v>
      </c>
      <c r="L22" s="306">
        <f t="shared" si="2"/>
        <v>0.35</v>
      </c>
      <c r="M22" s="55">
        <f t="shared" si="2"/>
        <v>0.39000000000000007</v>
      </c>
      <c r="N22" s="55">
        <f t="shared" si="2"/>
        <v>27.94</v>
      </c>
      <c r="O22" s="55">
        <f t="shared" si="2"/>
        <v>852.8</v>
      </c>
      <c r="P22" s="722">
        <f t="shared" si="2"/>
        <v>0.56000000000000005</v>
      </c>
      <c r="Q22" s="306">
        <f t="shared" si="2"/>
        <v>243.7</v>
      </c>
      <c r="R22" s="55">
        <f t="shared" si="2"/>
        <v>501.52</v>
      </c>
      <c r="S22" s="55">
        <f t="shared" si="2"/>
        <v>149.37</v>
      </c>
      <c r="T22" s="55">
        <f t="shared" si="2"/>
        <v>5.09</v>
      </c>
      <c r="U22" s="55">
        <f t="shared" si="2"/>
        <v>1555.85</v>
      </c>
      <c r="V22" s="55">
        <f t="shared" si="2"/>
        <v>0.15400000000000003</v>
      </c>
      <c r="W22" s="55">
        <f t="shared" si="2"/>
        <v>2.1000000000000001E-2</v>
      </c>
      <c r="X22" s="74">
        <f t="shared" si="2"/>
        <v>7.266</v>
      </c>
    </row>
    <row r="23" spans="1:24" s="16" customFormat="1" ht="33.75" customHeight="1" x14ac:dyDescent="0.35">
      <c r="A23" s="93"/>
      <c r="B23" s="478" t="s">
        <v>70</v>
      </c>
      <c r="C23" s="348"/>
      <c r="D23" s="692"/>
      <c r="E23" s="302" t="s">
        <v>18</v>
      </c>
      <c r="F23" s="416"/>
      <c r="G23" s="478"/>
      <c r="H23" s="203"/>
      <c r="I23" s="22"/>
      <c r="J23" s="62"/>
      <c r="K23" s="497">
        <f>K21/23.5</f>
        <v>32.737446808510633</v>
      </c>
      <c r="L23" s="203"/>
      <c r="M23" s="22"/>
      <c r="N23" s="22"/>
      <c r="O23" s="22"/>
      <c r="P23" s="115"/>
      <c r="Q23" s="203"/>
      <c r="R23" s="22"/>
      <c r="S23" s="22"/>
      <c r="T23" s="22"/>
      <c r="U23" s="22"/>
      <c r="V23" s="22"/>
      <c r="W23" s="22"/>
      <c r="X23" s="62"/>
    </row>
    <row r="24" spans="1:24" s="16" customFormat="1" ht="33.75" customHeight="1" thickBot="1" x14ac:dyDescent="0.4">
      <c r="A24" s="120"/>
      <c r="B24" s="171" t="s">
        <v>72</v>
      </c>
      <c r="C24" s="515"/>
      <c r="D24" s="657"/>
      <c r="E24" s="725" t="s">
        <v>18</v>
      </c>
      <c r="F24" s="189"/>
      <c r="G24" s="171"/>
      <c r="H24" s="421"/>
      <c r="I24" s="422"/>
      <c r="J24" s="423"/>
      <c r="K24" s="498">
        <f>K22/23.5</f>
        <v>30.486382978723402</v>
      </c>
      <c r="L24" s="421"/>
      <c r="M24" s="422"/>
      <c r="N24" s="422"/>
      <c r="O24" s="422"/>
      <c r="P24" s="460"/>
      <c r="Q24" s="421"/>
      <c r="R24" s="422"/>
      <c r="S24" s="422"/>
      <c r="T24" s="422"/>
      <c r="U24" s="422"/>
      <c r="V24" s="422"/>
      <c r="W24" s="422"/>
      <c r="X24" s="423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68"/>
      <c r="B26" s="800"/>
      <c r="C26" s="276"/>
      <c r="D26" s="216"/>
      <c r="E26" s="25"/>
      <c r="F26" s="26"/>
      <c r="G26" s="11"/>
      <c r="H26" s="9"/>
      <c r="I26" s="11"/>
      <c r="J26" s="11"/>
    </row>
    <row r="27" spans="1:24" ht="18" x14ac:dyDescent="0.35">
      <c r="A27" s="591" t="s">
        <v>62</v>
      </c>
      <c r="B27" s="791"/>
      <c r="C27" s="592"/>
      <c r="D27" s="592"/>
      <c r="E27" s="25"/>
      <c r="F27" s="26"/>
      <c r="G27" s="11"/>
      <c r="H27" s="11"/>
      <c r="I27" s="11"/>
      <c r="J27" s="11"/>
      <c r="R27" s="467"/>
    </row>
    <row r="28" spans="1:24" ht="18" x14ac:dyDescent="0.35">
      <c r="A28" s="594" t="s">
        <v>63</v>
      </c>
      <c r="B28" s="787"/>
      <c r="C28" s="119"/>
      <c r="D28" s="59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78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85"/>
      <c r="C2" s="7"/>
      <c r="D2" s="6" t="s">
        <v>3</v>
      </c>
      <c r="E2" s="721"/>
      <c r="F2" s="8" t="s">
        <v>2</v>
      </c>
      <c r="G2" s="124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2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1"/>
      <c r="B4" s="801"/>
      <c r="C4" s="735" t="s">
        <v>36</v>
      </c>
      <c r="D4" s="251"/>
      <c r="E4" s="664"/>
      <c r="F4" s="733"/>
      <c r="G4" s="735"/>
      <c r="H4" s="750" t="s">
        <v>19</v>
      </c>
      <c r="I4" s="751"/>
      <c r="J4" s="752"/>
      <c r="K4" s="665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47" thickBot="1" x14ac:dyDescent="0.4">
      <c r="A5" s="82" t="s">
        <v>0</v>
      </c>
      <c r="B5" s="802"/>
      <c r="C5" s="108" t="s">
        <v>37</v>
      </c>
      <c r="D5" s="647" t="s">
        <v>38</v>
      </c>
      <c r="E5" s="108" t="s">
        <v>35</v>
      </c>
      <c r="F5" s="102" t="s">
        <v>23</v>
      </c>
      <c r="G5" s="108" t="s">
        <v>34</v>
      </c>
      <c r="H5" s="102" t="s">
        <v>24</v>
      </c>
      <c r="I5" s="466" t="s">
        <v>25</v>
      </c>
      <c r="J5" s="102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1.5" customHeight="1" x14ac:dyDescent="0.35">
      <c r="A6" s="559"/>
      <c r="B6" s="506"/>
      <c r="C6" s="142">
        <v>13</v>
      </c>
      <c r="D6" s="605" t="s">
        <v>16</v>
      </c>
      <c r="E6" s="377" t="s">
        <v>54</v>
      </c>
      <c r="F6" s="539">
        <v>60</v>
      </c>
      <c r="G6" s="560"/>
      <c r="H6" s="264">
        <v>1.1200000000000001</v>
      </c>
      <c r="I6" s="38">
        <v>4.2699999999999996</v>
      </c>
      <c r="J6" s="39">
        <v>6.02</v>
      </c>
      <c r="K6" s="197">
        <v>68.62</v>
      </c>
      <c r="L6" s="264">
        <v>0.03</v>
      </c>
      <c r="M6" s="37">
        <v>0.04</v>
      </c>
      <c r="N6" s="38">
        <v>3.29</v>
      </c>
      <c r="O6" s="38">
        <v>450</v>
      </c>
      <c r="P6" s="41">
        <v>0</v>
      </c>
      <c r="Q6" s="264">
        <v>14.45</v>
      </c>
      <c r="R6" s="38">
        <v>29.75</v>
      </c>
      <c r="S6" s="38">
        <v>18.420000000000002</v>
      </c>
      <c r="T6" s="38">
        <v>0.54</v>
      </c>
      <c r="U6" s="38">
        <v>161.77000000000001</v>
      </c>
      <c r="V6" s="38">
        <v>3.0000000000000001E-3</v>
      </c>
      <c r="W6" s="38">
        <v>1E-3</v>
      </c>
      <c r="X6" s="39">
        <v>0.02</v>
      </c>
    </row>
    <row r="7" spans="1:24" s="16" customFormat="1" ht="27.75" customHeight="1" x14ac:dyDescent="0.35">
      <c r="A7" s="559"/>
      <c r="B7" s="507" t="s">
        <v>70</v>
      </c>
      <c r="C7" s="186">
        <v>153</v>
      </c>
      <c r="D7" s="627" t="s">
        <v>8</v>
      </c>
      <c r="E7" s="487" t="s">
        <v>156</v>
      </c>
      <c r="F7" s="477">
        <v>90</v>
      </c>
      <c r="G7" s="683"/>
      <c r="H7" s="249">
        <v>12.52</v>
      </c>
      <c r="I7" s="53">
        <v>10</v>
      </c>
      <c r="J7" s="72">
        <v>12.3</v>
      </c>
      <c r="K7" s="248">
        <v>190.38</v>
      </c>
      <c r="L7" s="52">
        <v>7.0000000000000007E-2</v>
      </c>
      <c r="M7" s="52">
        <v>0.1</v>
      </c>
      <c r="N7" s="53">
        <v>3.49</v>
      </c>
      <c r="O7" s="53">
        <v>40</v>
      </c>
      <c r="P7" s="54">
        <v>0.01</v>
      </c>
      <c r="Q7" s="249">
        <v>18.78</v>
      </c>
      <c r="R7" s="53">
        <v>112.4</v>
      </c>
      <c r="S7" s="53">
        <v>21.07</v>
      </c>
      <c r="T7" s="53">
        <v>1.57</v>
      </c>
      <c r="U7" s="53">
        <v>273.92</v>
      </c>
      <c r="V7" s="53">
        <v>5.0000000000000001E-3</v>
      </c>
      <c r="W7" s="53">
        <v>1E-3</v>
      </c>
      <c r="X7" s="72">
        <v>0.06</v>
      </c>
    </row>
    <row r="8" spans="1:24" s="16" customFormat="1" ht="27" customHeight="1" x14ac:dyDescent="0.35">
      <c r="A8" s="559"/>
      <c r="B8" s="190" t="s">
        <v>72</v>
      </c>
      <c r="C8" s="187">
        <v>89</v>
      </c>
      <c r="D8" s="619" t="s">
        <v>8</v>
      </c>
      <c r="E8" s="301" t="s">
        <v>98</v>
      </c>
      <c r="F8" s="629">
        <v>90</v>
      </c>
      <c r="G8" s="190"/>
      <c r="H8" s="331">
        <v>18.13</v>
      </c>
      <c r="I8" s="56">
        <v>17.05</v>
      </c>
      <c r="J8" s="73">
        <v>3.69</v>
      </c>
      <c r="K8" s="329">
        <v>240.96</v>
      </c>
      <c r="L8" s="331">
        <v>0.06</v>
      </c>
      <c r="M8" s="244">
        <v>0.13</v>
      </c>
      <c r="N8" s="56">
        <v>1.06</v>
      </c>
      <c r="O8" s="56">
        <v>0</v>
      </c>
      <c r="P8" s="57">
        <v>0</v>
      </c>
      <c r="Q8" s="331">
        <v>17.03</v>
      </c>
      <c r="R8" s="56">
        <v>176.72</v>
      </c>
      <c r="S8" s="56">
        <v>23.18</v>
      </c>
      <c r="T8" s="56">
        <v>2.61</v>
      </c>
      <c r="U8" s="56">
        <v>317</v>
      </c>
      <c r="V8" s="56">
        <v>7.0000000000000001E-3</v>
      </c>
      <c r="W8" s="56">
        <v>0</v>
      </c>
      <c r="X8" s="73">
        <v>0.06</v>
      </c>
    </row>
    <row r="9" spans="1:24" s="16" customFormat="1" ht="26.25" customHeight="1" x14ac:dyDescent="0.35">
      <c r="A9" s="559"/>
      <c r="B9" s="174"/>
      <c r="C9" s="138">
        <v>53</v>
      </c>
      <c r="D9" s="652" t="s">
        <v>60</v>
      </c>
      <c r="E9" s="320" t="s">
        <v>56</v>
      </c>
      <c r="F9" s="103">
        <v>150</v>
      </c>
      <c r="G9" s="139"/>
      <c r="H9" s="75">
        <v>3.34</v>
      </c>
      <c r="I9" s="13">
        <v>4.91</v>
      </c>
      <c r="J9" s="23">
        <v>33.93</v>
      </c>
      <c r="K9" s="140">
        <v>191.49</v>
      </c>
      <c r="L9" s="75">
        <v>0.03</v>
      </c>
      <c r="M9" s="75">
        <v>0.02</v>
      </c>
      <c r="N9" s="13">
        <v>0</v>
      </c>
      <c r="O9" s="13">
        <v>20</v>
      </c>
      <c r="P9" s="23">
        <v>0.09</v>
      </c>
      <c r="Q9" s="242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24" customHeight="1" x14ac:dyDescent="0.35">
      <c r="A10" s="559"/>
      <c r="B10" s="288"/>
      <c r="C10" s="214">
        <v>107</v>
      </c>
      <c r="D10" s="183" t="s">
        <v>15</v>
      </c>
      <c r="E10" s="220" t="s">
        <v>117</v>
      </c>
      <c r="F10" s="150">
        <v>200</v>
      </c>
      <c r="G10" s="607"/>
      <c r="H10" s="241">
        <v>1</v>
      </c>
      <c r="I10" s="15">
        <v>0.2</v>
      </c>
      <c r="J10" s="40">
        <v>20.2</v>
      </c>
      <c r="K10" s="195">
        <v>92</v>
      </c>
      <c r="L10" s="273">
        <v>0.02</v>
      </c>
      <c r="M10" s="19">
        <v>0.02</v>
      </c>
      <c r="N10" s="20">
        <v>4</v>
      </c>
      <c r="O10" s="20">
        <v>0</v>
      </c>
      <c r="P10" s="44">
        <v>0</v>
      </c>
      <c r="Q10" s="273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4">
        <v>0</v>
      </c>
    </row>
    <row r="11" spans="1:24" s="16" customFormat="1" ht="23.25" customHeight="1" x14ac:dyDescent="0.35">
      <c r="A11" s="559"/>
      <c r="B11" s="174"/>
      <c r="C11" s="140">
        <v>119</v>
      </c>
      <c r="D11" s="183" t="s">
        <v>11</v>
      </c>
      <c r="E11" s="154" t="s">
        <v>51</v>
      </c>
      <c r="F11" s="280">
        <v>20</v>
      </c>
      <c r="G11" s="137"/>
      <c r="H11" s="241">
        <v>1.52</v>
      </c>
      <c r="I11" s="15">
        <v>0.16</v>
      </c>
      <c r="J11" s="40">
        <v>9.84</v>
      </c>
      <c r="K11" s="577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25.5" customHeight="1" x14ac:dyDescent="0.35">
      <c r="A12" s="559"/>
      <c r="B12" s="174"/>
      <c r="C12" s="137">
        <v>120</v>
      </c>
      <c r="D12" s="183" t="s">
        <v>12</v>
      </c>
      <c r="E12" s="154" t="s">
        <v>43</v>
      </c>
      <c r="F12" s="150">
        <v>20</v>
      </c>
      <c r="G12" s="607"/>
      <c r="H12" s="241">
        <v>1.32</v>
      </c>
      <c r="I12" s="15">
        <v>0.24</v>
      </c>
      <c r="J12" s="40">
        <v>8.0399999999999991</v>
      </c>
      <c r="K12" s="196">
        <v>39.6</v>
      </c>
      <c r="L12" s="273">
        <v>0.03</v>
      </c>
      <c r="M12" s="19">
        <v>0.02</v>
      </c>
      <c r="N12" s="20">
        <v>0</v>
      </c>
      <c r="O12" s="20">
        <v>0</v>
      </c>
      <c r="P12" s="44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26.5" customHeight="1" x14ac:dyDescent="0.35">
      <c r="A13" s="83" t="s">
        <v>4</v>
      </c>
      <c r="B13" s="507" t="s">
        <v>70</v>
      </c>
      <c r="C13" s="358"/>
      <c r="D13" s="627"/>
      <c r="E13" s="302" t="s">
        <v>17</v>
      </c>
      <c r="F13" s="535">
        <f>F6+F7+F9+F10+F11+F12</f>
        <v>540</v>
      </c>
      <c r="G13" s="388"/>
      <c r="H13" s="203">
        <f t="shared" ref="H13:X13" si="0">H6+H7+H9+H10+H11+H12</f>
        <v>20.82</v>
      </c>
      <c r="I13" s="22">
        <f t="shared" si="0"/>
        <v>19.779999999999998</v>
      </c>
      <c r="J13" s="62">
        <f t="shared" si="0"/>
        <v>90.330000000000013</v>
      </c>
      <c r="K13" s="293">
        <f t="shared" si="0"/>
        <v>629.09</v>
      </c>
      <c r="L13" s="51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5">
        <f t="shared" si="0"/>
        <v>9.9999999999999992E-2</v>
      </c>
      <c r="Q13" s="203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2">
        <f t="shared" si="0"/>
        <v>3</v>
      </c>
    </row>
    <row r="14" spans="1:24" s="35" customFormat="1" ht="26.5" customHeight="1" x14ac:dyDescent="0.35">
      <c r="A14" s="84"/>
      <c r="B14" s="190" t="s">
        <v>72</v>
      </c>
      <c r="C14" s="239"/>
      <c r="D14" s="693"/>
      <c r="E14" s="303" t="s">
        <v>17</v>
      </c>
      <c r="F14" s="536">
        <f>F6+F8+F9+F10+F11+F12</f>
        <v>540</v>
      </c>
      <c r="G14" s="389"/>
      <c r="H14" s="391">
        <f t="shared" ref="H14:X14" si="1">H6+H8+H9+H10+H11+H12</f>
        <v>26.43</v>
      </c>
      <c r="I14" s="63">
        <f t="shared" si="1"/>
        <v>26.83</v>
      </c>
      <c r="J14" s="392">
        <f t="shared" si="1"/>
        <v>81.72</v>
      </c>
      <c r="K14" s="292">
        <f t="shared" si="1"/>
        <v>679.67000000000007</v>
      </c>
      <c r="L14" s="64">
        <f t="shared" si="1"/>
        <v>0.18999999999999997</v>
      </c>
      <c r="M14" s="63">
        <f t="shared" si="1"/>
        <v>0.24</v>
      </c>
      <c r="N14" s="63">
        <f t="shared" si="1"/>
        <v>8.35</v>
      </c>
      <c r="O14" s="63">
        <f t="shared" si="1"/>
        <v>470</v>
      </c>
      <c r="P14" s="396">
        <f t="shared" si="1"/>
        <v>0.09</v>
      </c>
      <c r="Q14" s="391">
        <f t="shared" si="1"/>
        <v>61.57</v>
      </c>
      <c r="R14" s="63">
        <f t="shared" si="1"/>
        <v>330.81</v>
      </c>
      <c r="S14" s="63">
        <f t="shared" si="1"/>
        <v>83.63000000000001</v>
      </c>
      <c r="T14" s="63">
        <f t="shared" si="1"/>
        <v>7.41</v>
      </c>
      <c r="U14" s="63">
        <f t="shared" si="1"/>
        <v>827.64</v>
      </c>
      <c r="V14" s="63">
        <f t="shared" si="1"/>
        <v>1.4999999999999999E-2</v>
      </c>
      <c r="W14" s="63">
        <f t="shared" si="1"/>
        <v>1.0000000000000002E-2</v>
      </c>
      <c r="X14" s="392">
        <f t="shared" si="1"/>
        <v>3</v>
      </c>
    </row>
    <row r="15" spans="1:24" s="35" customFormat="1" ht="40.5" customHeight="1" x14ac:dyDescent="0.35">
      <c r="A15" s="84"/>
      <c r="B15" s="507" t="s">
        <v>70</v>
      </c>
      <c r="C15" s="238"/>
      <c r="D15" s="694"/>
      <c r="E15" s="531" t="s">
        <v>18</v>
      </c>
      <c r="F15" s="729"/>
      <c r="G15" s="390"/>
      <c r="H15" s="393"/>
      <c r="I15" s="112"/>
      <c r="J15" s="113"/>
      <c r="K15" s="395">
        <f>K13/23.5</f>
        <v>26.769787234042553</v>
      </c>
      <c r="L15" s="394"/>
      <c r="M15" s="394"/>
      <c r="N15" s="112"/>
      <c r="O15" s="112"/>
      <c r="P15" s="397"/>
      <c r="Q15" s="393"/>
      <c r="R15" s="112"/>
      <c r="S15" s="112"/>
      <c r="T15" s="112"/>
      <c r="U15" s="112"/>
      <c r="V15" s="112"/>
      <c r="W15" s="112"/>
      <c r="X15" s="113"/>
    </row>
    <row r="16" spans="1:24" s="35" customFormat="1" ht="26.25" customHeight="1" thickBot="1" x14ac:dyDescent="0.4">
      <c r="A16" s="84"/>
      <c r="B16" s="505" t="s">
        <v>72</v>
      </c>
      <c r="C16" s="189"/>
      <c r="D16" s="625"/>
      <c r="E16" s="532" t="s">
        <v>18</v>
      </c>
      <c r="F16" s="730"/>
      <c r="G16" s="656"/>
      <c r="H16" s="307"/>
      <c r="I16" s="167"/>
      <c r="J16" s="168"/>
      <c r="K16" s="561">
        <f>K14/23.5</f>
        <v>28.922127659574471</v>
      </c>
      <c r="L16" s="562"/>
      <c r="M16" s="562"/>
      <c r="N16" s="167"/>
      <c r="O16" s="167"/>
      <c r="P16" s="191"/>
      <c r="Q16" s="307"/>
      <c r="R16" s="167"/>
      <c r="S16" s="167"/>
      <c r="T16" s="167"/>
      <c r="U16" s="167"/>
      <c r="V16" s="167"/>
      <c r="W16" s="167"/>
      <c r="X16" s="168"/>
    </row>
    <row r="17" spans="1:24" s="16" customFormat="1" ht="33.75" customHeight="1" x14ac:dyDescent="0.35">
      <c r="A17" s="85" t="s">
        <v>5</v>
      </c>
      <c r="B17" s="142"/>
      <c r="C17" s="400">
        <v>28</v>
      </c>
      <c r="D17" s="726" t="s">
        <v>16</v>
      </c>
      <c r="E17" s="401" t="s">
        <v>130</v>
      </c>
      <c r="F17" s="440">
        <v>60</v>
      </c>
      <c r="G17" s="453"/>
      <c r="H17" s="433">
        <v>0.48</v>
      </c>
      <c r="I17" s="362">
        <v>0.6</v>
      </c>
      <c r="J17" s="434">
        <v>1.56</v>
      </c>
      <c r="K17" s="454">
        <v>8.4</v>
      </c>
      <c r="L17" s="333">
        <v>0.02</v>
      </c>
      <c r="M17" s="335">
        <v>0.02</v>
      </c>
      <c r="N17" s="47">
        <v>6</v>
      </c>
      <c r="O17" s="47">
        <v>10</v>
      </c>
      <c r="P17" s="48">
        <v>0</v>
      </c>
      <c r="Q17" s="333">
        <v>13.8</v>
      </c>
      <c r="R17" s="47">
        <v>25.2</v>
      </c>
      <c r="S17" s="47">
        <v>8.4</v>
      </c>
      <c r="T17" s="47">
        <v>0.36</v>
      </c>
      <c r="U17" s="47">
        <v>117.6</v>
      </c>
      <c r="V17" s="47">
        <v>0</v>
      </c>
      <c r="W17" s="47">
        <v>0</v>
      </c>
      <c r="X17" s="48">
        <v>0</v>
      </c>
    </row>
    <row r="18" spans="1:24" s="35" customFormat="1" ht="33.75" customHeight="1" x14ac:dyDescent="0.35">
      <c r="A18" s="84"/>
      <c r="B18" s="138"/>
      <c r="C18" s="104">
        <v>40</v>
      </c>
      <c r="D18" s="727" t="s">
        <v>7</v>
      </c>
      <c r="E18" s="162" t="s">
        <v>93</v>
      </c>
      <c r="F18" s="710">
        <v>200</v>
      </c>
      <c r="G18" s="104"/>
      <c r="H18" s="250">
        <v>5</v>
      </c>
      <c r="I18" s="79">
        <v>7.6</v>
      </c>
      <c r="J18" s="80">
        <v>12.8</v>
      </c>
      <c r="K18" s="214">
        <v>139.80000000000001</v>
      </c>
      <c r="L18" s="250">
        <v>0.04</v>
      </c>
      <c r="M18" s="212">
        <v>0.1</v>
      </c>
      <c r="N18" s="79">
        <v>3.32</v>
      </c>
      <c r="O18" s="79">
        <v>152.19999999999999</v>
      </c>
      <c r="P18" s="211">
        <v>0</v>
      </c>
      <c r="Q18" s="250">
        <v>31.94</v>
      </c>
      <c r="R18" s="79">
        <v>109.2</v>
      </c>
      <c r="S18" s="79">
        <v>24.66</v>
      </c>
      <c r="T18" s="79">
        <v>1.18</v>
      </c>
      <c r="U18" s="79">
        <v>408.2</v>
      </c>
      <c r="V18" s="79">
        <v>2.4E-2</v>
      </c>
      <c r="W18" s="79">
        <v>6.0000000000000001E-3</v>
      </c>
      <c r="X18" s="211">
        <v>4.2000000000000003E-2</v>
      </c>
    </row>
    <row r="19" spans="1:24" s="35" customFormat="1" ht="33.75" customHeight="1" x14ac:dyDescent="0.35">
      <c r="A19" s="93"/>
      <c r="B19" s="138"/>
      <c r="C19" s="104">
        <v>86</v>
      </c>
      <c r="D19" s="545" t="s">
        <v>8</v>
      </c>
      <c r="E19" s="350" t="s">
        <v>76</v>
      </c>
      <c r="F19" s="710">
        <v>240</v>
      </c>
      <c r="G19" s="104"/>
      <c r="H19" s="241">
        <v>20.149999999999999</v>
      </c>
      <c r="I19" s="15">
        <v>19.079999999999998</v>
      </c>
      <c r="J19" s="18">
        <v>24.59</v>
      </c>
      <c r="K19" s="195">
        <v>350.62</v>
      </c>
      <c r="L19" s="241">
        <v>0.18</v>
      </c>
      <c r="M19" s="17">
        <v>0.21</v>
      </c>
      <c r="N19" s="15">
        <v>13.9</v>
      </c>
      <c r="O19" s="15">
        <v>10</v>
      </c>
      <c r="P19" s="40">
        <v>0</v>
      </c>
      <c r="Q19" s="24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0">
        <v>0.1</v>
      </c>
    </row>
    <row r="20" spans="1:24" s="16" customFormat="1" ht="43.5" customHeight="1" x14ac:dyDescent="0.35">
      <c r="A20" s="86"/>
      <c r="B20" s="137"/>
      <c r="C20" s="103">
        <v>102</v>
      </c>
      <c r="D20" s="620" t="s">
        <v>15</v>
      </c>
      <c r="E20" s="589" t="s">
        <v>77</v>
      </c>
      <c r="F20" s="568">
        <v>200</v>
      </c>
      <c r="G20" s="103"/>
      <c r="H20" s="241">
        <v>0.83</v>
      </c>
      <c r="I20" s="15">
        <v>0.04</v>
      </c>
      <c r="J20" s="40">
        <v>15.16</v>
      </c>
      <c r="K20" s="257">
        <v>64.22</v>
      </c>
      <c r="L20" s="241">
        <v>0.01</v>
      </c>
      <c r="M20" s="15">
        <v>0.03</v>
      </c>
      <c r="N20" s="15">
        <v>0.27</v>
      </c>
      <c r="O20" s="15">
        <v>60</v>
      </c>
      <c r="P20" s="40">
        <v>0</v>
      </c>
      <c r="Q20" s="24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0">
        <v>0.01</v>
      </c>
    </row>
    <row r="21" spans="1:24" s="16" customFormat="1" ht="33.75" customHeight="1" x14ac:dyDescent="0.35">
      <c r="A21" s="86"/>
      <c r="B21" s="137"/>
      <c r="C21" s="105">
        <v>119</v>
      </c>
      <c r="D21" s="540" t="s">
        <v>11</v>
      </c>
      <c r="E21" s="154" t="s">
        <v>51</v>
      </c>
      <c r="F21" s="138">
        <v>45</v>
      </c>
      <c r="G21" s="104"/>
      <c r="H21" s="273">
        <v>3.42</v>
      </c>
      <c r="I21" s="20">
        <v>0.36</v>
      </c>
      <c r="J21" s="44">
        <v>22.14</v>
      </c>
      <c r="K21" s="287">
        <v>105.75</v>
      </c>
      <c r="L21" s="273">
        <v>0.05</v>
      </c>
      <c r="M21" s="20">
        <v>0.01</v>
      </c>
      <c r="N21" s="20">
        <v>0</v>
      </c>
      <c r="O21" s="20">
        <v>0</v>
      </c>
      <c r="P21" s="21">
        <v>0</v>
      </c>
      <c r="Q21" s="273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4">
        <v>6.53</v>
      </c>
    </row>
    <row r="22" spans="1:24" s="16" customFormat="1" ht="33.75" customHeight="1" x14ac:dyDescent="0.35">
      <c r="A22" s="86"/>
      <c r="B22" s="137"/>
      <c r="C22" s="133">
        <v>120</v>
      </c>
      <c r="D22" s="540" t="s">
        <v>12</v>
      </c>
      <c r="E22" s="154" t="s">
        <v>43</v>
      </c>
      <c r="F22" s="138">
        <v>25</v>
      </c>
      <c r="G22" s="104"/>
      <c r="H22" s="273">
        <v>1.65</v>
      </c>
      <c r="I22" s="20">
        <v>0.3</v>
      </c>
      <c r="J22" s="44">
        <v>10.050000000000001</v>
      </c>
      <c r="K22" s="287">
        <v>49.5</v>
      </c>
      <c r="L22" s="273">
        <v>0.04</v>
      </c>
      <c r="M22" s="20">
        <v>0.02</v>
      </c>
      <c r="N22" s="20">
        <v>0</v>
      </c>
      <c r="O22" s="20">
        <v>0</v>
      </c>
      <c r="P22" s="21">
        <v>0</v>
      </c>
      <c r="Q22" s="273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4">
        <v>0</v>
      </c>
    </row>
    <row r="23" spans="1:24" s="35" customFormat="1" ht="33.75" customHeight="1" x14ac:dyDescent="0.35">
      <c r="A23" s="93"/>
      <c r="B23" s="138"/>
      <c r="C23" s="104"/>
      <c r="D23" s="545"/>
      <c r="E23" s="304" t="s">
        <v>17</v>
      </c>
      <c r="F23" s="383">
        <f>SUM(F17:F22)</f>
        <v>770</v>
      </c>
      <c r="G23" s="104"/>
      <c r="H23" s="273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25">
        <f>K17+K18+K19+K20+K21+K22</f>
        <v>718.29000000000008</v>
      </c>
      <c r="L23" s="273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4">
        <f t="shared" si="3"/>
        <v>0</v>
      </c>
      <c r="Q23" s="273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4">
        <f t="shared" si="3"/>
        <v>6.6820000000000004</v>
      </c>
    </row>
    <row r="24" spans="1:24" s="35" customFormat="1" ht="33.75" customHeight="1" thickBot="1" x14ac:dyDescent="0.4">
      <c r="A24" s="120"/>
      <c r="B24" s="141"/>
      <c r="C24" s="261"/>
      <c r="D24" s="728"/>
      <c r="E24" s="337" t="s">
        <v>18</v>
      </c>
      <c r="F24" s="266"/>
      <c r="G24" s="210"/>
      <c r="H24" s="206"/>
      <c r="I24" s="49"/>
      <c r="J24" s="132"/>
      <c r="K24" s="354">
        <f>K23/23.5</f>
        <v>30.565531914893619</v>
      </c>
      <c r="L24" s="206"/>
      <c r="M24" s="159"/>
      <c r="N24" s="49"/>
      <c r="O24" s="49"/>
      <c r="P24" s="121"/>
      <c r="Q24" s="206"/>
      <c r="R24" s="49"/>
      <c r="S24" s="49"/>
      <c r="T24" s="49"/>
      <c r="U24" s="49"/>
      <c r="V24" s="49"/>
      <c r="W24" s="49"/>
      <c r="X24" s="121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591" t="s">
        <v>62</v>
      </c>
      <c r="B28" s="791"/>
      <c r="C28" s="592"/>
      <c r="D28" s="593"/>
      <c r="E28" s="25"/>
      <c r="F28" s="26"/>
      <c r="G28" s="11"/>
      <c r="H28" s="11"/>
      <c r="I28" s="11"/>
      <c r="J28" s="11"/>
    </row>
    <row r="29" spans="1:24" x14ac:dyDescent="0.35">
      <c r="A29" s="594" t="s">
        <v>63</v>
      </c>
      <c r="B29" s="787"/>
      <c r="C29" s="595"/>
      <c r="D29" s="595"/>
      <c r="E29" s="11"/>
      <c r="F29" s="11"/>
      <c r="G29" s="11"/>
      <c r="H29" s="11"/>
      <c r="I29" s="11"/>
      <c r="J29" s="11"/>
    </row>
    <row r="30" spans="1:24" x14ac:dyDescent="0.35">
      <c r="A30" s="11"/>
      <c r="B30" s="788"/>
      <c r="C30" s="339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1"/>
      <c r="B4" s="101"/>
      <c r="C4" s="598" t="s">
        <v>36</v>
      </c>
      <c r="D4" s="663"/>
      <c r="E4" s="664"/>
      <c r="F4" s="598"/>
      <c r="G4" s="597"/>
      <c r="H4" s="750" t="s">
        <v>19</v>
      </c>
      <c r="I4" s="751"/>
      <c r="J4" s="752"/>
      <c r="K4" s="665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82" t="s">
        <v>0</v>
      </c>
      <c r="B5" s="102"/>
      <c r="C5" s="108" t="s">
        <v>37</v>
      </c>
      <c r="D5" s="753" t="s">
        <v>38</v>
      </c>
      <c r="E5" s="108" t="s">
        <v>35</v>
      </c>
      <c r="F5" s="108" t="s">
        <v>23</v>
      </c>
      <c r="G5" s="102" t="s">
        <v>34</v>
      </c>
      <c r="H5" s="131" t="s">
        <v>24</v>
      </c>
      <c r="I5" s="466" t="s">
        <v>25</v>
      </c>
      <c r="J5" s="720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3.75" customHeight="1" x14ac:dyDescent="0.35">
      <c r="A6" s="85" t="s">
        <v>5</v>
      </c>
      <c r="B6" s="298"/>
      <c r="C6" s="282">
        <v>9</v>
      </c>
      <c r="D6" s="649" t="s">
        <v>16</v>
      </c>
      <c r="E6" s="650" t="s">
        <v>85</v>
      </c>
      <c r="F6" s="651">
        <v>60</v>
      </c>
      <c r="G6" s="499"/>
      <c r="H6" s="264">
        <v>1.29</v>
      </c>
      <c r="I6" s="38">
        <v>4.2699999999999996</v>
      </c>
      <c r="J6" s="39">
        <v>6.97</v>
      </c>
      <c r="K6" s="316">
        <v>72.75</v>
      </c>
      <c r="L6" s="264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64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83"/>
      <c r="B7" s="103"/>
      <c r="C7" s="138">
        <v>41</v>
      </c>
      <c r="D7" s="213" t="s">
        <v>7</v>
      </c>
      <c r="E7" s="350" t="s">
        <v>79</v>
      </c>
      <c r="F7" s="228">
        <v>200</v>
      </c>
      <c r="G7" s="367"/>
      <c r="H7" s="250">
        <v>6.66</v>
      </c>
      <c r="I7" s="79">
        <v>5.51</v>
      </c>
      <c r="J7" s="211">
        <v>8.75</v>
      </c>
      <c r="K7" s="365">
        <v>111.57</v>
      </c>
      <c r="L7" s="250">
        <v>7.0000000000000007E-2</v>
      </c>
      <c r="M7" s="79">
        <v>0.06</v>
      </c>
      <c r="N7" s="79">
        <v>2.75</v>
      </c>
      <c r="O7" s="79">
        <v>110</v>
      </c>
      <c r="P7" s="80">
        <v>0</v>
      </c>
      <c r="Q7" s="250">
        <v>22.94</v>
      </c>
      <c r="R7" s="79">
        <v>97.77</v>
      </c>
      <c r="S7" s="79">
        <v>22.1</v>
      </c>
      <c r="T7" s="79">
        <v>1.38</v>
      </c>
      <c r="U7" s="79">
        <v>299.77999999999997</v>
      </c>
      <c r="V7" s="79">
        <v>4.0000000000000001E-3</v>
      </c>
      <c r="W7" s="79">
        <v>2E-3</v>
      </c>
      <c r="X7" s="211">
        <v>0.03</v>
      </c>
    </row>
    <row r="8" spans="1:24" s="35" customFormat="1" ht="33.75" customHeight="1" x14ac:dyDescent="0.35">
      <c r="A8" s="93"/>
      <c r="B8" s="563"/>
      <c r="C8" s="138">
        <v>81</v>
      </c>
      <c r="D8" s="213" t="s">
        <v>8</v>
      </c>
      <c r="E8" s="162" t="s">
        <v>69</v>
      </c>
      <c r="F8" s="618">
        <v>90</v>
      </c>
      <c r="G8" s="173"/>
      <c r="H8" s="273">
        <v>23.81</v>
      </c>
      <c r="I8" s="20">
        <v>19.829999999999998</v>
      </c>
      <c r="J8" s="44">
        <v>0.72</v>
      </c>
      <c r="K8" s="272">
        <v>274.56</v>
      </c>
      <c r="L8" s="27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7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6"/>
      <c r="B9" s="104"/>
      <c r="C9" s="138">
        <v>124</v>
      </c>
      <c r="D9" s="213" t="s">
        <v>82</v>
      </c>
      <c r="E9" s="350" t="s">
        <v>80</v>
      </c>
      <c r="F9" s="228">
        <v>150</v>
      </c>
      <c r="G9" s="367"/>
      <c r="H9" s="250">
        <v>3.93</v>
      </c>
      <c r="I9" s="79">
        <v>4.24</v>
      </c>
      <c r="J9" s="211">
        <v>21.84</v>
      </c>
      <c r="K9" s="365">
        <v>140.55000000000001</v>
      </c>
      <c r="L9" s="250">
        <v>0.11</v>
      </c>
      <c r="M9" s="79">
        <v>0.02</v>
      </c>
      <c r="N9" s="79">
        <v>0</v>
      </c>
      <c r="O9" s="79">
        <v>10</v>
      </c>
      <c r="P9" s="80">
        <v>0.06</v>
      </c>
      <c r="Q9" s="250">
        <v>10.9</v>
      </c>
      <c r="R9" s="79">
        <v>74.540000000000006</v>
      </c>
      <c r="S9" s="79">
        <v>26.07</v>
      </c>
      <c r="T9" s="79">
        <v>0.86</v>
      </c>
      <c r="U9" s="79">
        <v>64.319999999999993</v>
      </c>
      <c r="V9" s="79">
        <v>1E-3</v>
      </c>
      <c r="W9" s="79">
        <v>1E-3</v>
      </c>
      <c r="X9" s="211">
        <v>0.01</v>
      </c>
    </row>
    <row r="10" spans="1:24" s="16" customFormat="1" ht="33.75" customHeight="1" x14ac:dyDescent="0.35">
      <c r="A10" s="86"/>
      <c r="B10" s="365"/>
      <c r="C10" s="214">
        <v>100</v>
      </c>
      <c r="D10" s="213" t="s">
        <v>83</v>
      </c>
      <c r="E10" s="155" t="s">
        <v>81</v>
      </c>
      <c r="F10" s="138">
        <v>200</v>
      </c>
      <c r="G10" s="367"/>
      <c r="H10" s="273">
        <v>0.15</v>
      </c>
      <c r="I10" s="20">
        <v>0.04</v>
      </c>
      <c r="J10" s="44">
        <v>12.83</v>
      </c>
      <c r="K10" s="272">
        <v>52.45</v>
      </c>
      <c r="L10" s="241">
        <v>0</v>
      </c>
      <c r="M10" s="15">
        <v>0</v>
      </c>
      <c r="N10" s="15">
        <v>1.2</v>
      </c>
      <c r="O10" s="15">
        <v>0</v>
      </c>
      <c r="P10" s="18">
        <v>0</v>
      </c>
      <c r="Q10" s="241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6"/>
      <c r="B11" s="365"/>
      <c r="C11" s="214">
        <v>119</v>
      </c>
      <c r="D11" s="213" t="s">
        <v>11</v>
      </c>
      <c r="E11" s="155" t="s">
        <v>51</v>
      </c>
      <c r="F11" s="280">
        <v>20</v>
      </c>
      <c r="G11" s="137"/>
      <c r="H11" s="241">
        <v>1.52</v>
      </c>
      <c r="I11" s="15">
        <v>0.16</v>
      </c>
      <c r="J11" s="40">
        <v>9.84</v>
      </c>
      <c r="K11" s="577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93"/>
      <c r="B12" s="104"/>
      <c r="C12" s="138">
        <v>120</v>
      </c>
      <c r="D12" s="213" t="s">
        <v>12</v>
      </c>
      <c r="E12" s="155" t="s">
        <v>43</v>
      </c>
      <c r="F12" s="133">
        <v>20</v>
      </c>
      <c r="G12" s="137"/>
      <c r="H12" s="241">
        <v>1.32</v>
      </c>
      <c r="I12" s="15">
        <v>0.24</v>
      </c>
      <c r="J12" s="40">
        <v>8.0399999999999991</v>
      </c>
      <c r="K12" s="578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93"/>
      <c r="B13" s="563"/>
      <c r="C13" s="143"/>
      <c r="D13" s="463"/>
      <c r="E13" s="304" t="s">
        <v>17</v>
      </c>
      <c r="F13" s="199">
        <f>F6+F7+F8+F9+F10+F11+F12</f>
        <v>740</v>
      </c>
      <c r="G13" s="289"/>
      <c r="H13" s="204">
        <f t="shared" ref="H13:X13" si="0">H6+H7+H8+H9+H10+H11+H12</f>
        <v>38.68</v>
      </c>
      <c r="I13" s="33">
        <f t="shared" si="0"/>
        <v>34.29</v>
      </c>
      <c r="J13" s="66">
        <f t="shared" si="0"/>
        <v>68.990000000000009</v>
      </c>
      <c r="K13" s="569">
        <f t="shared" si="0"/>
        <v>738.48000000000013</v>
      </c>
      <c r="L13" s="204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65">
        <f t="shared" si="0"/>
        <v>6.9999999999999993E-2</v>
      </c>
      <c r="Q13" s="204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6">
        <f t="shared" si="0"/>
        <v>3.1</v>
      </c>
    </row>
    <row r="14" spans="1:24" s="16" customFormat="1" ht="33.75" customHeight="1" thickBot="1" x14ac:dyDescent="0.4">
      <c r="A14" s="120"/>
      <c r="B14" s="570"/>
      <c r="C14" s="141"/>
      <c r="D14" s="378"/>
      <c r="E14" s="337" t="s">
        <v>18</v>
      </c>
      <c r="F14" s="353"/>
      <c r="G14" s="210"/>
      <c r="H14" s="206"/>
      <c r="I14" s="49"/>
      <c r="J14" s="121"/>
      <c r="K14" s="451">
        <f>K13/23.5</f>
        <v>31.424680851063837</v>
      </c>
      <c r="L14" s="206"/>
      <c r="M14" s="49"/>
      <c r="N14" s="49"/>
      <c r="O14" s="49"/>
      <c r="P14" s="132"/>
      <c r="Q14" s="206"/>
      <c r="R14" s="49"/>
      <c r="S14" s="49"/>
      <c r="T14" s="49"/>
      <c r="U14" s="49"/>
      <c r="V14" s="49"/>
      <c r="W14" s="49"/>
      <c r="X14" s="12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9"/>
      <c r="B16" s="275"/>
      <c r="C16" s="275"/>
      <c r="D16" s="276"/>
      <c r="E16" s="27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4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427"/>
      <c r="C4" s="598" t="s">
        <v>36</v>
      </c>
      <c r="D4" s="696"/>
      <c r="E4" s="664"/>
      <c r="F4" s="598"/>
      <c r="G4" s="597"/>
      <c r="H4" s="750" t="s">
        <v>19</v>
      </c>
      <c r="I4" s="751"/>
      <c r="J4" s="752"/>
      <c r="K4" s="603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47" thickBot="1" x14ac:dyDescent="0.4">
      <c r="A5" s="146" t="s">
        <v>0</v>
      </c>
      <c r="B5" s="108"/>
      <c r="C5" s="108" t="s">
        <v>37</v>
      </c>
      <c r="D5" s="762" t="s">
        <v>38</v>
      </c>
      <c r="E5" s="108" t="s">
        <v>35</v>
      </c>
      <c r="F5" s="108" t="s">
        <v>23</v>
      </c>
      <c r="G5" s="102" t="s">
        <v>34</v>
      </c>
      <c r="H5" s="764" t="s">
        <v>24</v>
      </c>
      <c r="I5" s="466" t="s">
        <v>25</v>
      </c>
      <c r="J5" s="765" t="s">
        <v>26</v>
      </c>
      <c r="K5" s="604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485" t="s">
        <v>108</v>
      </c>
      <c r="Q5" s="485" t="s">
        <v>30</v>
      </c>
      <c r="R5" s="485" t="s">
        <v>31</v>
      </c>
      <c r="S5" s="485" t="s">
        <v>32</v>
      </c>
      <c r="T5" s="485" t="s">
        <v>33</v>
      </c>
      <c r="U5" s="485" t="s">
        <v>109</v>
      </c>
      <c r="V5" s="485" t="s">
        <v>110</v>
      </c>
      <c r="W5" s="485" t="s">
        <v>111</v>
      </c>
      <c r="X5" s="598" t="s">
        <v>112</v>
      </c>
    </row>
    <row r="6" spans="1:24" s="16" customFormat="1" ht="26.5" customHeight="1" x14ac:dyDescent="0.35">
      <c r="A6" s="148" t="s">
        <v>5</v>
      </c>
      <c r="B6" s="142"/>
      <c r="C6" s="381">
        <v>135</v>
      </c>
      <c r="D6" s="364" t="s">
        <v>16</v>
      </c>
      <c r="E6" s="181" t="s">
        <v>137</v>
      </c>
      <c r="F6" s="158">
        <v>60</v>
      </c>
      <c r="G6" s="626"/>
      <c r="H6" s="433">
        <v>1.2</v>
      </c>
      <c r="I6" s="362">
        <v>5.4</v>
      </c>
      <c r="J6" s="434">
        <v>5.16</v>
      </c>
      <c r="K6" s="198">
        <v>73.2</v>
      </c>
      <c r="L6" s="433">
        <v>0.01</v>
      </c>
      <c r="M6" s="361">
        <v>0.03</v>
      </c>
      <c r="N6" s="362">
        <v>4.2</v>
      </c>
      <c r="O6" s="362">
        <v>90</v>
      </c>
      <c r="P6" s="363">
        <v>0</v>
      </c>
      <c r="Q6" s="433">
        <v>24.6</v>
      </c>
      <c r="R6" s="362">
        <v>40.200000000000003</v>
      </c>
      <c r="S6" s="362">
        <v>21</v>
      </c>
      <c r="T6" s="362">
        <v>4.2</v>
      </c>
      <c r="U6" s="362">
        <v>189</v>
      </c>
      <c r="V6" s="362">
        <v>0</v>
      </c>
      <c r="W6" s="362">
        <v>0</v>
      </c>
      <c r="X6" s="434">
        <v>0</v>
      </c>
    </row>
    <row r="7" spans="1:24" s="16" customFormat="1" ht="26.5" customHeight="1" x14ac:dyDescent="0.35">
      <c r="A7" s="109"/>
      <c r="B7" s="139"/>
      <c r="C7" s="139" t="s">
        <v>155</v>
      </c>
      <c r="D7" s="446" t="s">
        <v>7</v>
      </c>
      <c r="E7" s="374" t="s">
        <v>152</v>
      </c>
      <c r="F7" s="590">
        <v>200</v>
      </c>
      <c r="G7" s="103"/>
      <c r="H7" s="242">
        <v>6.2</v>
      </c>
      <c r="I7" s="13">
        <v>6.38</v>
      </c>
      <c r="J7" s="42">
        <v>12.02</v>
      </c>
      <c r="K7" s="140">
        <v>131.11000000000001</v>
      </c>
      <c r="L7" s="75">
        <v>7.0000000000000007E-2</v>
      </c>
      <c r="M7" s="75">
        <v>0.08</v>
      </c>
      <c r="N7" s="13">
        <v>5.17</v>
      </c>
      <c r="O7" s="13">
        <v>120</v>
      </c>
      <c r="P7" s="42">
        <v>0.02</v>
      </c>
      <c r="Q7" s="242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10"/>
      <c r="B8" s="126"/>
      <c r="C8" s="138">
        <v>80</v>
      </c>
      <c r="D8" s="445" t="s">
        <v>8</v>
      </c>
      <c r="E8" s="162" t="s">
        <v>90</v>
      </c>
      <c r="F8" s="228">
        <v>90</v>
      </c>
      <c r="G8" s="104"/>
      <c r="H8" s="242">
        <v>14.84</v>
      </c>
      <c r="I8" s="13">
        <v>12.69</v>
      </c>
      <c r="J8" s="42">
        <v>4.46</v>
      </c>
      <c r="K8" s="140">
        <v>191.87</v>
      </c>
      <c r="L8" s="75">
        <v>0.06</v>
      </c>
      <c r="M8" s="75">
        <v>0.11</v>
      </c>
      <c r="N8" s="13">
        <v>1.48</v>
      </c>
      <c r="O8" s="13">
        <v>30</v>
      </c>
      <c r="P8" s="42">
        <v>0</v>
      </c>
      <c r="Q8" s="242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10"/>
      <c r="B9" s="126"/>
      <c r="C9" s="138">
        <v>54</v>
      </c>
      <c r="D9" s="444" t="s">
        <v>82</v>
      </c>
      <c r="E9" s="154" t="s">
        <v>40</v>
      </c>
      <c r="F9" s="137">
        <v>150</v>
      </c>
      <c r="G9" s="133"/>
      <c r="H9" s="273">
        <v>7.26</v>
      </c>
      <c r="I9" s="20">
        <v>4.96</v>
      </c>
      <c r="J9" s="44">
        <v>31.76</v>
      </c>
      <c r="K9" s="198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11"/>
      <c r="B10" s="139"/>
      <c r="C10" s="104">
        <v>98</v>
      </c>
      <c r="D10" s="154" t="s">
        <v>15</v>
      </c>
      <c r="E10" s="178" t="s">
        <v>14</v>
      </c>
      <c r="F10" s="573">
        <v>200</v>
      </c>
      <c r="G10" s="540"/>
      <c r="H10" s="241">
        <v>0.37</v>
      </c>
      <c r="I10" s="15">
        <v>0</v>
      </c>
      <c r="J10" s="18">
        <v>14.85</v>
      </c>
      <c r="K10" s="196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4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40"/>
      <c r="C11" s="140">
        <v>119</v>
      </c>
      <c r="D11" s="444" t="s">
        <v>51</v>
      </c>
      <c r="E11" s="154" t="s">
        <v>39</v>
      </c>
      <c r="F11" s="137">
        <v>30</v>
      </c>
      <c r="G11" s="133"/>
      <c r="H11" s="241">
        <v>2.2799999999999998</v>
      </c>
      <c r="I11" s="15">
        <v>0.24</v>
      </c>
      <c r="J11" s="40">
        <v>14.76</v>
      </c>
      <c r="K11" s="195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11"/>
      <c r="B12" s="140"/>
      <c r="C12" s="140">
        <v>120</v>
      </c>
      <c r="D12" s="444" t="s">
        <v>43</v>
      </c>
      <c r="E12" s="154" t="s">
        <v>43</v>
      </c>
      <c r="F12" s="137">
        <v>25</v>
      </c>
      <c r="G12" s="133"/>
      <c r="H12" s="241">
        <v>1.65</v>
      </c>
      <c r="I12" s="15">
        <v>0.3</v>
      </c>
      <c r="J12" s="40">
        <v>10.050000000000001</v>
      </c>
      <c r="K12" s="195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10"/>
      <c r="B13" s="126"/>
      <c r="C13" s="143"/>
      <c r="D13" s="697"/>
      <c r="E13" s="160" t="s">
        <v>17</v>
      </c>
      <c r="F13" s="199">
        <f>SUM(F6:F12)</f>
        <v>755</v>
      </c>
      <c r="G13" s="259"/>
      <c r="H13" s="205">
        <f t="shared" ref="H13:J13" si="0">SUM(H6:H12)</f>
        <v>33.799999999999997</v>
      </c>
      <c r="I13" s="97">
        <f t="shared" si="0"/>
        <v>29.97</v>
      </c>
      <c r="J13" s="99">
        <f t="shared" si="0"/>
        <v>93.06</v>
      </c>
      <c r="K13" s="199">
        <f>SUM(K6:K12)</f>
        <v>774.5</v>
      </c>
      <c r="L13" s="98">
        <f t="shared" ref="L13:X13" si="1">SUM(L6:L12)</f>
        <v>0.39999999999999997</v>
      </c>
      <c r="M13" s="97">
        <f t="shared" si="1"/>
        <v>0.35000000000000003</v>
      </c>
      <c r="N13" s="97">
        <f t="shared" si="1"/>
        <v>10.850000000000001</v>
      </c>
      <c r="O13" s="97">
        <f t="shared" si="1"/>
        <v>250</v>
      </c>
      <c r="P13" s="99">
        <f t="shared" si="1"/>
        <v>0.08</v>
      </c>
      <c r="Q13" s="205">
        <f t="shared" si="1"/>
        <v>97.399999999999991</v>
      </c>
      <c r="R13" s="97">
        <f t="shared" si="1"/>
        <v>473.52</v>
      </c>
      <c r="S13" s="97">
        <f t="shared" si="1"/>
        <v>184.51999999999998</v>
      </c>
      <c r="T13" s="97">
        <f t="shared" si="1"/>
        <v>11.65</v>
      </c>
      <c r="U13" s="97">
        <f t="shared" si="1"/>
        <v>1050.94</v>
      </c>
      <c r="V13" s="97">
        <f t="shared" si="1"/>
        <v>1.2E-2</v>
      </c>
      <c r="W13" s="97">
        <f t="shared" si="1"/>
        <v>7.0000000000000001E-3</v>
      </c>
      <c r="X13" s="99">
        <f t="shared" si="1"/>
        <v>4.4899999999999993</v>
      </c>
    </row>
    <row r="14" spans="1:24" s="35" customFormat="1" ht="26.5" customHeight="1" thickBot="1" x14ac:dyDescent="0.4">
      <c r="A14" s="149"/>
      <c r="B14" s="127"/>
      <c r="C14" s="144"/>
      <c r="D14" s="698"/>
      <c r="E14" s="161" t="s">
        <v>18</v>
      </c>
      <c r="F14" s="141"/>
      <c r="G14" s="210"/>
      <c r="H14" s="206"/>
      <c r="I14" s="49"/>
      <c r="J14" s="121"/>
      <c r="K14" s="200">
        <f>K13/23.5</f>
        <v>32.957446808510639</v>
      </c>
      <c r="L14" s="159"/>
      <c r="M14" s="159"/>
      <c r="N14" s="49"/>
      <c r="O14" s="49"/>
      <c r="P14" s="121"/>
      <c r="Q14" s="206"/>
      <c r="R14" s="49"/>
      <c r="S14" s="49"/>
      <c r="T14" s="49"/>
      <c r="U14" s="49"/>
      <c r="V14" s="49"/>
      <c r="W14" s="49"/>
      <c r="X14" s="121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9" customFormat="1" ht="18" x14ac:dyDescent="0.35">
      <c r="A16" s="368"/>
      <c r="B16" s="279"/>
      <c r="C16" s="276"/>
      <c r="D16" s="276"/>
      <c r="E16" s="277"/>
      <c r="F16" s="278"/>
      <c r="G16" s="276"/>
      <c r="H16" s="276"/>
      <c r="I16" s="276"/>
      <c r="J16" s="276"/>
    </row>
    <row r="17" spans="1:10" ht="18" x14ac:dyDescent="0.35">
      <c r="A17" s="11"/>
      <c r="B17" s="339"/>
      <c r="C17" s="339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8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85"/>
      <c r="C2" s="7"/>
      <c r="D2" s="6" t="s">
        <v>3</v>
      </c>
      <c r="E2" s="6"/>
      <c r="F2" s="8" t="s">
        <v>2</v>
      </c>
      <c r="G2" s="124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0"/>
      <c r="C4" s="717" t="s">
        <v>36</v>
      </c>
      <c r="D4" s="251"/>
      <c r="E4" s="736"/>
      <c r="F4" s="597"/>
      <c r="G4" s="598"/>
      <c r="H4" s="759" t="s">
        <v>19</v>
      </c>
      <c r="I4" s="760"/>
      <c r="J4" s="761"/>
      <c r="K4" s="665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6" t="s">
        <v>0</v>
      </c>
      <c r="B5" s="108"/>
      <c r="C5" s="102" t="s">
        <v>37</v>
      </c>
      <c r="D5" s="647" t="s">
        <v>38</v>
      </c>
      <c r="E5" s="720" t="s">
        <v>35</v>
      </c>
      <c r="F5" s="102" t="s">
        <v>23</v>
      </c>
      <c r="G5" s="108" t="s">
        <v>34</v>
      </c>
      <c r="H5" s="764" t="s">
        <v>24</v>
      </c>
      <c r="I5" s="466" t="s">
        <v>25</v>
      </c>
      <c r="J5" s="765" t="s">
        <v>26</v>
      </c>
      <c r="K5" s="678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715" t="s">
        <v>108</v>
      </c>
      <c r="Q5" s="485" t="s">
        <v>30</v>
      </c>
      <c r="R5" s="485" t="s">
        <v>31</v>
      </c>
      <c r="S5" s="485" t="s">
        <v>32</v>
      </c>
      <c r="T5" s="485" t="s">
        <v>33</v>
      </c>
      <c r="U5" s="485" t="s">
        <v>109</v>
      </c>
      <c r="V5" s="485" t="s">
        <v>110</v>
      </c>
      <c r="W5" s="485" t="s">
        <v>111</v>
      </c>
      <c r="X5" s="715" t="s">
        <v>112</v>
      </c>
    </row>
    <row r="6" spans="1:24" s="16" customFormat="1" ht="36" customHeight="1" x14ac:dyDescent="0.35">
      <c r="A6" s="148" t="s">
        <v>5</v>
      </c>
      <c r="B6" s="222"/>
      <c r="C6" s="158">
        <v>24</v>
      </c>
      <c r="D6" s="605" t="s">
        <v>16</v>
      </c>
      <c r="E6" s="377" t="s">
        <v>101</v>
      </c>
      <c r="F6" s="506">
        <v>150</v>
      </c>
      <c r="G6" s="508"/>
      <c r="H6" s="258">
        <v>0.6</v>
      </c>
      <c r="I6" s="36">
        <v>0.6</v>
      </c>
      <c r="J6" s="46">
        <v>14.7</v>
      </c>
      <c r="K6" s="461">
        <v>70.5</v>
      </c>
      <c r="L6" s="258">
        <v>0.05</v>
      </c>
      <c r="M6" s="36">
        <v>0.03</v>
      </c>
      <c r="N6" s="36">
        <v>15</v>
      </c>
      <c r="O6" s="36">
        <v>0</v>
      </c>
      <c r="P6" s="46">
        <v>0</v>
      </c>
      <c r="Q6" s="258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23">
        <v>0.01</v>
      </c>
    </row>
    <row r="7" spans="1:24" s="16" customFormat="1" ht="26.5" customHeight="1" x14ac:dyDescent="0.35">
      <c r="A7" s="109"/>
      <c r="B7" s="139"/>
      <c r="C7" s="172">
        <v>34</v>
      </c>
      <c r="D7" s="372" t="s">
        <v>7</v>
      </c>
      <c r="E7" s="374" t="s">
        <v>73</v>
      </c>
      <c r="F7" s="653">
        <v>200</v>
      </c>
      <c r="G7" s="172"/>
      <c r="H7" s="242">
        <v>9.19</v>
      </c>
      <c r="I7" s="13">
        <v>5.64</v>
      </c>
      <c r="J7" s="23">
        <v>13.63</v>
      </c>
      <c r="K7" s="288">
        <v>141.18</v>
      </c>
      <c r="L7" s="250">
        <v>0.16</v>
      </c>
      <c r="M7" s="79">
        <v>0.08</v>
      </c>
      <c r="N7" s="79">
        <v>2.73</v>
      </c>
      <c r="O7" s="79">
        <v>110</v>
      </c>
      <c r="P7" s="80">
        <v>0</v>
      </c>
      <c r="Q7" s="250">
        <v>24.39</v>
      </c>
      <c r="R7" s="79">
        <v>101</v>
      </c>
      <c r="S7" s="79">
        <v>29.04</v>
      </c>
      <c r="T7" s="79">
        <v>2.08</v>
      </c>
      <c r="U7" s="79">
        <v>339.52</v>
      </c>
      <c r="V7" s="79">
        <v>4.0000000000000001E-3</v>
      </c>
      <c r="W7" s="79">
        <v>2E-3</v>
      </c>
      <c r="X7" s="211">
        <v>0.03</v>
      </c>
    </row>
    <row r="8" spans="1:24" s="35" customFormat="1" ht="26.5" customHeight="1" x14ac:dyDescent="0.35">
      <c r="A8" s="110"/>
      <c r="B8" s="187"/>
      <c r="C8" s="170">
        <v>82</v>
      </c>
      <c r="D8" s="430" t="s">
        <v>8</v>
      </c>
      <c r="E8" s="639" t="s">
        <v>126</v>
      </c>
      <c r="F8" s="526">
        <v>95</v>
      </c>
      <c r="G8" s="190"/>
      <c r="H8" s="331">
        <v>24.87</v>
      </c>
      <c r="I8" s="56">
        <v>21.09</v>
      </c>
      <c r="J8" s="57">
        <v>0.72</v>
      </c>
      <c r="K8" s="511">
        <v>290.5</v>
      </c>
      <c r="L8" s="331">
        <v>0.09</v>
      </c>
      <c r="M8" s="56">
        <v>0.18</v>
      </c>
      <c r="N8" s="56">
        <v>1.1000000000000001</v>
      </c>
      <c r="O8" s="56">
        <v>40</v>
      </c>
      <c r="P8" s="57">
        <v>0.05</v>
      </c>
      <c r="Q8" s="331">
        <v>58.49</v>
      </c>
      <c r="R8" s="56">
        <v>211.13</v>
      </c>
      <c r="S8" s="56">
        <v>24.16</v>
      </c>
      <c r="T8" s="56">
        <v>1.58</v>
      </c>
      <c r="U8" s="56">
        <v>271.04000000000002</v>
      </c>
      <c r="V8" s="56">
        <v>5.0000000000000001E-3</v>
      </c>
      <c r="W8" s="56">
        <v>0</v>
      </c>
      <c r="X8" s="73">
        <v>0.15</v>
      </c>
    </row>
    <row r="9" spans="1:24" s="35" customFormat="1" ht="26.5" customHeight="1" x14ac:dyDescent="0.35">
      <c r="A9" s="110"/>
      <c r="B9" s="138"/>
      <c r="C9" s="173">
        <v>65</v>
      </c>
      <c r="D9" s="373" t="s">
        <v>82</v>
      </c>
      <c r="E9" s="154" t="s">
        <v>50</v>
      </c>
      <c r="F9" s="133">
        <v>150</v>
      </c>
      <c r="G9" s="174"/>
      <c r="H9" s="366">
        <v>6.76</v>
      </c>
      <c r="I9" s="95">
        <v>3.93</v>
      </c>
      <c r="J9" s="96">
        <v>41.29</v>
      </c>
      <c r="K9" s="512">
        <v>227.48</v>
      </c>
      <c r="L9" s="242">
        <v>0.08</v>
      </c>
      <c r="M9" s="13">
        <v>0.03</v>
      </c>
      <c r="N9" s="13">
        <v>0</v>
      </c>
      <c r="O9" s="13">
        <v>10</v>
      </c>
      <c r="P9" s="23">
        <v>0.06</v>
      </c>
      <c r="Q9" s="24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11"/>
      <c r="B10" s="139"/>
      <c r="C10" s="214">
        <v>216</v>
      </c>
      <c r="D10" s="183" t="s">
        <v>15</v>
      </c>
      <c r="E10" s="220" t="s">
        <v>116</v>
      </c>
      <c r="F10" s="137">
        <v>200</v>
      </c>
      <c r="G10" s="607"/>
      <c r="H10" s="241">
        <v>0.25</v>
      </c>
      <c r="I10" s="15">
        <v>0</v>
      </c>
      <c r="J10" s="40">
        <v>12.73</v>
      </c>
      <c r="K10" s="195">
        <v>51.3</v>
      </c>
      <c r="L10" s="27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7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11"/>
      <c r="B11" s="140"/>
      <c r="C11" s="105">
        <v>119</v>
      </c>
      <c r="D11" s="154" t="s">
        <v>11</v>
      </c>
      <c r="E11" s="183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40"/>
      <c r="C12" s="133">
        <v>120</v>
      </c>
      <c r="D12" s="540" t="s">
        <v>12</v>
      </c>
      <c r="E12" s="154" t="s">
        <v>43</v>
      </c>
      <c r="F12" s="173">
        <v>20</v>
      </c>
      <c r="G12" s="173"/>
      <c r="H12" s="273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/>
      <c r="C13" s="483"/>
      <c r="D13" s="623"/>
      <c r="E13" s="409" t="s">
        <v>17</v>
      </c>
      <c r="F13" s="417" t="e">
        <f>F6+F7+#REF!+F9+F10+F11+F12</f>
        <v>#REF!</v>
      </c>
      <c r="G13" s="509"/>
      <c r="H13" s="203" t="e">
        <f>H6+H7+#REF!+H9+H10+H11+H12</f>
        <v>#REF!</v>
      </c>
      <c r="I13" s="22" t="e">
        <f>I6+I7+#REF!+I9+I10+I11+I12</f>
        <v>#REF!</v>
      </c>
      <c r="J13" s="115" t="e">
        <f>J6+J7+#REF!+J9+J10+J11+J12</f>
        <v>#REF!</v>
      </c>
      <c r="K13" s="455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35" customFormat="1" ht="26.5" customHeight="1" x14ac:dyDescent="0.35">
      <c r="A14" s="110"/>
      <c r="B14" s="239"/>
      <c r="C14" s="502"/>
      <c r="D14" s="622"/>
      <c r="E14" s="503" t="s">
        <v>17</v>
      </c>
      <c r="F14" s="457">
        <f>F6+F7+F8+F9+F10+F11+F12</f>
        <v>835</v>
      </c>
      <c r="G14" s="456"/>
      <c r="H14" s="306">
        <f>H6+H7+H8+H9+H10+H11+H12</f>
        <v>44.51</v>
      </c>
      <c r="I14" s="55">
        <f>I6+I7+I8+I9+I10+I11+I12</f>
        <v>31.659999999999997</v>
      </c>
      <c r="J14" s="722">
        <f>J6+J7+J8+J9+J10+J11+J12</f>
        <v>100.95000000000002</v>
      </c>
      <c r="K14" s="294">
        <f>K6+K7+K8+K9+K10+K11+K12</f>
        <v>867.56</v>
      </c>
      <c r="L14" s="306">
        <f>L6+L7+L8+L9+L10+L11+L12</f>
        <v>0.43000000000000005</v>
      </c>
      <c r="M14" s="55">
        <f>M6+M7+M8+M9+M10+M11+M12</f>
        <v>0.35</v>
      </c>
      <c r="N14" s="55">
        <f>N6+N7+N8+N9+N10+N11+N12</f>
        <v>23.220000000000002</v>
      </c>
      <c r="O14" s="55">
        <f>O6+O7+O8+O9+O10+O11+O12</f>
        <v>160</v>
      </c>
      <c r="P14" s="722">
        <f>P6+P7+P8+P9+P10+P11+P12</f>
        <v>0.11</v>
      </c>
      <c r="Q14" s="306">
        <f>Q6+Q7+Q8+Q9+Q10+Q11+Q12</f>
        <v>130.54</v>
      </c>
      <c r="R14" s="55">
        <f>R6+R7+R8+R9+R10+R11+R12</f>
        <v>422.46</v>
      </c>
      <c r="S14" s="55">
        <f>S6+S7+S8+S9+S10+S11+S12</f>
        <v>88.04</v>
      </c>
      <c r="T14" s="55">
        <f>T6+T7+T8+T9+T10+T11+T12</f>
        <v>8.92</v>
      </c>
      <c r="U14" s="55">
        <f>U6+U7+U8+U9+U10+U11+U12</f>
        <v>1165.9599999999998</v>
      </c>
      <c r="V14" s="55">
        <f>V6+V7+V8+V9+V10+V11+V12</f>
        <v>1.5000000000000003E-2</v>
      </c>
      <c r="W14" s="55">
        <f>W6+W7+W8+W9+W10+W11+W12</f>
        <v>4.0000000000000001E-3</v>
      </c>
      <c r="X14" s="74">
        <f>X6+X7+X8+X9+X10+X11+X12</f>
        <v>3.1</v>
      </c>
    </row>
    <row r="15" spans="1:24" s="35" customFormat="1" ht="26.5" customHeight="1" x14ac:dyDescent="0.35">
      <c r="A15" s="110"/>
      <c r="B15" s="238"/>
      <c r="C15" s="483"/>
      <c r="D15" s="623"/>
      <c r="E15" s="448" t="s">
        <v>18</v>
      </c>
      <c r="F15" s="417"/>
      <c r="G15" s="483"/>
      <c r="H15" s="203"/>
      <c r="I15" s="22"/>
      <c r="J15" s="115"/>
      <c r="K15" s="513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/>
      <c r="C16" s="504"/>
      <c r="D16" s="658"/>
      <c r="E16" s="419" t="s">
        <v>18</v>
      </c>
      <c r="F16" s="171"/>
      <c r="G16" s="505"/>
      <c r="H16" s="421"/>
      <c r="I16" s="422"/>
      <c r="J16" s="460"/>
      <c r="K16" s="514">
        <f>K14/23.5</f>
        <v>36.917446808510633</v>
      </c>
      <c r="L16" s="421"/>
      <c r="M16" s="422"/>
      <c r="N16" s="422"/>
      <c r="O16" s="422"/>
      <c r="P16" s="460"/>
      <c r="Q16" s="421"/>
      <c r="R16" s="422"/>
      <c r="S16" s="422"/>
      <c r="T16" s="422"/>
      <c r="U16" s="422"/>
      <c r="V16" s="422"/>
      <c r="W16" s="422"/>
      <c r="X16" s="4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1" t="s">
        <v>62</v>
      </c>
      <c r="B18" s="791"/>
      <c r="C18" s="592"/>
      <c r="D18" s="593"/>
      <c r="E18" s="25"/>
      <c r="F18" s="26"/>
      <c r="G18" s="11"/>
      <c r="H18" s="9"/>
      <c r="I18" s="11"/>
      <c r="J18" s="11"/>
    </row>
    <row r="19" spans="1:14" ht="18" x14ac:dyDescent="0.35">
      <c r="A19" s="594" t="s">
        <v>63</v>
      </c>
      <c r="B19" s="787"/>
      <c r="C19" s="595"/>
      <c r="D19" s="595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9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4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699"/>
      <c r="C4" s="598" t="s">
        <v>36</v>
      </c>
      <c r="D4" s="663"/>
      <c r="E4" s="664"/>
      <c r="F4" s="598"/>
      <c r="G4" s="598"/>
      <c r="H4" s="750" t="s">
        <v>19</v>
      </c>
      <c r="I4" s="751"/>
      <c r="J4" s="752"/>
      <c r="K4" s="665" t="s">
        <v>20</v>
      </c>
      <c r="L4" s="905" t="s">
        <v>21</v>
      </c>
      <c r="M4" s="906"/>
      <c r="N4" s="906"/>
      <c r="O4" s="906"/>
      <c r="P4" s="907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28.5" customHeight="1" thickBot="1" x14ac:dyDescent="0.4">
      <c r="A5" s="146" t="s">
        <v>0</v>
      </c>
      <c r="B5" s="766"/>
      <c r="C5" s="108" t="s">
        <v>37</v>
      </c>
      <c r="D5" s="382" t="s">
        <v>38</v>
      </c>
      <c r="E5" s="108" t="s">
        <v>35</v>
      </c>
      <c r="F5" s="108" t="s">
        <v>23</v>
      </c>
      <c r="G5" s="108" t="s">
        <v>34</v>
      </c>
      <c r="H5" s="102" t="s">
        <v>24</v>
      </c>
      <c r="I5" s="466" t="s">
        <v>25</v>
      </c>
      <c r="J5" s="102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26.5" customHeight="1" x14ac:dyDescent="0.35">
      <c r="A6" s="148" t="s">
        <v>5</v>
      </c>
      <c r="B6" s="221"/>
      <c r="C6" s="539">
        <v>133</v>
      </c>
      <c r="D6" s="377" t="s">
        <v>16</v>
      </c>
      <c r="E6" s="605" t="s">
        <v>125</v>
      </c>
      <c r="F6" s="506">
        <v>60</v>
      </c>
      <c r="G6" s="668"/>
      <c r="H6" s="264">
        <v>1.24</v>
      </c>
      <c r="I6" s="38">
        <v>0.21</v>
      </c>
      <c r="J6" s="39">
        <v>6.12</v>
      </c>
      <c r="K6" s="316">
        <v>31.32</v>
      </c>
      <c r="L6" s="285">
        <v>0.01</v>
      </c>
      <c r="M6" s="88">
        <v>0.02</v>
      </c>
      <c r="N6" s="88">
        <v>1.1499999999999999</v>
      </c>
      <c r="O6" s="88">
        <v>0</v>
      </c>
      <c r="P6" s="89">
        <v>0</v>
      </c>
      <c r="Q6" s="285">
        <v>22.18</v>
      </c>
      <c r="R6" s="88">
        <v>21.4</v>
      </c>
      <c r="S6" s="88">
        <v>6.79</v>
      </c>
      <c r="T6" s="88">
        <v>0.19</v>
      </c>
      <c r="U6" s="88">
        <v>67.73</v>
      </c>
      <c r="V6" s="88">
        <v>0</v>
      </c>
      <c r="W6" s="88">
        <v>0</v>
      </c>
      <c r="X6" s="90">
        <v>0.01</v>
      </c>
    </row>
    <row r="7" spans="1:24" s="16" customFormat="1" ht="26.5" customHeight="1" x14ac:dyDescent="0.35">
      <c r="A7" s="109"/>
      <c r="B7" s="137"/>
      <c r="C7" s="534">
        <v>35</v>
      </c>
      <c r="D7" s="208" t="s">
        <v>89</v>
      </c>
      <c r="E7" s="162" t="s">
        <v>87</v>
      </c>
      <c r="F7" s="228">
        <v>200</v>
      </c>
      <c r="G7" s="173"/>
      <c r="H7" s="242">
        <v>4.91</v>
      </c>
      <c r="I7" s="13">
        <v>9.9600000000000009</v>
      </c>
      <c r="J7" s="42">
        <v>9.02</v>
      </c>
      <c r="K7" s="105">
        <v>146.41</v>
      </c>
      <c r="L7" s="241">
        <v>0.04</v>
      </c>
      <c r="M7" s="15">
        <v>0.03</v>
      </c>
      <c r="N7" s="15">
        <v>0.75</v>
      </c>
      <c r="O7" s="15">
        <v>120</v>
      </c>
      <c r="P7" s="18">
        <v>0</v>
      </c>
      <c r="Q7" s="241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10"/>
      <c r="B8" s="138"/>
      <c r="C8" s="534">
        <v>148</v>
      </c>
      <c r="D8" s="155" t="s">
        <v>8</v>
      </c>
      <c r="E8" s="182" t="s">
        <v>120</v>
      </c>
      <c r="F8" s="228">
        <v>90</v>
      </c>
      <c r="G8" s="173"/>
      <c r="H8" s="273">
        <v>19.52</v>
      </c>
      <c r="I8" s="20">
        <v>10.17</v>
      </c>
      <c r="J8" s="44">
        <v>5.89</v>
      </c>
      <c r="K8" s="272">
        <v>193.12</v>
      </c>
      <c r="L8" s="241">
        <v>0.11</v>
      </c>
      <c r="M8" s="17">
        <v>0.16</v>
      </c>
      <c r="N8" s="15">
        <v>1.57</v>
      </c>
      <c r="O8" s="15">
        <v>300</v>
      </c>
      <c r="P8" s="40">
        <v>0.44</v>
      </c>
      <c r="Q8" s="241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10"/>
      <c r="B9" s="187" t="s">
        <v>72</v>
      </c>
      <c r="C9" s="871">
        <v>51</v>
      </c>
      <c r="D9" s="872" t="s">
        <v>60</v>
      </c>
      <c r="E9" s="873" t="s">
        <v>135</v>
      </c>
      <c r="F9" s="874">
        <v>150</v>
      </c>
      <c r="G9" s="875"/>
      <c r="H9" s="876">
        <v>3.33</v>
      </c>
      <c r="I9" s="877">
        <v>3.81</v>
      </c>
      <c r="J9" s="878">
        <v>26.04</v>
      </c>
      <c r="K9" s="879">
        <v>151.12</v>
      </c>
      <c r="L9" s="876">
        <v>0.15</v>
      </c>
      <c r="M9" s="877">
        <v>0.1</v>
      </c>
      <c r="N9" s="877">
        <v>14.03</v>
      </c>
      <c r="O9" s="877">
        <v>20</v>
      </c>
      <c r="P9" s="878">
        <v>0.06</v>
      </c>
      <c r="Q9" s="876">
        <v>20.11</v>
      </c>
      <c r="R9" s="877">
        <v>90.58</v>
      </c>
      <c r="S9" s="877">
        <v>35.68</v>
      </c>
      <c r="T9" s="877">
        <v>1.45</v>
      </c>
      <c r="U9" s="877">
        <v>830.41</v>
      </c>
      <c r="V9" s="877">
        <v>8.0000000000000002E-3</v>
      </c>
      <c r="W9" s="877">
        <v>1E-3</v>
      </c>
      <c r="X9" s="880">
        <v>0.05</v>
      </c>
    </row>
    <row r="10" spans="1:24" s="16" customFormat="1" ht="33.75" customHeight="1" x14ac:dyDescent="0.35">
      <c r="A10" s="111"/>
      <c r="B10" s="137"/>
      <c r="C10" s="534">
        <v>107</v>
      </c>
      <c r="D10" s="208" t="s">
        <v>15</v>
      </c>
      <c r="E10" s="162" t="s">
        <v>88</v>
      </c>
      <c r="F10" s="228">
        <v>200</v>
      </c>
      <c r="G10" s="545"/>
      <c r="H10" s="241">
        <v>0.6</v>
      </c>
      <c r="I10" s="15">
        <v>0.2</v>
      </c>
      <c r="J10" s="40">
        <v>23.6</v>
      </c>
      <c r="K10" s="256">
        <v>104</v>
      </c>
      <c r="L10" s="241">
        <v>0.02</v>
      </c>
      <c r="M10" s="15">
        <v>0.02</v>
      </c>
      <c r="N10" s="15">
        <v>171</v>
      </c>
      <c r="O10" s="15">
        <v>20</v>
      </c>
      <c r="P10" s="18">
        <v>0</v>
      </c>
      <c r="Q10" s="241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7"/>
      <c r="C11" s="152">
        <v>119</v>
      </c>
      <c r="D11" s="183" t="s">
        <v>11</v>
      </c>
      <c r="E11" s="154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37"/>
      <c r="C12" s="150">
        <v>120</v>
      </c>
      <c r="D12" s="183" t="s">
        <v>12</v>
      </c>
      <c r="E12" s="154" t="s">
        <v>43</v>
      </c>
      <c r="F12" s="173">
        <v>20</v>
      </c>
      <c r="G12" s="173"/>
      <c r="H12" s="273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 t="s">
        <v>70</v>
      </c>
      <c r="C13" s="488"/>
      <c r="D13" s="694"/>
      <c r="E13" s="409" t="s">
        <v>17</v>
      </c>
      <c r="F13" s="416" t="e">
        <f>F6+F7+F8+#REF!+F10+F11+F12</f>
        <v>#REF!</v>
      </c>
      <c r="G13" s="509"/>
      <c r="H13" s="203" t="e">
        <f>H6+H7+H8+#REF!+H10+H11+H12</f>
        <v>#REF!</v>
      </c>
      <c r="I13" s="22" t="e">
        <f>I6+I7+I8+#REF!+I10+I11+I12</f>
        <v>#REF!</v>
      </c>
      <c r="J13" s="62" t="e">
        <f>J6+J7+J8+#REF!+J10+J11+J12</f>
        <v>#REF!</v>
      </c>
      <c r="K13" s="417" t="e">
        <f>K6+K7+K8+#REF!+K10+K11+K12</f>
        <v>#REF!</v>
      </c>
      <c r="L13" s="203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5" t="e">
        <f>P6+P7+P8+#REF!+P10+P11+P12</f>
        <v>#REF!</v>
      </c>
      <c r="Q13" s="203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2" t="e">
        <f>X6+X7+X8+#REF!+X10+X11+X12</f>
        <v>#REF!</v>
      </c>
    </row>
    <row r="14" spans="1:24" s="35" customFormat="1" ht="26.5" customHeight="1" x14ac:dyDescent="0.35">
      <c r="A14" s="110"/>
      <c r="B14" s="187" t="s">
        <v>72</v>
      </c>
      <c r="C14" s="551"/>
      <c r="D14" s="693"/>
      <c r="E14" s="503" t="s">
        <v>17</v>
      </c>
      <c r="F14" s="292">
        <f>F6+F7+F8+F9+F10+F11+F12</f>
        <v>740</v>
      </c>
      <c r="G14" s="456"/>
      <c r="H14" s="306">
        <f>H6+H7+H8+H9+H10+H11+H12</f>
        <v>32.44</v>
      </c>
      <c r="I14" s="55">
        <f>I6+I7+I8+I9+I10+I11+I12</f>
        <v>24.75</v>
      </c>
      <c r="J14" s="74">
        <f>J6+J7+J8+J9+J10+J11+J12</f>
        <v>88.550000000000011</v>
      </c>
      <c r="K14" s="457">
        <f>K6+K7+K8+K9+K10+K11+K12</f>
        <v>712.57</v>
      </c>
      <c r="L14" s="306">
        <f>L6+L7+L8+L9+L10+L11+L12</f>
        <v>0.38</v>
      </c>
      <c r="M14" s="55">
        <f>M6+M7+M8+M9+M10+M11+M12</f>
        <v>0.3600000000000001</v>
      </c>
      <c r="N14" s="55">
        <f>N6+N7+N8+N9+N10+N11+N12</f>
        <v>188.5</v>
      </c>
      <c r="O14" s="55">
        <f>O6+O7+O8+O9+O10+O11+O12</f>
        <v>460</v>
      </c>
      <c r="P14" s="722">
        <f>P6+P7+P8+P9+P10+P11+P12</f>
        <v>0.5</v>
      </c>
      <c r="Q14" s="306">
        <f>Q6+Q7+Q8+Q9+Q10+Q11+Q12</f>
        <v>274.19</v>
      </c>
      <c r="R14" s="55">
        <f>R6+R7+R8+R9+R10+R11+R12</f>
        <v>511.67</v>
      </c>
      <c r="S14" s="55">
        <f>S6+S7+S8+S9+S10+S11+S12</f>
        <v>199.29000000000002</v>
      </c>
      <c r="T14" s="55">
        <f>T6+T7+T8+T9+T10+T11+T12</f>
        <v>5.29</v>
      </c>
      <c r="U14" s="55">
        <f>U6+U7+U8+U9+U10+U11+U12</f>
        <v>1774.37</v>
      </c>
      <c r="V14" s="55">
        <f>V6+V7+V8+V9+V10+V11+V12</f>
        <v>0.15200000000000002</v>
      </c>
      <c r="W14" s="55">
        <f>W6+W7+W8+W9+W10+W11+W12</f>
        <v>2.0000000000000004E-2</v>
      </c>
      <c r="X14" s="74">
        <f>X6+X7+X8+X9+X10+X11+X12</f>
        <v>3.65</v>
      </c>
    </row>
    <row r="15" spans="1:24" s="35" customFormat="1" ht="26.5" customHeight="1" x14ac:dyDescent="0.35">
      <c r="A15" s="110"/>
      <c r="B15" s="186" t="s">
        <v>70</v>
      </c>
      <c r="C15" s="488"/>
      <c r="D15" s="694"/>
      <c r="E15" s="448" t="s">
        <v>18</v>
      </c>
      <c r="F15" s="416"/>
      <c r="G15" s="483"/>
      <c r="H15" s="203"/>
      <c r="I15" s="22"/>
      <c r="J15" s="62"/>
      <c r="K15" s="516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72</v>
      </c>
      <c r="C16" s="730"/>
      <c r="D16" s="656"/>
      <c r="E16" s="419" t="s">
        <v>18</v>
      </c>
      <c r="F16" s="189"/>
      <c r="G16" s="505"/>
      <c r="H16" s="421"/>
      <c r="I16" s="422"/>
      <c r="J16" s="423"/>
      <c r="K16" s="424">
        <f>K14/23.5</f>
        <v>30.32212765957447</v>
      </c>
      <c r="L16" s="421"/>
      <c r="M16" s="422"/>
      <c r="N16" s="422"/>
      <c r="O16" s="422"/>
      <c r="P16" s="460"/>
      <c r="Q16" s="421"/>
      <c r="R16" s="422"/>
      <c r="S16" s="422"/>
      <c r="T16" s="422"/>
      <c r="U16" s="422"/>
      <c r="V16" s="422"/>
      <c r="W16" s="422"/>
      <c r="X16" s="423"/>
    </row>
    <row r="17" spans="1:19" x14ac:dyDescent="0.35">
      <c r="A17" s="2"/>
      <c r="C17" s="215"/>
      <c r="D17" s="27"/>
      <c r="E17" s="27"/>
      <c r="F17" s="27"/>
      <c r="G17" s="216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91" t="s">
        <v>62</v>
      </c>
      <c r="B19" s="791"/>
      <c r="C19" s="592"/>
      <c r="D19" s="593"/>
      <c r="E19" s="25"/>
      <c r="F19" s="26"/>
      <c r="G19" s="11"/>
      <c r="H19" s="11"/>
      <c r="I19" s="11"/>
      <c r="J19" s="11"/>
    </row>
    <row r="20" spans="1:19" ht="18" x14ac:dyDescent="0.35">
      <c r="A20" s="594" t="s">
        <v>63</v>
      </c>
      <c r="B20" s="787"/>
      <c r="C20" s="595"/>
      <c r="D20" s="595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8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85"/>
      <c r="C2" s="233"/>
      <c r="D2" s="23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4"/>
      <c r="D3" s="23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0"/>
      <c r="C4" s="596" t="s">
        <v>36</v>
      </c>
      <c r="D4" s="232"/>
      <c r="E4" s="646"/>
      <c r="F4" s="596"/>
      <c r="G4" s="598"/>
      <c r="H4" s="750" t="s">
        <v>19</v>
      </c>
      <c r="I4" s="751"/>
      <c r="J4" s="752"/>
      <c r="K4" s="700" t="s">
        <v>20</v>
      </c>
      <c r="L4" s="901" t="s">
        <v>21</v>
      </c>
      <c r="M4" s="902"/>
      <c r="N4" s="920"/>
      <c r="O4" s="920"/>
      <c r="P4" s="921"/>
      <c r="Q4" s="901" t="s">
        <v>22</v>
      </c>
      <c r="R4" s="902"/>
      <c r="S4" s="902"/>
      <c r="T4" s="902"/>
      <c r="U4" s="902"/>
      <c r="V4" s="902"/>
      <c r="W4" s="902"/>
      <c r="X4" s="903"/>
    </row>
    <row r="5" spans="1:24" s="16" customFormat="1" ht="28.5" customHeight="1" thickBot="1" x14ac:dyDescent="0.4">
      <c r="A5" s="146" t="s">
        <v>0</v>
      </c>
      <c r="B5" s="108"/>
      <c r="C5" s="131" t="s">
        <v>37</v>
      </c>
      <c r="D5" s="300" t="s">
        <v>38</v>
      </c>
      <c r="E5" s="476" t="s">
        <v>35</v>
      </c>
      <c r="F5" s="131" t="s">
        <v>23</v>
      </c>
      <c r="G5" s="108" t="s">
        <v>34</v>
      </c>
      <c r="H5" s="476" t="s">
        <v>24</v>
      </c>
      <c r="I5" s="466" t="s">
        <v>25</v>
      </c>
      <c r="J5" s="476" t="s">
        <v>26</v>
      </c>
      <c r="K5" s="701" t="s">
        <v>27</v>
      </c>
      <c r="L5" s="131" t="s">
        <v>28</v>
      </c>
      <c r="M5" s="466" t="s">
        <v>106</v>
      </c>
      <c r="N5" s="102" t="s">
        <v>29</v>
      </c>
      <c r="O5" s="767" t="s">
        <v>107</v>
      </c>
      <c r="P5" s="720" t="s">
        <v>108</v>
      </c>
      <c r="Q5" s="131" t="s">
        <v>30</v>
      </c>
      <c r="R5" s="466" t="s">
        <v>31</v>
      </c>
      <c r="S5" s="102" t="s">
        <v>32</v>
      </c>
      <c r="T5" s="466" t="s">
        <v>33</v>
      </c>
      <c r="U5" s="102" t="s">
        <v>109</v>
      </c>
      <c r="V5" s="466" t="s">
        <v>110</v>
      </c>
      <c r="W5" s="102" t="s">
        <v>111</v>
      </c>
      <c r="X5" s="466" t="s">
        <v>112</v>
      </c>
    </row>
    <row r="6" spans="1:24" s="16" customFormat="1" ht="43.5" customHeight="1" x14ac:dyDescent="0.35">
      <c r="A6" s="148" t="s">
        <v>5</v>
      </c>
      <c r="B6" s="158"/>
      <c r="C6" s="142">
        <v>25</v>
      </c>
      <c r="D6" s="404" t="s">
        <v>16</v>
      </c>
      <c r="E6" s="558" t="s">
        <v>46</v>
      </c>
      <c r="F6" s="347">
        <v>150</v>
      </c>
      <c r="G6" s="702"/>
      <c r="H6" s="45">
        <v>0.6</v>
      </c>
      <c r="I6" s="36">
        <v>0.45</v>
      </c>
      <c r="J6" s="223">
        <v>15.45</v>
      </c>
      <c r="K6" s="316">
        <v>70.5</v>
      </c>
      <c r="L6" s="258">
        <v>0.03</v>
      </c>
      <c r="M6" s="36">
        <v>0.05</v>
      </c>
      <c r="N6" s="36">
        <v>7.5</v>
      </c>
      <c r="O6" s="36">
        <v>0</v>
      </c>
      <c r="P6" s="46">
        <v>0</v>
      </c>
      <c r="Q6" s="264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9"/>
      <c r="B7" s="187" t="s">
        <v>72</v>
      </c>
      <c r="C7" s="550">
        <v>37</v>
      </c>
      <c r="D7" s="491" t="s">
        <v>7</v>
      </c>
      <c r="E7" s="301" t="s">
        <v>96</v>
      </c>
      <c r="F7" s="518">
        <v>200</v>
      </c>
      <c r="G7" s="430"/>
      <c r="H7" s="331">
        <v>5.78</v>
      </c>
      <c r="I7" s="56">
        <v>5.5</v>
      </c>
      <c r="J7" s="73">
        <v>10.8</v>
      </c>
      <c r="K7" s="245">
        <v>115.7</v>
      </c>
      <c r="L7" s="331">
        <v>7.0000000000000007E-2</v>
      </c>
      <c r="M7" s="244">
        <v>7.0000000000000007E-2</v>
      </c>
      <c r="N7" s="56">
        <v>5.69</v>
      </c>
      <c r="O7" s="56">
        <v>110</v>
      </c>
      <c r="P7" s="73">
        <v>0</v>
      </c>
      <c r="Q7" s="331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3">
        <v>0.04</v>
      </c>
    </row>
    <row r="8" spans="1:24" s="35" customFormat="1" ht="35.25" customHeight="1" x14ac:dyDescent="0.35">
      <c r="A8" s="110"/>
      <c r="B8" s="138"/>
      <c r="C8" s="103">
        <v>89</v>
      </c>
      <c r="D8" s="320" t="s">
        <v>8</v>
      </c>
      <c r="E8" s="669" t="s">
        <v>84</v>
      </c>
      <c r="F8" s="703">
        <v>90</v>
      </c>
      <c r="G8" s="590"/>
      <c r="H8" s="75">
        <v>18.13</v>
      </c>
      <c r="I8" s="13">
        <v>17.05</v>
      </c>
      <c r="J8" s="42">
        <v>3.69</v>
      </c>
      <c r="K8" s="105">
        <v>240.96</v>
      </c>
      <c r="L8" s="366">
        <v>0.06</v>
      </c>
      <c r="M8" s="94">
        <v>0.13</v>
      </c>
      <c r="N8" s="95">
        <v>1.06</v>
      </c>
      <c r="O8" s="95">
        <v>0</v>
      </c>
      <c r="P8" s="96">
        <v>0</v>
      </c>
      <c r="Q8" s="366">
        <v>17.03</v>
      </c>
      <c r="R8" s="95">
        <v>176.72</v>
      </c>
      <c r="S8" s="95">
        <v>23.18</v>
      </c>
      <c r="T8" s="95">
        <v>2.61</v>
      </c>
      <c r="U8" s="95">
        <v>317</v>
      </c>
      <c r="V8" s="95">
        <v>7.0000000000000001E-3</v>
      </c>
      <c r="W8" s="95">
        <v>0</v>
      </c>
      <c r="X8" s="100">
        <v>0.06</v>
      </c>
    </row>
    <row r="9" spans="1:24" s="35" customFormat="1" ht="26.5" customHeight="1" x14ac:dyDescent="0.35">
      <c r="A9" s="110"/>
      <c r="B9" s="138"/>
      <c r="C9" s="104">
        <v>53</v>
      </c>
      <c r="D9" s="135" t="s">
        <v>60</v>
      </c>
      <c r="E9" s="213" t="s">
        <v>91</v>
      </c>
      <c r="F9" s="173">
        <v>150</v>
      </c>
      <c r="G9" s="138"/>
      <c r="H9" s="19">
        <v>3.34</v>
      </c>
      <c r="I9" s="20">
        <v>4.91</v>
      </c>
      <c r="J9" s="44">
        <v>33.93</v>
      </c>
      <c r="K9" s="272">
        <v>191.49</v>
      </c>
      <c r="L9" s="273">
        <v>0.03</v>
      </c>
      <c r="M9" s="20">
        <v>0.02</v>
      </c>
      <c r="N9" s="20">
        <v>0</v>
      </c>
      <c r="O9" s="20">
        <v>20</v>
      </c>
      <c r="P9" s="21">
        <v>0.09</v>
      </c>
      <c r="Q9" s="27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11"/>
      <c r="B10" s="138"/>
      <c r="C10" s="139">
        <v>101</v>
      </c>
      <c r="D10" s="320" t="s">
        <v>15</v>
      </c>
      <c r="E10" s="589" t="s">
        <v>65</v>
      </c>
      <c r="F10" s="703">
        <v>200</v>
      </c>
      <c r="G10" s="590"/>
      <c r="H10" s="241">
        <v>0.64</v>
      </c>
      <c r="I10" s="15">
        <v>0.25</v>
      </c>
      <c r="J10" s="40">
        <v>16.059999999999999</v>
      </c>
      <c r="K10" s="256">
        <v>79.849999999999994</v>
      </c>
      <c r="L10" s="241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8"/>
      <c r="C11" s="365">
        <v>119</v>
      </c>
      <c r="D11" s="135" t="s">
        <v>51</v>
      </c>
      <c r="E11" s="213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38"/>
      <c r="C12" s="365">
        <v>120</v>
      </c>
      <c r="D12" s="135" t="s">
        <v>43</v>
      </c>
      <c r="E12" s="213" t="s">
        <v>43</v>
      </c>
      <c r="F12" s="173">
        <v>20</v>
      </c>
      <c r="G12" s="173"/>
      <c r="H12" s="273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 t="s">
        <v>70</v>
      </c>
      <c r="C13" s="478"/>
      <c r="D13" s="520"/>
      <c r="E13" s="521" t="s">
        <v>17</v>
      </c>
      <c r="F13" s="509" t="e">
        <f>F6+#REF!+F8+F9+F10+F11+F12</f>
        <v>#REF!</v>
      </c>
      <c r="G13" s="416"/>
      <c r="H13" s="51" t="e">
        <f>H6+#REF!+H8+H9+H10+H11+H12</f>
        <v>#REF!</v>
      </c>
      <c r="I13" s="22" t="e">
        <f>I6+#REF!+I8+I9+I10+I11+I12</f>
        <v>#REF!</v>
      </c>
      <c r="J13" s="62" t="e">
        <f>J6+#REF!+J8+J9+J10+J11+J12</f>
        <v>#REF!</v>
      </c>
      <c r="K13" s="417" t="e">
        <f>K6+#REF!+K8+K9+K10+K11+K12</f>
        <v>#REF!</v>
      </c>
      <c r="L13" s="203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5" t="e">
        <f>P6+#REF!+P8+P9+P10+P11+P12</f>
        <v>#REF!</v>
      </c>
      <c r="Q13" s="203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2" t="e">
        <f>X6+#REF!+X8+X9+X10+X11+X12</f>
        <v>#REF!</v>
      </c>
    </row>
    <row r="14" spans="1:24" s="35" customFormat="1" ht="26.5" customHeight="1" x14ac:dyDescent="0.35">
      <c r="A14" s="110"/>
      <c r="B14" s="239" t="s">
        <v>72</v>
      </c>
      <c r="C14" s="489"/>
      <c r="D14" s="523"/>
      <c r="E14" s="524" t="s">
        <v>17</v>
      </c>
      <c r="F14" s="456">
        <f>F6+F7+F8+F9+F10+F11+F12</f>
        <v>830</v>
      </c>
      <c r="G14" s="292"/>
      <c r="H14" s="543">
        <f>H6+H7+H8+H9+H10+H11+H12</f>
        <v>31.33</v>
      </c>
      <c r="I14" s="55">
        <f>I6+I7+I8+I9+I10+I11+I12</f>
        <v>28.56</v>
      </c>
      <c r="J14" s="74">
        <f>J6+J7+J8+J9+J10+J11+J12</f>
        <v>97.81</v>
      </c>
      <c r="K14" s="457">
        <f>K6+K7+K8+K9+K10+K11+K12</f>
        <v>785.1</v>
      </c>
      <c r="L14" s="306">
        <f>L6+L7+L8+L9+L10+L11+L12</f>
        <v>0.25</v>
      </c>
      <c r="M14" s="55">
        <f>M6+M7+M8+M9+M10+M11+M12</f>
        <v>0.35000000000000003</v>
      </c>
      <c r="N14" s="55">
        <f>N6+N7+N8+N9+N10+N11+N12</f>
        <v>14.300000000000002</v>
      </c>
      <c r="O14" s="55">
        <f>O6+O7+O8+O9+O10+O11+O12</f>
        <v>230</v>
      </c>
      <c r="P14" s="722">
        <f>P6+P7+P8+P9+P10+P11+P12</f>
        <v>0.09</v>
      </c>
      <c r="Q14" s="306">
        <f>Q6+Q7+Q8+Q9+Q10+Q11+Q12</f>
        <v>86.61</v>
      </c>
      <c r="R14" s="55">
        <f>R6+R7+R8+R9+R10+R11+R12</f>
        <v>396.62999999999994</v>
      </c>
      <c r="S14" s="55">
        <f>S6+S7+S8+S9+S10+S11+S12</f>
        <v>100.16</v>
      </c>
      <c r="T14" s="55">
        <f>T6+T7+T8+T9+T10+T11+T12</f>
        <v>5.83</v>
      </c>
      <c r="U14" s="55">
        <f>U6+U7+U8+U9+U10+U11+U12</f>
        <v>1065.58</v>
      </c>
      <c r="V14" s="55">
        <f>V6+V7+V8+V9+V10+V11+V12</f>
        <v>1.6000000000000004E-2</v>
      </c>
      <c r="W14" s="55">
        <f>W6+W7+W8+W9+W10+W11+W12</f>
        <v>9.0000000000000011E-3</v>
      </c>
      <c r="X14" s="74">
        <f>X6+X7+X8+X9+X10+X11+X12</f>
        <v>3.03</v>
      </c>
    </row>
    <row r="15" spans="1:24" s="35" customFormat="1" ht="26.5" customHeight="1" x14ac:dyDescent="0.35">
      <c r="A15" s="110"/>
      <c r="B15" s="238" t="s">
        <v>70</v>
      </c>
      <c r="C15" s="478"/>
      <c r="D15" s="520"/>
      <c r="E15" s="522" t="s">
        <v>18</v>
      </c>
      <c r="F15" s="509"/>
      <c r="G15" s="416"/>
      <c r="H15" s="51"/>
      <c r="I15" s="22"/>
      <c r="J15" s="62"/>
      <c r="K15" s="481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72</v>
      </c>
      <c r="C16" s="171"/>
      <c r="D16" s="189"/>
      <c r="E16" s="525" t="s">
        <v>18</v>
      </c>
      <c r="F16" s="505"/>
      <c r="G16" s="189"/>
      <c r="H16" s="470"/>
      <c r="I16" s="422"/>
      <c r="J16" s="423"/>
      <c r="K16" s="530">
        <f>K14/23.5</f>
        <v>33.408510638297876</v>
      </c>
      <c r="L16" s="421"/>
      <c r="M16" s="422"/>
      <c r="N16" s="422"/>
      <c r="O16" s="422"/>
      <c r="P16" s="460"/>
      <c r="Q16" s="421"/>
      <c r="R16" s="422"/>
      <c r="S16" s="422"/>
      <c r="T16" s="422"/>
      <c r="U16" s="422"/>
      <c r="V16" s="422"/>
      <c r="W16" s="422"/>
      <c r="X16" s="423"/>
    </row>
    <row r="17" spans="1:19" ht="15.5" x14ac:dyDescent="0.35">
      <c r="A17" s="9"/>
      <c r="B17" s="779"/>
      <c r="C17" s="230"/>
      <c r="D17" s="230"/>
      <c r="E17" s="27"/>
      <c r="F17" s="27"/>
      <c r="G17" s="27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18" spans="1:19" x14ac:dyDescent="0.35">
      <c r="L18" s="467"/>
    </row>
    <row r="19" spans="1:19" x14ac:dyDescent="0.35">
      <c r="A19" s="591" t="s">
        <v>62</v>
      </c>
      <c r="B19" s="791"/>
      <c r="C19" s="592"/>
      <c r="D19" s="593"/>
    </row>
    <row r="20" spans="1:19" x14ac:dyDescent="0.35">
      <c r="A20" s="594" t="s">
        <v>63</v>
      </c>
      <c r="B20" s="787"/>
      <c r="C20" s="595"/>
      <c r="D20" s="59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86" customWidth="1"/>
    <col min="3" max="3" width="15.7265625" style="5" customWidth="1"/>
    <col min="4" max="4" width="22.453125" style="117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85"/>
      <c r="C2" s="233"/>
      <c r="D2" s="235" t="s">
        <v>3</v>
      </c>
      <c r="E2" s="6"/>
      <c r="F2" s="8" t="s">
        <v>2</v>
      </c>
      <c r="G2" s="124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0"/>
      <c r="C4" s="597" t="s">
        <v>36</v>
      </c>
      <c r="D4" s="251"/>
      <c r="E4" s="646"/>
      <c r="F4" s="598"/>
      <c r="G4" s="597"/>
      <c r="H4" s="759" t="s">
        <v>19</v>
      </c>
      <c r="I4" s="760"/>
      <c r="J4" s="761"/>
      <c r="K4" s="603" t="s">
        <v>20</v>
      </c>
      <c r="L4" s="905" t="s">
        <v>21</v>
      </c>
      <c r="M4" s="906"/>
      <c r="N4" s="922"/>
      <c r="O4" s="922"/>
      <c r="P4" s="923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146" t="s">
        <v>0</v>
      </c>
      <c r="B5" s="108"/>
      <c r="C5" s="102" t="s">
        <v>37</v>
      </c>
      <c r="D5" s="647" t="s">
        <v>38</v>
      </c>
      <c r="E5" s="476" t="s">
        <v>35</v>
      </c>
      <c r="F5" s="108" t="s">
        <v>23</v>
      </c>
      <c r="G5" s="102" t="s">
        <v>34</v>
      </c>
      <c r="H5" s="764" t="s">
        <v>24</v>
      </c>
      <c r="I5" s="466" t="s">
        <v>25</v>
      </c>
      <c r="J5" s="765" t="s">
        <v>26</v>
      </c>
      <c r="K5" s="704" t="s">
        <v>27</v>
      </c>
      <c r="L5" s="763" t="s">
        <v>28</v>
      </c>
      <c r="M5" s="764" t="s">
        <v>106</v>
      </c>
      <c r="N5" s="466" t="s">
        <v>29</v>
      </c>
      <c r="O5" s="768" t="s">
        <v>107</v>
      </c>
      <c r="P5" s="466" t="s">
        <v>108</v>
      </c>
      <c r="Q5" s="476" t="s">
        <v>30</v>
      </c>
      <c r="R5" s="108" t="s">
        <v>31</v>
      </c>
      <c r="S5" s="476" t="s">
        <v>32</v>
      </c>
      <c r="T5" s="108" t="s">
        <v>33</v>
      </c>
      <c r="U5" s="763" t="s">
        <v>109</v>
      </c>
      <c r="V5" s="763" t="s">
        <v>110</v>
      </c>
      <c r="W5" s="763" t="s">
        <v>111</v>
      </c>
      <c r="X5" s="253" t="s">
        <v>112</v>
      </c>
    </row>
    <row r="6" spans="1:24" s="16" customFormat="1" ht="26.5" customHeight="1" x14ac:dyDescent="0.35">
      <c r="A6" s="148" t="s">
        <v>5</v>
      </c>
      <c r="B6" s="158"/>
      <c r="C6" s="158">
        <v>28</v>
      </c>
      <c r="D6" s="626" t="s">
        <v>16</v>
      </c>
      <c r="E6" s="769" t="s">
        <v>123</v>
      </c>
      <c r="F6" s="651">
        <v>60</v>
      </c>
      <c r="G6" s="499"/>
      <c r="H6" s="264">
        <v>0.48</v>
      </c>
      <c r="I6" s="38">
        <v>0.6</v>
      </c>
      <c r="J6" s="39">
        <v>1.56</v>
      </c>
      <c r="K6" s="316">
        <v>8.4</v>
      </c>
      <c r="L6" s="719">
        <v>0.02</v>
      </c>
      <c r="M6" s="333">
        <v>0.02</v>
      </c>
      <c r="N6" s="47">
        <v>6</v>
      </c>
      <c r="O6" s="47">
        <v>10</v>
      </c>
      <c r="P6" s="48">
        <v>0</v>
      </c>
      <c r="Q6" s="333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9"/>
      <c r="B7" s="155"/>
      <c r="C7" s="172">
        <v>31</v>
      </c>
      <c r="D7" s="320" t="s">
        <v>7</v>
      </c>
      <c r="E7" s="589" t="s">
        <v>74</v>
      </c>
      <c r="F7" s="590">
        <v>200</v>
      </c>
      <c r="G7" s="103"/>
      <c r="H7" s="242">
        <v>5.74</v>
      </c>
      <c r="I7" s="13">
        <v>8.7799999999999994</v>
      </c>
      <c r="J7" s="42">
        <v>8.74</v>
      </c>
      <c r="K7" s="105">
        <v>138.04</v>
      </c>
      <c r="L7" s="140">
        <v>0.04</v>
      </c>
      <c r="M7" s="242">
        <v>0.08</v>
      </c>
      <c r="N7" s="13">
        <v>5.24</v>
      </c>
      <c r="O7" s="13">
        <v>132.80000000000001</v>
      </c>
      <c r="P7" s="42">
        <v>0.06</v>
      </c>
      <c r="Q7" s="24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10"/>
      <c r="B8" s="187" t="s">
        <v>72</v>
      </c>
      <c r="C8" s="190">
        <v>83</v>
      </c>
      <c r="D8" s="430" t="s">
        <v>8</v>
      </c>
      <c r="E8" s="517" t="s">
        <v>127</v>
      </c>
      <c r="F8" s="526">
        <v>90</v>
      </c>
      <c r="G8" s="190"/>
      <c r="H8" s="398">
        <v>20.45</v>
      </c>
      <c r="I8" s="78">
        <v>19.920000000000002</v>
      </c>
      <c r="J8" s="399">
        <v>1.59</v>
      </c>
      <c r="K8" s="493">
        <v>269.25</v>
      </c>
      <c r="L8" s="474">
        <v>0.09</v>
      </c>
      <c r="M8" s="398">
        <v>0.16</v>
      </c>
      <c r="N8" s="78">
        <v>2.77</v>
      </c>
      <c r="O8" s="78">
        <v>50</v>
      </c>
      <c r="P8" s="399">
        <v>0.04</v>
      </c>
      <c r="Q8" s="398">
        <v>34</v>
      </c>
      <c r="R8" s="78">
        <v>172.14</v>
      </c>
      <c r="S8" s="78">
        <v>24.3</v>
      </c>
      <c r="T8" s="78">
        <v>1.54</v>
      </c>
      <c r="U8" s="78">
        <v>283.20999999999998</v>
      </c>
      <c r="V8" s="78">
        <v>6.0000000000000001E-3</v>
      </c>
      <c r="W8" s="78">
        <v>0</v>
      </c>
      <c r="X8" s="399">
        <v>0.13</v>
      </c>
    </row>
    <row r="9" spans="1:24" s="35" customFormat="1" ht="35.25" customHeight="1" x14ac:dyDescent="0.35">
      <c r="A9" s="110"/>
      <c r="B9" s="187"/>
      <c r="C9" s="187">
        <v>51</v>
      </c>
      <c r="D9" s="180" t="s">
        <v>60</v>
      </c>
      <c r="E9" s="566" t="s">
        <v>135</v>
      </c>
      <c r="F9" s="629">
        <v>150</v>
      </c>
      <c r="G9" s="190"/>
      <c r="H9" s="398">
        <v>3.33</v>
      </c>
      <c r="I9" s="78">
        <v>3.81</v>
      </c>
      <c r="J9" s="399">
        <v>26.04</v>
      </c>
      <c r="K9" s="493">
        <v>151.12</v>
      </c>
      <c r="L9" s="474">
        <v>0.15</v>
      </c>
      <c r="M9" s="398">
        <v>0.1</v>
      </c>
      <c r="N9" s="78">
        <v>14.03</v>
      </c>
      <c r="O9" s="78">
        <v>20</v>
      </c>
      <c r="P9" s="399">
        <v>0.06</v>
      </c>
      <c r="Q9" s="398">
        <v>20.11</v>
      </c>
      <c r="R9" s="78">
        <v>90.58</v>
      </c>
      <c r="S9" s="78">
        <v>35.68</v>
      </c>
      <c r="T9" s="78">
        <v>1.45</v>
      </c>
      <c r="U9" s="78">
        <v>830.41</v>
      </c>
      <c r="V9" s="78">
        <v>8.0000000000000002E-3</v>
      </c>
      <c r="W9" s="78">
        <v>1E-3</v>
      </c>
      <c r="X9" s="399">
        <v>0.05</v>
      </c>
    </row>
    <row r="10" spans="1:24" s="16" customFormat="1" ht="39" customHeight="1" x14ac:dyDescent="0.35">
      <c r="A10" s="111"/>
      <c r="B10" s="138"/>
      <c r="C10" s="137">
        <v>114</v>
      </c>
      <c r="D10" s="183" t="s">
        <v>42</v>
      </c>
      <c r="E10" s="220" t="s">
        <v>48</v>
      </c>
      <c r="F10" s="280">
        <v>200</v>
      </c>
      <c r="G10" s="174"/>
      <c r="H10" s="241">
        <v>0</v>
      </c>
      <c r="I10" s="15">
        <v>0</v>
      </c>
      <c r="J10" s="40">
        <v>7.27</v>
      </c>
      <c r="K10" s="256">
        <v>28.73</v>
      </c>
      <c r="L10" s="195">
        <v>0</v>
      </c>
      <c r="M10" s="241">
        <v>0</v>
      </c>
      <c r="N10" s="15">
        <v>0</v>
      </c>
      <c r="O10" s="15">
        <v>0</v>
      </c>
      <c r="P10" s="40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8"/>
      <c r="C11" s="380">
        <v>119</v>
      </c>
      <c r="D11" s="155" t="s">
        <v>11</v>
      </c>
      <c r="E11" s="213" t="s">
        <v>51</v>
      </c>
      <c r="F11" s="138">
        <v>45</v>
      </c>
      <c r="G11" s="104"/>
      <c r="H11" s="273">
        <v>3.42</v>
      </c>
      <c r="I11" s="20">
        <v>0.36</v>
      </c>
      <c r="J11" s="44">
        <v>22.14</v>
      </c>
      <c r="K11" s="272">
        <v>105.75</v>
      </c>
      <c r="L11" s="198">
        <v>0.05</v>
      </c>
      <c r="M11" s="273">
        <v>0.01</v>
      </c>
      <c r="N11" s="20">
        <v>0</v>
      </c>
      <c r="O11" s="20">
        <v>0</v>
      </c>
      <c r="P11" s="44">
        <v>0</v>
      </c>
      <c r="Q11" s="27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11"/>
      <c r="B12" s="138"/>
      <c r="C12" s="173">
        <v>120</v>
      </c>
      <c r="D12" s="155" t="s">
        <v>12</v>
      </c>
      <c r="E12" s="213" t="s">
        <v>43</v>
      </c>
      <c r="F12" s="137">
        <v>25</v>
      </c>
      <c r="G12" s="133"/>
      <c r="H12" s="241">
        <v>1.65</v>
      </c>
      <c r="I12" s="15">
        <v>0.3</v>
      </c>
      <c r="J12" s="40">
        <v>10.050000000000001</v>
      </c>
      <c r="K12" s="256">
        <v>49.5</v>
      </c>
      <c r="L12" s="195">
        <v>0.04</v>
      </c>
      <c r="M12" s="241">
        <v>0.02</v>
      </c>
      <c r="N12" s="15">
        <v>0</v>
      </c>
      <c r="O12" s="15">
        <v>0</v>
      </c>
      <c r="P12" s="40">
        <v>0</v>
      </c>
      <c r="Q12" s="24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10"/>
      <c r="B13" s="186" t="s">
        <v>70</v>
      </c>
      <c r="C13" s="483"/>
      <c r="D13" s="527"/>
      <c r="E13" s="521" t="s">
        <v>17</v>
      </c>
      <c r="F13" s="416" t="e">
        <f>F6+F7+#REF!+#REF!+F10+F11+F12</f>
        <v>#REF!</v>
      </c>
      <c r="G13" s="509"/>
      <c r="H13" s="410" t="e">
        <f>H6+H7+#REF!+#REF!+H10+H11+H12</f>
        <v>#REF!</v>
      </c>
      <c r="I13" s="411" t="e">
        <f>I6+I7+#REF!+#REF!+I10+I11+I12</f>
        <v>#REF!</v>
      </c>
      <c r="J13" s="412" t="e">
        <f>J6+J7+#REF!+#REF!+J10+J11+J12</f>
        <v>#REF!</v>
      </c>
      <c r="K13" s="447" t="e">
        <f>K6+K7+#REF!+#REF!+K10+K11+K12</f>
        <v>#REF!</v>
      </c>
      <c r="L13" s="293" t="e">
        <f>L6+L7+#REF!+#REF!+L10+L11+L12</f>
        <v>#REF!</v>
      </c>
      <c r="M13" s="410" t="e">
        <f>M6+M7+#REF!+#REF!+M10+M11+M12</f>
        <v>#REF!</v>
      </c>
      <c r="N13" s="411" t="e">
        <f>N6+N7+#REF!+#REF!+N10+N11+N12</f>
        <v>#REF!</v>
      </c>
      <c r="O13" s="411" t="e">
        <f>O6+O7+#REF!+#REF!+O10+O11+O12</f>
        <v>#REF!</v>
      </c>
      <c r="P13" s="412" t="e">
        <f>P6+P7+#REF!+#REF!+P10+P11+P12</f>
        <v>#REF!</v>
      </c>
      <c r="Q13" s="410" t="e">
        <f>Q6+Q7+#REF!+#REF!+Q10+Q11+Q12</f>
        <v>#REF!</v>
      </c>
      <c r="R13" s="411" t="e">
        <f>R6+R7+#REF!+#REF!+R10+R11+R12</f>
        <v>#REF!</v>
      </c>
      <c r="S13" s="411" t="e">
        <f>S6+S7+#REF!+#REF!+S10+S11+S12</f>
        <v>#REF!</v>
      </c>
      <c r="T13" s="411" t="e">
        <f>T6+T7+#REF!+#REF!+T10+T11+T12</f>
        <v>#REF!</v>
      </c>
      <c r="U13" s="411" t="e">
        <f>U6+U7+#REF!+#REF!+U10+U11+U12</f>
        <v>#REF!</v>
      </c>
      <c r="V13" s="411" t="e">
        <f>V6+V7+#REF!+#REF!+V10+V11+V12</f>
        <v>#REF!</v>
      </c>
      <c r="W13" s="411" t="e">
        <f>W6+W7+#REF!+#REF!+W10+W11+W12</f>
        <v>#REF!</v>
      </c>
      <c r="X13" s="412" t="e">
        <f>X6+X7+#REF!+#REF!+X10+X11+X12</f>
        <v>#REF!</v>
      </c>
    </row>
    <row r="14" spans="1:24" s="35" customFormat="1" ht="26.5" customHeight="1" x14ac:dyDescent="0.35">
      <c r="A14" s="110"/>
      <c r="B14" s="239" t="s">
        <v>72</v>
      </c>
      <c r="C14" s="502"/>
      <c r="D14" s="528"/>
      <c r="E14" s="524" t="s">
        <v>17</v>
      </c>
      <c r="F14" s="292">
        <f>F6+F7+F8+F9+F10+F11+F12</f>
        <v>770</v>
      </c>
      <c r="G14" s="456"/>
      <c r="H14" s="868">
        <f>H6+H7+H8+H9+H10+H11+H12</f>
        <v>35.07</v>
      </c>
      <c r="I14" s="869">
        <f>I6+I7+I8+I9+I10+I11+I12</f>
        <v>33.769999999999996</v>
      </c>
      <c r="J14" s="867">
        <f>J6+J7+J8+J9+J10+J11+J12</f>
        <v>77.39</v>
      </c>
      <c r="K14" s="438">
        <f>K6+K7+K8+K9+K10+K11+K12</f>
        <v>750.79</v>
      </c>
      <c r="L14" s="291">
        <f>L6+L7+L8+L9+L10+L11+L12</f>
        <v>0.38999999999999996</v>
      </c>
      <c r="M14" s="868">
        <f>M6+M7+M8+M9+M10+M11+M12</f>
        <v>0.39</v>
      </c>
      <c r="N14" s="869">
        <f>N6+N7+N8+N9+N10+N11+N12</f>
        <v>28.04</v>
      </c>
      <c r="O14" s="869">
        <f>O6+O7+O8+O9+O10+O11+O12</f>
        <v>212.8</v>
      </c>
      <c r="P14" s="867">
        <f>P6+P7+P8+P9+P10+P11+P12</f>
        <v>0.16</v>
      </c>
      <c r="Q14" s="868">
        <f>Q6+Q7+Q8+Q9+Q10+Q11+Q12</f>
        <v>118.22</v>
      </c>
      <c r="R14" s="869">
        <f>R6+R7+R8+R9+R10+R11+R12</f>
        <v>432.17999999999995</v>
      </c>
      <c r="S14" s="869">
        <f>S6+S7+S8+S9+S10+S11+S12</f>
        <v>106.74</v>
      </c>
      <c r="T14" s="869">
        <f>T6+T7+T8+T9+T10+T11+T12</f>
        <v>6.129999999999999</v>
      </c>
      <c r="U14" s="869">
        <f>U6+U7+U8+U9+U10+U11+U12</f>
        <v>1610.9099999999999</v>
      </c>
      <c r="V14" s="869">
        <f>V6+V7+V8+V9+V10+V11+V12</f>
        <v>2.2000000000000002E-2</v>
      </c>
      <c r="W14" s="869">
        <f>W6+W7+W8+W9+W10+W11+W12</f>
        <v>5.0000000000000001E-3</v>
      </c>
      <c r="X14" s="867">
        <f>X6+X7+X8+X9+X10+X11+X12</f>
        <v>6.7460000000000004</v>
      </c>
    </row>
    <row r="15" spans="1:24" s="35" customFormat="1" ht="26.5" customHeight="1" x14ac:dyDescent="0.35">
      <c r="A15" s="110"/>
      <c r="B15" s="238" t="s">
        <v>70</v>
      </c>
      <c r="C15" s="483"/>
      <c r="D15" s="527"/>
      <c r="E15" s="522" t="s">
        <v>18</v>
      </c>
      <c r="F15" s="238"/>
      <c r="G15" s="478"/>
      <c r="H15" s="203"/>
      <c r="I15" s="22"/>
      <c r="J15" s="62"/>
      <c r="K15" s="481" t="e">
        <f>K13/23.5</f>
        <v>#REF!</v>
      </c>
      <c r="L15" s="238"/>
      <c r="M15" s="203"/>
      <c r="N15" s="22"/>
      <c r="O15" s="22"/>
      <c r="P15" s="62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72</v>
      </c>
      <c r="C16" s="505"/>
      <c r="D16" s="529"/>
      <c r="E16" s="525" t="s">
        <v>18</v>
      </c>
      <c r="F16" s="189"/>
      <c r="G16" s="171"/>
      <c r="H16" s="421"/>
      <c r="I16" s="422"/>
      <c r="J16" s="423"/>
      <c r="K16" s="530">
        <f>K14/23.5</f>
        <v>31.948510638297872</v>
      </c>
      <c r="L16" s="189"/>
      <c r="M16" s="421"/>
      <c r="N16" s="422"/>
      <c r="O16" s="422"/>
      <c r="P16" s="423"/>
      <c r="Q16" s="421"/>
      <c r="R16" s="422"/>
      <c r="S16" s="422"/>
      <c r="T16" s="422"/>
      <c r="U16" s="422"/>
      <c r="V16" s="422"/>
      <c r="W16" s="422"/>
      <c r="X16" s="423"/>
    </row>
    <row r="17" spans="1:19" ht="15.5" x14ac:dyDescent="0.35">
      <c r="A17" s="9"/>
      <c r="B17" s="779"/>
      <c r="C17" s="230"/>
      <c r="D17" s="237"/>
      <c r="E17" s="27"/>
      <c r="F17" s="27"/>
      <c r="G17" s="216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20" spans="1:19" x14ac:dyDescent="0.35">
      <c r="A20" s="591" t="s">
        <v>62</v>
      </c>
      <c r="B20" s="791"/>
      <c r="C20" s="592"/>
      <c r="D20" s="593"/>
    </row>
    <row r="21" spans="1:19" x14ac:dyDescent="0.35">
      <c r="A21" s="594" t="s">
        <v>63</v>
      </c>
      <c r="B21" s="787"/>
      <c r="C21" s="595"/>
      <c r="D21" s="59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7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3"/>
      <c r="D2" s="235" t="s">
        <v>3</v>
      </c>
      <c r="E2" s="6"/>
      <c r="F2" s="8" t="s">
        <v>2</v>
      </c>
      <c r="G2" s="124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07"/>
      <c r="C4" s="597" t="s">
        <v>36</v>
      </c>
      <c r="D4" s="251"/>
      <c r="E4" s="646"/>
      <c r="F4" s="598"/>
      <c r="G4" s="597"/>
      <c r="H4" s="759" t="s">
        <v>19</v>
      </c>
      <c r="I4" s="760"/>
      <c r="J4" s="770"/>
      <c r="K4" s="665" t="s">
        <v>20</v>
      </c>
      <c r="L4" s="905" t="s">
        <v>21</v>
      </c>
      <c r="M4" s="906"/>
      <c r="N4" s="922"/>
      <c r="O4" s="922"/>
      <c r="P4" s="923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28.5" customHeight="1" thickBot="1" x14ac:dyDescent="0.4">
      <c r="A5" s="146" t="s">
        <v>0</v>
      </c>
      <c r="B5" s="108"/>
      <c r="C5" s="102" t="s">
        <v>37</v>
      </c>
      <c r="D5" s="647" t="s">
        <v>38</v>
      </c>
      <c r="E5" s="102" t="s">
        <v>35</v>
      </c>
      <c r="F5" s="466" t="s">
        <v>23</v>
      </c>
      <c r="G5" s="102" t="s">
        <v>34</v>
      </c>
      <c r="H5" s="131" t="s">
        <v>24</v>
      </c>
      <c r="I5" s="466" t="s">
        <v>25</v>
      </c>
      <c r="J5" s="102" t="s">
        <v>26</v>
      </c>
      <c r="K5" s="678" t="s">
        <v>27</v>
      </c>
      <c r="L5" s="69" t="s">
        <v>28</v>
      </c>
      <c r="M5" s="131" t="s">
        <v>106</v>
      </c>
      <c r="N5" s="466" t="s">
        <v>29</v>
      </c>
      <c r="O5" s="771" t="s">
        <v>107</v>
      </c>
      <c r="P5" s="466" t="s">
        <v>108</v>
      </c>
      <c r="Q5" s="102" t="s">
        <v>30</v>
      </c>
      <c r="R5" s="466" t="s">
        <v>31</v>
      </c>
      <c r="S5" s="102" t="s">
        <v>32</v>
      </c>
      <c r="T5" s="466" t="s">
        <v>33</v>
      </c>
      <c r="U5" s="749" t="s">
        <v>109</v>
      </c>
      <c r="V5" s="749" t="s">
        <v>110</v>
      </c>
      <c r="W5" s="749" t="s">
        <v>111</v>
      </c>
      <c r="X5" s="108" t="s">
        <v>112</v>
      </c>
    </row>
    <row r="6" spans="1:24" s="16" customFormat="1" ht="26.5" customHeight="1" x14ac:dyDescent="0.35">
      <c r="A6" s="148" t="s">
        <v>5</v>
      </c>
      <c r="B6" s="231"/>
      <c r="C6" s="158">
        <v>9</v>
      </c>
      <c r="D6" s="181" t="s">
        <v>16</v>
      </c>
      <c r="E6" s="364" t="s">
        <v>85</v>
      </c>
      <c r="F6" s="158">
        <v>60</v>
      </c>
      <c r="G6" s="626"/>
      <c r="H6" s="264">
        <v>1.29</v>
      </c>
      <c r="I6" s="38">
        <v>4.2699999999999996</v>
      </c>
      <c r="J6" s="39">
        <v>6.97</v>
      </c>
      <c r="K6" s="47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64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9"/>
      <c r="B7" s="92"/>
      <c r="C7" s="137">
        <v>37</v>
      </c>
      <c r="D7" s="183" t="s">
        <v>7</v>
      </c>
      <c r="E7" s="350" t="s">
        <v>96</v>
      </c>
      <c r="F7" s="228">
        <v>200</v>
      </c>
      <c r="G7" s="154"/>
      <c r="H7" s="242">
        <v>5.78</v>
      </c>
      <c r="I7" s="13">
        <v>5.5</v>
      </c>
      <c r="J7" s="42">
        <v>10.8</v>
      </c>
      <c r="K7" s="140">
        <v>115.7</v>
      </c>
      <c r="L7" s="242">
        <v>7.0000000000000007E-2</v>
      </c>
      <c r="M7" s="75">
        <v>7.0000000000000007E-2</v>
      </c>
      <c r="N7" s="13">
        <v>5.69</v>
      </c>
      <c r="O7" s="13">
        <v>110</v>
      </c>
      <c r="P7" s="42">
        <v>0</v>
      </c>
      <c r="Q7" s="242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10"/>
      <c r="B8" s="165"/>
      <c r="C8" s="139">
        <v>126</v>
      </c>
      <c r="D8" s="652" t="s">
        <v>8</v>
      </c>
      <c r="E8" s="589" t="s">
        <v>138</v>
      </c>
      <c r="F8" s="590">
        <v>90</v>
      </c>
      <c r="G8" s="103"/>
      <c r="H8" s="242">
        <v>18.489999999999998</v>
      </c>
      <c r="I8" s="13">
        <v>18.54</v>
      </c>
      <c r="J8" s="42">
        <v>3.59</v>
      </c>
      <c r="K8" s="152">
        <v>256</v>
      </c>
      <c r="L8" s="75">
        <v>0.06</v>
      </c>
      <c r="M8" s="75">
        <v>0.14000000000000001</v>
      </c>
      <c r="N8" s="13">
        <v>1.08</v>
      </c>
      <c r="O8" s="13">
        <v>10</v>
      </c>
      <c r="P8" s="42">
        <v>0.04</v>
      </c>
      <c r="Q8" s="75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10"/>
      <c r="B9" s="128"/>
      <c r="C9" s="137">
        <v>124</v>
      </c>
      <c r="D9" s="183" t="s">
        <v>60</v>
      </c>
      <c r="E9" s="220" t="s">
        <v>92</v>
      </c>
      <c r="F9" s="137">
        <v>150</v>
      </c>
      <c r="G9" s="133"/>
      <c r="H9" s="242">
        <v>3.93</v>
      </c>
      <c r="I9" s="13">
        <v>4.24</v>
      </c>
      <c r="J9" s="42">
        <v>21.84</v>
      </c>
      <c r="K9" s="152">
        <v>140.55000000000001</v>
      </c>
      <c r="L9" s="212">
        <v>0.11</v>
      </c>
      <c r="M9" s="212">
        <v>0.02</v>
      </c>
      <c r="N9" s="79">
        <v>0</v>
      </c>
      <c r="O9" s="79">
        <v>10</v>
      </c>
      <c r="P9" s="80">
        <v>0.06</v>
      </c>
      <c r="Q9" s="250">
        <v>10.9</v>
      </c>
      <c r="R9" s="79">
        <v>74.540000000000006</v>
      </c>
      <c r="S9" s="79">
        <v>26.07</v>
      </c>
      <c r="T9" s="79">
        <v>0.86</v>
      </c>
      <c r="U9" s="79">
        <v>64.319999999999993</v>
      </c>
      <c r="V9" s="79">
        <v>1E-3</v>
      </c>
      <c r="W9" s="79">
        <v>1E-3</v>
      </c>
      <c r="X9" s="211">
        <v>0.01</v>
      </c>
    </row>
    <row r="10" spans="1:24" s="16" customFormat="1" ht="26.5" customHeight="1" x14ac:dyDescent="0.35">
      <c r="A10" s="111"/>
      <c r="B10" s="126"/>
      <c r="C10" s="140">
        <v>103</v>
      </c>
      <c r="D10" s="183" t="s">
        <v>15</v>
      </c>
      <c r="E10" s="154" t="s">
        <v>57</v>
      </c>
      <c r="F10" s="137">
        <v>200</v>
      </c>
      <c r="G10" s="607"/>
      <c r="H10" s="241">
        <v>0.2</v>
      </c>
      <c r="I10" s="15">
        <v>0</v>
      </c>
      <c r="J10" s="40">
        <v>15.02</v>
      </c>
      <c r="K10" s="201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41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11"/>
      <c r="B11" s="126"/>
      <c r="C11" s="140">
        <v>119</v>
      </c>
      <c r="D11" s="183" t="s">
        <v>11</v>
      </c>
      <c r="E11" s="154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11"/>
      <c r="B12" s="139"/>
      <c r="C12" s="137">
        <v>120</v>
      </c>
      <c r="D12" s="183" t="s">
        <v>12</v>
      </c>
      <c r="E12" s="154" t="s">
        <v>43</v>
      </c>
      <c r="F12" s="173">
        <v>20</v>
      </c>
      <c r="G12" s="173"/>
      <c r="H12" s="273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65"/>
      <c r="C13" s="143"/>
      <c r="D13" s="463"/>
      <c r="E13" s="160" t="s">
        <v>17</v>
      </c>
      <c r="F13" s="290">
        <f>SUM(F6:F12)</f>
        <v>740</v>
      </c>
      <c r="G13" s="259"/>
      <c r="H13" s="204">
        <f t="shared" ref="H13:J13" si="0">SUM(H6:H12)</f>
        <v>32.529999999999994</v>
      </c>
      <c r="I13" s="33">
        <f t="shared" si="0"/>
        <v>32.949999999999996</v>
      </c>
      <c r="J13" s="66">
        <f t="shared" si="0"/>
        <v>76.099999999999994</v>
      </c>
      <c r="K13" s="359">
        <f>SUM(K6:K12)</f>
        <v>733.2</v>
      </c>
      <c r="L13" s="204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6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6">
        <f t="shared" si="1"/>
        <v>3.02</v>
      </c>
    </row>
    <row r="14" spans="1:24" s="35" customFormat="1" ht="26.5" customHeight="1" thickBot="1" x14ac:dyDescent="0.4">
      <c r="A14" s="149"/>
      <c r="B14" s="247"/>
      <c r="C14" s="144"/>
      <c r="D14" s="464"/>
      <c r="E14" s="161" t="s">
        <v>18</v>
      </c>
      <c r="F14" s="141"/>
      <c r="G14" s="210"/>
      <c r="H14" s="206"/>
      <c r="I14" s="49"/>
      <c r="J14" s="121"/>
      <c r="K14" s="385">
        <f>K13/23.5</f>
        <v>31.200000000000003</v>
      </c>
      <c r="L14" s="206"/>
      <c r="M14" s="159"/>
      <c r="N14" s="49"/>
      <c r="O14" s="49"/>
      <c r="P14" s="121"/>
      <c r="Q14" s="159"/>
      <c r="R14" s="49"/>
      <c r="S14" s="49"/>
      <c r="T14" s="49"/>
      <c r="U14" s="49"/>
      <c r="V14" s="49"/>
      <c r="W14" s="49"/>
      <c r="X14" s="121"/>
    </row>
    <row r="15" spans="1:24" ht="15.5" x14ac:dyDescent="0.35">
      <c r="A15" s="9"/>
      <c r="B15" s="229"/>
      <c r="C15" s="230"/>
      <c r="D15" s="237"/>
      <c r="E15" s="27"/>
      <c r="F15" s="27"/>
      <c r="G15" s="216"/>
      <c r="H15" s="217"/>
      <c r="I15" s="216"/>
      <c r="J15" s="27"/>
      <c r="K15" s="218"/>
      <c r="L15" s="27"/>
      <c r="M15" s="27"/>
      <c r="N15" s="27"/>
      <c r="O15" s="219"/>
      <c r="P15" s="219"/>
      <c r="Q15" s="219"/>
      <c r="R15" s="219"/>
      <c r="S15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7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3"/>
      <c r="D2" s="235" t="s">
        <v>3</v>
      </c>
      <c r="E2" s="6"/>
      <c r="F2" s="8" t="s">
        <v>2</v>
      </c>
      <c r="G2" s="124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427"/>
      <c r="C4" s="597" t="s">
        <v>36</v>
      </c>
      <c r="D4" s="251"/>
      <c r="E4" s="646"/>
      <c r="F4" s="598"/>
      <c r="G4" s="597"/>
      <c r="H4" s="759" t="s">
        <v>19</v>
      </c>
      <c r="I4" s="760"/>
      <c r="J4" s="761"/>
      <c r="K4" s="603" t="s">
        <v>20</v>
      </c>
      <c r="L4" s="898" t="s">
        <v>21</v>
      </c>
      <c r="M4" s="899"/>
      <c r="N4" s="900"/>
      <c r="O4" s="924"/>
      <c r="P4" s="925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28.5" customHeight="1" thickBot="1" x14ac:dyDescent="0.4">
      <c r="A5" s="146" t="s">
        <v>0</v>
      </c>
      <c r="B5" s="108"/>
      <c r="C5" s="102" t="s">
        <v>37</v>
      </c>
      <c r="D5" s="647" t="s">
        <v>38</v>
      </c>
      <c r="E5" s="102" t="s">
        <v>35</v>
      </c>
      <c r="F5" s="108" t="s">
        <v>23</v>
      </c>
      <c r="G5" s="102" t="s">
        <v>34</v>
      </c>
      <c r="H5" s="131" t="s">
        <v>24</v>
      </c>
      <c r="I5" s="466" t="s">
        <v>25</v>
      </c>
      <c r="J5" s="720" t="s">
        <v>26</v>
      </c>
      <c r="K5" s="604" t="s">
        <v>27</v>
      </c>
      <c r="L5" s="344" t="s">
        <v>28</v>
      </c>
      <c r="M5" s="344" t="s">
        <v>106</v>
      </c>
      <c r="N5" s="772" t="s">
        <v>29</v>
      </c>
      <c r="O5" s="767" t="s">
        <v>107</v>
      </c>
      <c r="P5" s="466" t="s">
        <v>108</v>
      </c>
      <c r="Q5" s="102" t="s">
        <v>30</v>
      </c>
      <c r="R5" s="466" t="s">
        <v>31</v>
      </c>
      <c r="S5" s="102" t="s">
        <v>32</v>
      </c>
      <c r="T5" s="466" t="s">
        <v>33</v>
      </c>
      <c r="U5" s="749" t="s">
        <v>109</v>
      </c>
      <c r="V5" s="749" t="s">
        <v>110</v>
      </c>
      <c r="W5" s="749" t="s">
        <v>111</v>
      </c>
      <c r="X5" s="108" t="s">
        <v>112</v>
      </c>
    </row>
    <row r="6" spans="1:24" s="16" customFormat="1" ht="26.5" customHeight="1" x14ac:dyDescent="0.35">
      <c r="A6" s="109" t="s">
        <v>5</v>
      </c>
      <c r="B6" s="274"/>
      <c r="C6" s="142">
        <v>25</v>
      </c>
      <c r="D6" s="605" t="s">
        <v>16</v>
      </c>
      <c r="E6" s="336" t="s">
        <v>46</v>
      </c>
      <c r="F6" s="347">
        <v>150</v>
      </c>
      <c r="G6" s="142"/>
      <c r="H6" s="37">
        <v>0.6</v>
      </c>
      <c r="I6" s="38">
        <v>0.45</v>
      </c>
      <c r="J6" s="41">
        <v>15.45</v>
      </c>
      <c r="K6" s="197">
        <v>70.5</v>
      </c>
      <c r="L6" s="264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9"/>
      <c r="B7" s="92"/>
      <c r="C7" s="139">
        <v>32</v>
      </c>
      <c r="D7" s="320" t="s">
        <v>7</v>
      </c>
      <c r="E7" s="284" t="s">
        <v>49</v>
      </c>
      <c r="F7" s="590">
        <v>200</v>
      </c>
      <c r="G7" s="151"/>
      <c r="H7" s="242">
        <v>5.88</v>
      </c>
      <c r="I7" s="13">
        <v>8.82</v>
      </c>
      <c r="J7" s="42">
        <v>9.6</v>
      </c>
      <c r="K7" s="152">
        <v>142.19999999999999</v>
      </c>
      <c r="L7" s="242">
        <v>0.04</v>
      </c>
      <c r="M7" s="75">
        <v>0.08</v>
      </c>
      <c r="N7" s="13">
        <v>2.2400000000000002</v>
      </c>
      <c r="O7" s="13">
        <v>132.44</v>
      </c>
      <c r="P7" s="42">
        <v>0.06</v>
      </c>
      <c r="Q7" s="75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10"/>
      <c r="B8" s="165"/>
      <c r="C8" s="265">
        <v>177</v>
      </c>
      <c r="D8" s="154" t="s">
        <v>8</v>
      </c>
      <c r="E8" s="178" t="s">
        <v>141</v>
      </c>
      <c r="F8" s="137">
        <v>90</v>
      </c>
      <c r="G8" s="150"/>
      <c r="H8" s="241">
        <v>15.77</v>
      </c>
      <c r="I8" s="15">
        <v>13.36</v>
      </c>
      <c r="J8" s="40">
        <v>1.61</v>
      </c>
      <c r="K8" s="201">
        <v>190.47</v>
      </c>
      <c r="L8" s="241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41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10"/>
      <c r="B9" s="128"/>
      <c r="C9" s="174">
        <v>54</v>
      </c>
      <c r="D9" s="154" t="s">
        <v>82</v>
      </c>
      <c r="E9" s="178" t="s">
        <v>40</v>
      </c>
      <c r="F9" s="137">
        <v>150</v>
      </c>
      <c r="G9" s="150"/>
      <c r="H9" s="242">
        <v>7.26</v>
      </c>
      <c r="I9" s="13">
        <v>4.96</v>
      </c>
      <c r="J9" s="42">
        <v>31.76</v>
      </c>
      <c r="K9" s="152">
        <v>198.84</v>
      </c>
      <c r="L9" s="75">
        <v>0.19</v>
      </c>
      <c r="M9" s="75">
        <v>0.1</v>
      </c>
      <c r="N9" s="13">
        <v>0</v>
      </c>
      <c r="O9" s="13">
        <v>10</v>
      </c>
      <c r="P9" s="23">
        <v>0.06</v>
      </c>
      <c r="Q9" s="242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11"/>
      <c r="B10" s="126"/>
      <c r="C10" s="288">
        <v>104</v>
      </c>
      <c r="D10" s="154" t="s">
        <v>15</v>
      </c>
      <c r="E10" s="178" t="s">
        <v>75</v>
      </c>
      <c r="F10" s="137">
        <v>200</v>
      </c>
      <c r="G10" s="680"/>
      <c r="H10" s="241">
        <v>0</v>
      </c>
      <c r="I10" s="15">
        <v>0</v>
      </c>
      <c r="J10" s="40">
        <v>14.16</v>
      </c>
      <c r="K10" s="201">
        <v>55.48</v>
      </c>
      <c r="L10" s="241">
        <v>0.09</v>
      </c>
      <c r="M10" s="17">
        <v>0.1</v>
      </c>
      <c r="N10" s="15">
        <v>2.94</v>
      </c>
      <c r="O10" s="15">
        <v>80</v>
      </c>
      <c r="P10" s="18">
        <v>0.96</v>
      </c>
      <c r="Q10" s="24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26"/>
      <c r="C11" s="288">
        <v>119</v>
      </c>
      <c r="D11" s="154" t="s">
        <v>11</v>
      </c>
      <c r="E11" s="183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11"/>
      <c r="B12" s="139"/>
      <c r="C12" s="174">
        <v>120</v>
      </c>
      <c r="D12" s="154" t="s">
        <v>12</v>
      </c>
      <c r="E12" s="183" t="s">
        <v>43</v>
      </c>
      <c r="F12" s="173">
        <v>20</v>
      </c>
      <c r="G12" s="173"/>
      <c r="H12" s="273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65"/>
      <c r="C13" s="175"/>
      <c r="D13" s="376"/>
      <c r="E13" s="184" t="s">
        <v>17</v>
      </c>
      <c r="F13" s="199">
        <f>SUM(F6:F12)</f>
        <v>830</v>
      </c>
      <c r="G13" s="260"/>
      <c r="H13" s="204">
        <f t="shared" ref="H13:X13" si="0">SUM(H6:H12)</f>
        <v>32.349999999999994</v>
      </c>
      <c r="I13" s="33">
        <f t="shared" si="0"/>
        <v>27.99</v>
      </c>
      <c r="J13" s="66">
        <f t="shared" si="0"/>
        <v>90.460000000000008</v>
      </c>
      <c r="K13" s="383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65">
        <f t="shared" si="0"/>
        <v>1.0899999999999999</v>
      </c>
      <c r="Q13" s="204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6">
        <f t="shared" si="0"/>
        <v>3.056</v>
      </c>
    </row>
    <row r="14" spans="1:24" s="35" customFormat="1" ht="26.5" customHeight="1" thickBot="1" x14ac:dyDescent="0.4">
      <c r="A14" s="149"/>
      <c r="B14" s="247"/>
      <c r="C14" s="176"/>
      <c r="D14" s="450"/>
      <c r="E14" s="185" t="s">
        <v>18</v>
      </c>
      <c r="F14" s="141"/>
      <c r="G14" s="266"/>
      <c r="H14" s="206"/>
      <c r="I14" s="49"/>
      <c r="J14" s="121"/>
      <c r="K14" s="452">
        <f>K13/23.5</f>
        <v>31.663404255319151</v>
      </c>
      <c r="L14" s="159"/>
      <c r="M14" s="159"/>
      <c r="N14" s="49"/>
      <c r="O14" s="49"/>
      <c r="P14" s="132"/>
      <c r="Q14" s="206"/>
      <c r="R14" s="49"/>
      <c r="S14" s="49"/>
      <c r="T14" s="49"/>
      <c r="U14" s="49"/>
      <c r="V14" s="49"/>
      <c r="W14" s="49"/>
      <c r="X14" s="121"/>
    </row>
    <row r="15" spans="1:24" ht="15.5" x14ac:dyDescent="0.35">
      <c r="A15" s="9"/>
      <c r="B15" s="229"/>
      <c r="C15" s="230"/>
      <c r="D15" s="237"/>
      <c r="E15" s="27"/>
      <c r="F15" s="27"/>
      <c r="G15" s="216"/>
      <c r="H15" s="217"/>
      <c r="I15" s="216"/>
      <c r="J15" s="27"/>
      <c r="K15" s="218"/>
      <c r="L15" s="27"/>
      <c r="M15" s="27"/>
      <c r="N15" s="27"/>
      <c r="O15" s="219"/>
      <c r="P15" s="219"/>
      <c r="Q15" s="219"/>
      <c r="R15" s="219"/>
      <c r="S15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8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8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5"/>
      <c r="B4" s="908"/>
      <c r="C4" s="370" t="s">
        <v>36</v>
      </c>
      <c r="D4" s="910" t="s">
        <v>38</v>
      </c>
      <c r="E4" s="177"/>
      <c r="F4" s="371"/>
      <c r="G4" s="370"/>
      <c r="H4" s="286" t="s">
        <v>19</v>
      </c>
      <c r="I4" s="313"/>
      <c r="J4" s="255"/>
      <c r="K4" s="193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7" s="16" customFormat="1" ht="47" thickBot="1" x14ac:dyDescent="0.4">
      <c r="A5" s="146" t="s">
        <v>0</v>
      </c>
      <c r="B5" s="909"/>
      <c r="C5" s="102" t="s">
        <v>37</v>
      </c>
      <c r="D5" s="911"/>
      <c r="E5" s="476" t="s">
        <v>35</v>
      </c>
      <c r="F5" s="108" t="s">
        <v>23</v>
      </c>
      <c r="G5" s="102" t="s">
        <v>34</v>
      </c>
      <c r="H5" s="546" t="s">
        <v>24</v>
      </c>
      <c r="I5" s="484" t="s">
        <v>25</v>
      </c>
      <c r="J5" s="486" t="s">
        <v>26</v>
      </c>
      <c r="K5" s="194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485" t="s">
        <v>108</v>
      </c>
      <c r="Q5" s="485" t="s">
        <v>30</v>
      </c>
      <c r="R5" s="485" t="s">
        <v>31</v>
      </c>
      <c r="S5" s="485" t="s">
        <v>32</v>
      </c>
      <c r="T5" s="485" t="s">
        <v>33</v>
      </c>
      <c r="U5" s="485" t="s">
        <v>109</v>
      </c>
      <c r="V5" s="485" t="s">
        <v>110</v>
      </c>
      <c r="W5" s="485" t="s">
        <v>111</v>
      </c>
      <c r="X5" s="556" t="s">
        <v>112</v>
      </c>
    </row>
    <row r="6" spans="1:27" s="16" customFormat="1" ht="26.5" customHeight="1" x14ac:dyDescent="0.35">
      <c r="A6" s="148" t="s">
        <v>5</v>
      </c>
      <c r="B6" s="377"/>
      <c r="C6" s="381">
        <v>135</v>
      </c>
      <c r="D6" s="843" t="s">
        <v>16</v>
      </c>
      <c r="E6" s="844" t="s">
        <v>137</v>
      </c>
      <c r="F6" s="381">
        <v>60</v>
      </c>
      <c r="G6" s="626"/>
      <c r="H6" s="333">
        <v>1.2</v>
      </c>
      <c r="I6" s="47">
        <v>5.4</v>
      </c>
      <c r="J6" s="48">
        <v>5.16</v>
      </c>
      <c r="K6" s="272">
        <v>73.2</v>
      </c>
      <c r="L6" s="333">
        <v>0.01</v>
      </c>
      <c r="M6" s="47">
        <v>0.03</v>
      </c>
      <c r="N6" s="47">
        <v>4.2</v>
      </c>
      <c r="O6" s="47">
        <v>90</v>
      </c>
      <c r="P6" s="375">
        <v>0</v>
      </c>
      <c r="Q6" s="333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7"/>
      <c r="B7" s="155"/>
      <c r="C7" s="104">
        <v>36</v>
      </c>
      <c r="D7" s="545" t="s">
        <v>7</v>
      </c>
      <c r="E7" s="350" t="s">
        <v>44</v>
      </c>
      <c r="F7" s="534">
        <v>200</v>
      </c>
      <c r="G7" s="213"/>
      <c r="H7" s="250">
        <v>4.9800000000000004</v>
      </c>
      <c r="I7" s="79">
        <v>6.07</v>
      </c>
      <c r="J7" s="211">
        <v>12.72</v>
      </c>
      <c r="K7" s="365">
        <v>125.51</v>
      </c>
      <c r="L7" s="250">
        <v>7.0000000000000007E-2</v>
      </c>
      <c r="M7" s="79">
        <v>0.08</v>
      </c>
      <c r="N7" s="79">
        <v>5.45</v>
      </c>
      <c r="O7" s="79">
        <v>100</v>
      </c>
      <c r="P7" s="80">
        <v>0.56000000000000005</v>
      </c>
      <c r="Q7" s="250">
        <v>15.47</v>
      </c>
      <c r="R7" s="79">
        <v>82.47</v>
      </c>
      <c r="S7" s="79">
        <v>21.33</v>
      </c>
      <c r="T7" s="79">
        <v>0.77</v>
      </c>
      <c r="U7" s="79">
        <v>361.18</v>
      </c>
      <c r="V7" s="79">
        <v>1.2E-2</v>
      </c>
      <c r="W7" s="79">
        <v>1E-3</v>
      </c>
      <c r="X7" s="211">
        <v>0.1</v>
      </c>
    </row>
    <row r="8" spans="1:27" s="16" customFormat="1" ht="26.5" customHeight="1" x14ac:dyDescent="0.35">
      <c r="A8" s="110"/>
      <c r="B8" s="187" t="s">
        <v>114</v>
      </c>
      <c r="C8" s="550">
        <v>82</v>
      </c>
      <c r="D8" s="491" t="s">
        <v>8</v>
      </c>
      <c r="E8" s="566" t="s">
        <v>145</v>
      </c>
      <c r="F8" s="629">
        <v>95</v>
      </c>
      <c r="G8" s="190"/>
      <c r="H8" s="243">
        <v>24.87</v>
      </c>
      <c r="I8" s="65">
        <v>21.09</v>
      </c>
      <c r="J8" s="114">
        <v>0.72</v>
      </c>
      <c r="K8" s="384">
        <v>290.5</v>
      </c>
      <c r="L8" s="243">
        <v>0.09</v>
      </c>
      <c r="M8" s="65">
        <v>0.18</v>
      </c>
      <c r="N8" s="65">
        <v>1.1000000000000001</v>
      </c>
      <c r="O8" s="65">
        <v>40</v>
      </c>
      <c r="P8" s="471">
        <v>0.05</v>
      </c>
      <c r="Q8" s="243">
        <v>58.49</v>
      </c>
      <c r="R8" s="65">
        <v>211.13</v>
      </c>
      <c r="S8" s="65">
        <v>24.16</v>
      </c>
      <c r="T8" s="65">
        <v>1.58</v>
      </c>
      <c r="U8" s="65">
        <v>271.04000000000002</v>
      </c>
      <c r="V8" s="65">
        <v>5.0000000000000001E-3</v>
      </c>
      <c r="W8" s="65">
        <v>0</v>
      </c>
      <c r="X8" s="114">
        <v>0.15</v>
      </c>
      <c r="Z8" s="482"/>
      <c r="AA8" s="76"/>
    </row>
    <row r="9" spans="1:27" s="16" customFormat="1" ht="33" customHeight="1" x14ac:dyDescent="0.35">
      <c r="A9" s="110"/>
      <c r="B9" s="138"/>
      <c r="C9" s="151">
        <v>210</v>
      </c>
      <c r="D9" s="320" t="s">
        <v>60</v>
      </c>
      <c r="E9" s="320" t="s">
        <v>66</v>
      </c>
      <c r="F9" s="139">
        <v>150</v>
      </c>
      <c r="G9" s="103"/>
      <c r="H9" s="242">
        <v>15.82</v>
      </c>
      <c r="I9" s="13">
        <v>4.22</v>
      </c>
      <c r="J9" s="42">
        <v>32.01</v>
      </c>
      <c r="K9" s="105">
        <v>226.19</v>
      </c>
      <c r="L9" s="242">
        <v>0.47</v>
      </c>
      <c r="M9" s="75">
        <v>0.11</v>
      </c>
      <c r="N9" s="13">
        <v>0</v>
      </c>
      <c r="O9" s="13">
        <v>20</v>
      </c>
      <c r="P9" s="42">
        <v>0.06</v>
      </c>
      <c r="Q9" s="75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82"/>
      <c r="AA9" s="76"/>
    </row>
    <row r="10" spans="1:27" s="16" customFormat="1" ht="51" customHeight="1" x14ac:dyDescent="0.35">
      <c r="A10" s="110"/>
      <c r="B10" s="138"/>
      <c r="C10" s="547">
        <v>216</v>
      </c>
      <c r="D10" s="183" t="s">
        <v>15</v>
      </c>
      <c r="E10" s="220" t="s">
        <v>116</v>
      </c>
      <c r="F10" s="738">
        <v>200</v>
      </c>
      <c r="G10" s="607"/>
      <c r="H10" s="241">
        <v>0.25</v>
      </c>
      <c r="I10" s="15">
        <v>0</v>
      </c>
      <c r="J10" s="40">
        <v>12.73</v>
      </c>
      <c r="K10" s="256">
        <v>51.3</v>
      </c>
      <c r="L10" s="27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7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82"/>
      <c r="AA10" s="76"/>
    </row>
    <row r="11" spans="1:27" s="16" customFormat="1" ht="26.5" customHeight="1" x14ac:dyDescent="0.35">
      <c r="A11" s="110"/>
      <c r="B11" s="138"/>
      <c r="C11" s="365">
        <v>119</v>
      </c>
      <c r="D11" s="545" t="s">
        <v>11</v>
      </c>
      <c r="E11" s="155" t="s">
        <v>51</v>
      </c>
      <c r="F11" s="534">
        <v>45</v>
      </c>
      <c r="G11" s="173"/>
      <c r="H11" s="273">
        <v>3.42</v>
      </c>
      <c r="I11" s="20">
        <v>0.36</v>
      </c>
      <c r="J11" s="44">
        <v>22.14</v>
      </c>
      <c r="K11" s="403">
        <v>105.75</v>
      </c>
      <c r="L11" s="273">
        <v>0.05</v>
      </c>
      <c r="M11" s="20">
        <v>0.01</v>
      </c>
      <c r="N11" s="20">
        <v>0</v>
      </c>
      <c r="O11" s="20">
        <v>0</v>
      </c>
      <c r="P11" s="21">
        <v>0</v>
      </c>
      <c r="Q11" s="27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6"/>
      <c r="AA11" s="76"/>
    </row>
    <row r="12" spans="1:27" s="16" customFormat="1" ht="26.5" customHeight="1" x14ac:dyDescent="0.35">
      <c r="A12" s="110"/>
      <c r="B12" s="138"/>
      <c r="C12" s="104">
        <v>120</v>
      </c>
      <c r="D12" s="545" t="s">
        <v>12</v>
      </c>
      <c r="E12" s="155" t="s">
        <v>43</v>
      </c>
      <c r="F12" s="534">
        <v>25</v>
      </c>
      <c r="G12" s="173"/>
      <c r="H12" s="273">
        <v>1.65</v>
      </c>
      <c r="I12" s="20">
        <v>0.3</v>
      </c>
      <c r="J12" s="44">
        <v>10.050000000000001</v>
      </c>
      <c r="K12" s="403">
        <v>49.5</v>
      </c>
      <c r="L12" s="273">
        <v>0.04</v>
      </c>
      <c r="M12" s="20">
        <v>0.02</v>
      </c>
      <c r="N12" s="20">
        <v>0</v>
      </c>
      <c r="O12" s="20">
        <v>0</v>
      </c>
      <c r="P12" s="21">
        <v>0</v>
      </c>
      <c r="Q12" s="27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10"/>
      <c r="B13" s="186" t="s">
        <v>70</v>
      </c>
      <c r="C13" s="388"/>
      <c r="D13" s="849"/>
      <c r="E13" s="302" t="s">
        <v>17</v>
      </c>
      <c r="F13" s="477" t="e">
        <f>F6+F7+#REF!+F9+F10+F11+F12</f>
        <v>#REF!</v>
      </c>
      <c r="G13" s="169"/>
      <c r="H13" s="203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447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7" s="16" customFormat="1" ht="26.5" customHeight="1" x14ac:dyDescent="0.35">
      <c r="A14" s="110"/>
      <c r="B14" s="187" t="s">
        <v>114</v>
      </c>
      <c r="C14" s="389"/>
      <c r="D14" s="850"/>
      <c r="E14" s="303" t="s">
        <v>17</v>
      </c>
      <c r="F14" s="551">
        <f>F6+F7+F8+F9+F10+F11+F12</f>
        <v>775</v>
      </c>
      <c r="G14" s="489"/>
      <c r="H14" s="306">
        <f>H6+H7+H8+H9+H10+H11+H12</f>
        <v>52.190000000000005</v>
      </c>
      <c r="I14" s="55">
        <f>I6+I7+I8+I9+I10+I11+I12</f>
        <v>37.44</v>
      </c>
      <c r="J14" s="74">
        <f>J6+J7+J8+J9+J10+J11+J12</f>
        <v>95.53</v>
      </c>
      <c r="K14" s="457">
        <f>K6+K7+K8+K9+K10+K11+K12</f>
        <v>921.95</v>
      </c>
      <c r="L14" s="306">
        <f>L6+L7+L8+L9+L10+L11+L12</f>
        <v>0.73</v>
      </c>
      <c r="M14" s="55">
        <f>M6+M7+M8+M9+M10+M11+M12</f>
        <v>0.43</v>
      </c>
      <c r="N14" s="55">
        <f>N6+N7+N8+N9+N10+N11+N12</f>
        <v>15.14</v>
      </c>
      <c r="O14" s="55">
        <f>O6+O7+O8+O9+O10+O11+O12</f>
        <v>250</v>
      </c>
      <c r="P14" s="722">
        <f>P6+P7+P8+P9+P10+P11+P12</f>
        <v>0.67000000000000015</v>
      </c>
      <c r="Q14" s="306">
        <f>Q6+Q7+Q8+Q9+Q10+Q11+Q12</f>
        <v>174.65</v>
      </c>
      <c r="R14" s="55">
        <f>R6+R7+R8+R9+R10+R11+R12</f>
        <v>545.65</v>
      </c>
      <c r="S14" s="55">
        <f>S6+S7+S8+S9+S10+S11+S12</f>
        <v>140.51</v>
      </c>
      <c r="T14" s="55">
        <f>T6+T7+T8+T9+T10+T11+T12</f>
        <v>12.520000000000001</v>
      </c>
      <c r="U14" s="55">
        <f>U6+U7+U8+U9+U10+U11+U12</f>
        <v>1366.31</v>
      </c>
      <c r="V14" s="55">
        <f>V6+V7+V8+V9+V10+V11+V12</f>
        <v>2.2000000000000002E-2</v>
      </c>
      <c r="W14" s="55">
        <f>W6+W7+W8+W9+W10+W11+W12</f>
        <v>1.3000000000000001E-2</v>
      </c>
      <c r="X14" s="74">
        <f>X6+X7+X8+X9+X10+X11+X12</f>
        <v>6.8000000000000007</v>
      </c>
    </row>
    <row r="15" spans="1:27" s="16" customFormat="1" ht="26.5" customHeight="1" x14ac:dyDescent="0.35">
      <c r="A15" s="110"/>
      <c r="B15" s="186" t="s">
        <v>70</v>
      </c>
      <c r="C15" s="390"/>
      <c r="D15" s="851"/>
      <c r="E15" s="302" t="s">
        <v>18</v>
      </c>
      <c r="F15" s="746"/>
      <c r="G15" s="478"/>
      <c r="H15" s="203"/>
      <c r="I15" s="22"/>
      <c r="J15" s="62"/>
      <c r="K15" s="481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7" s="16" customFormat="1" ht="26.5" customHeight="1" thickBot="1" x14ac:dyDescent="0.4">
      <c r="A16" s="149"/>
      <c r="B16" s="189" t="s">
        <v>114</v>
      </c>
      <c r="C16" s="490"/>
      <c r="D16" s="658"/>
      <c r="E16" s="532" t="s">
        <v>18</v>
      </c>
      <c r="F16" s="480"/>
      <c r="G16" s="625"/>
      <c r="H16" s="421"/>
      <c r="I16" s="422"/>
      <c r="J16" s="423"/>
      <c r="K16" s="424">
        <f>K14/23.5</f>
        <v>39.231914893617024</v>
      </c>
      <c r="L16" s="635"/>
      <c r="M16" s="636"/>
      <c r="N16" s="636"/>
      <c r="O16" s="636"/>
      <c r="P16" s="637"/>
      <c r="Q16" s="635"/>
      <c r="R16" s="636"/>
      <c r="S16" s="636"/>
      <c r="T16" s="636"/>
      <c r="U16" s="636"/>
      <c r="V16" s="636"/>
      <c r="W16" s="636"/>
      <c r="X16" s="638"/>
    </row>
    <row r="17" spans="1:19" s="130" customFormat="1" ht="26.5" customHeight="1" x14ac:dyDescent="0.35">
      <c r="A17" s="340"/>
      <c r="B17" s="779"/>
      <c r="C17" s="341"/>
      <c r="D17" s="340"/>
      <c r="E17" s="342"/>
      <c r="F17" s="340"/>
      <c r="G17" s="340"/>
      <c r="H17" s="340"/>
      <c r="I17" s="340"/>
      <c r="J17" s="340"/>
      <c r="K17" s="343"/>
      <c r="L17" s="340"/>
      <c r="M17" s="340"/>
      <c r="N17" s="340"/>
      <c r="O17" s="340"/>
      <c r="P17" s="340"/>
      <c r="Q17" s="340"/>
      <c r="R17" s="340"/>
      <c r="S17" s="340"/>
    </row>
    <row r="18" spans="1:19" s="130" customFormat="1" ht="26.5" customHeight="1" x14ac:dyDescent="0.35">
      <c r="A18" s="591" t="s">
        <v>121</v>
      </c>
      <c r="B18" s="780"/>
      <c r="C18" s="723"/>
      <c r="D18" s="340"/>
      <c r="E18" s="342"/>
      <c r="F18" s="340"/>
      <c r="G18" s="340"/>
      <c r="H18" s="340"/>
      <c r="I18" s="340"/>
      <c r="J18" s="340"/>
      <c r="K18" s="343"/>
      <c r="L18" s="340"/>
      <c r="M18" s="340"/>
      <c r="N18" s="340"/>
      <c r="O18" s="340"/>
      <c r="P18" s="340"/>
      <c r="Q18" s="340"/>
      <c r="R18" s="340"/>
      <c r="S18" s="340"/>
    </row>
    <row r="19" spans="1:19" x14ac:dyDescent="0.35">
      <c r="A19" s="594" t="s">
        <v>63</v>
      </c>
      <c r="B19" s="787"/>
      <c r="C19" s="11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88"/>
      <c r="C20" s="33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88"/>
      <c r="C21" s="33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88"/>
      <c r="C22" s="33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88"/>
    </row>
    <row r="24" spans="1:19" x14ac:dyDescent="0.35">
      <c r="A24" s="11"/>
      <c r="B24" s="788"/>
    </row>
    <row r="25" spans="1:19" x14ac:dyDescent="0.35">
      <c r="A25" s="11"/>
      <c r="B25" s="788"/>
      <c r="C25" s="33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88"/>
      <c r="C26" s="33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88"/>
      <c r="C27" s="33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88"/>
      <c r="C28" s="33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67" customFormat="1" ht="13" x14ac:dyDescent="0.3">
      <c r="B29" s="781"/>
    </row>
    <row r="30" spans="1:19" s="467" customFormat="1" ht="13" x14ac:dyDescent="0.3">
      <c r="B30" s="781"/>
    </row>
    <row r="31" spans="1:19" s="467" customFormat="1" ht="13" x14ac:dyDescent="0.3">
      <c r="B31" s="781"/>
    </row>
    <row r="32" spans="1:19" s="467" customFormat="1" ht="13" x14ac:dyDescent="0.3">
      <c r="B32" s="781"/>
    </row>
    <row r="33" spans="2:2" s="467" customFormat="1" ht="13" x14ac:dyDescent="0.3">
      <c r="B33" s="78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9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03"/>
      <c r="C2" s="7"/>
      <c r="D2" s="6" t="s">
        <v>3</v>
      </c>
      <c r="E2" s="6"/>
      <c r="F2" s="8" t="s">
        <v>2</v>
      </c>
      <c r="G2" s="124">
        <v>20</v>
      </c>
      <c r="H2" s="6"/>
      <c r="K2" s="8"/>
      <c r="L2" s="7"/>
      <c r="M2" s="1"/>
      <c r="N2" s="2"/>
    </row>
    <row r="3" spans="1:24" ht="15" thickBot="1" x14ac:dyDescent="0.4">
      <c r="A3" s="1"/>
      <c r="B3" s="80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0"/>
      <c r="C4" s="597" t="s">
        <v>36</v>
      </c>
      <c r="D4" s="251"/>
      <c r="E4" s="646"/>
      <c r="F4" s="598"/>
      <c r="G4" s="598"/>
      <c r="H4" s="750" t="s">
        <v>19</v>
      </c>
      <c r="I4" s="751"/>
      <c r="J4" s="752"/>
      <c r="K4" s="700" t="s">
        <v>20</v>
      </c>
      <c r="L4" s="898" t="s">
        <v>21</v>
      </c>
      <c r="M4" s="899"/>
      <c r="N4" s="900"/>
      <c r="O4" s="924"/>
      <c r="P4" s="925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6" t="s">
        <v>0</v>
      </c>
      <c r="B5" s="108"/>
      <c r="C5" s="102" t="s">
        <v>37</v>
      </c>
      <c r="D5" s="647" t="s">
        <v>38</v>
      </c>
      <c r="E5" s="476" t="s">
        <v>35</v>
      </c>
      <c r="F5" s="108" t="s">
        <v>23</v>
      </c>
      <c r="G5" s="108" t="s">
        <v>34</v>
      </c>
      <c r="H5" s="476" t="s">
        <v>24</v>
      </c>
      <c r="I5" s="466" t="s">
        <v>25</v>
      </c>
      <c r="J5" s="476" t="s">
        <v>26</v>
      </c>
      <c r="K5" s="701" t="s">
        <v>27</v>
      </c>
      <c r="L5" s="485" t="s">
        <v>28</v>
      </c>
      <c r="M5" s="732" t="s">
        <v>106</v>
      </c>
      <c r="N5" s="466" t="s">
        <v>29</v>
      </c>
      <c r="O5" s="465" t="s">
        <v>107</v>
      </c>
      <c r="P5" s="716" t="s">
        <v>108</v>
      </c>
      <c r="Q5" s="731" t="s">
        <v>30</v>
      </c>
      <c r="R5" s="466" t="s">
        <v>31</v>
      </c>
      <c r="S5" s="731" t="s">
        <v>32</v>
      </c>
      <c r="T5" s="466" t="s">
        <v>33</v>
      </c>
      <c r="U5" s="485" t="s">
        <v>109</v>
      </c>
      <c r="V5" s="485" t="s">
        <v>110</v>
      </c>
      <c r="W5" s="485" t="s">
        <v>111</v>
      </c>
      <c r="X5" s="598" t="s">
        <v>112</v>
      </c>
    </row>
    <row r="6" spans="1:24" s="16" customFormat="1" ht="36.75" customHeight="1" x14ac:dyDescent="0.35">
      <c r="A6" s="148" t="s">
        <v>5</v>
      </c>
      <c r="B6" s="222"/>
      <c r="C6" s="549">
        <v>29</v>
      </c>
      <c r="D6" s="649" t="s">
        <v>16</v>
      </c>
      <c r="E6" s="650" t="s">
        <v>153</v>
      </c>
      <c r="F6" s="672">
        <v>60</v>
      </c>
      <c r="G6" s="283"/>
      <c r="H6" s="285">
        <v>0.66</v>
      </c>
      <c r="I6" s="88">
        <v>0.12</v>
      </c>
      <c r="J6" s="90">
        <v>2.2799999999999998</v>
      </c>
      <c r="K6" s="492">
        <v>14.4</v>
      </c>
      <c r="L6" s="285">
        <v>0.04</v>
      </c>
      <c r="M6" s="88">
        <v>0.02</v>
      </c>
      <c r="N6" s="88">
        <v>15</v>
      </c>
      <c r="O6" s="88">
        <v>80</v>
      </c>
      <c r="P6" s="89">
        <v>0</v>
      </c>
      <c r="Q6" s="285">
        <v>8.4</v>
      </c>
      <c r="R6" s="88">
        <v>15.6</v>
      </c>
      <c r="S6" s="88">
        <v>12</v>
      </c>
      <c r="T6" s="88">
        <v>0.54</v>
      </c>
      <c r="U6" s="88">
        <v>174</v>
      </c>
      <c r="V6" s="88">
        <v>1.1999999999999999E-3</v>
      </c>
      <c r="W6" s="88">
        <v>2.4000000000000001E-4</v>
      </c>
      <c r="X6" s="90">
        <v>0.01</v>
      </c>
    </row>
    <row r="7" spans="1:24" s="16" customFormat="1" ht="26.5" customHeight="1" x14ac:dyDescent="0.35">
      <c r="A7" s="109"/>
      <c r="B7" s="139"/>
      <c r="C7" s="103">
        <v>328</v>
      </c>
      <c r="D7" s="822" t="s">
        <v>7</v>
      </c>
      <c r="E7" s="823" t="s">
        <v>158</v>
      </c>
      <c r="F7" s="590">
        <v>222</v>
      </c>
      <c r="G7" s="172"/>
      <c r="H7" s="326">
        <v>6.01</v>
      </c>
      <c r="I7" s="28">
        <v>4.38</v>
      </c>
      <c r="J7" s="87">
        <v>7.73</v>
      </c>
      <c r="K7" s="852">
        <v>93.68</v>
      </c>
      <c r="L7" s="326">
        <v>0.03</v>
      </c>
      <c r="M7" s="324">
        <v>7.0000000000000007E-2</v>
      </c>
      <c r="N7" s="28">
        <v>0.27</v>
      </c>
      <c r="O7" s="28">
        <v>40</v>
      </c>
      <c r="P7" s="87">
        <v>0.26</v>
      </c>
      <c r="Q7" s="326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7">
        <v>0.02</v>
      </c>
    </row>
    <row r="8" spans="1:24" s="35" customFormat="1" ht="26.5" customHeight="1" x14ac:dyDescent="0.35">
      <c r="A8" s="110"/>
      <c r="B8" s="853" t="s">
        <v>114</v>
      </c>
      <c r="C8" s="550">
        <v>89</v>
      </c>
      <c r="D8" s="430" t="s">
        <v>8</v>
      </c>
      <c r="E8" s="639" t="s">
        <v>84</v>
      </c>
      <c r="F8" s="518">
        <v>90</v>
      </c>
      <c r="G8" s="170"/>
      <c r="H8" s="331">
        <v>18.13</v>
      </c>
      <c r="I8" s="56">
        <v>17.05</v>
      </c>
      <c r="J8" s="73">
        <v>3.69</v>
      </c>
      <c r="K8" s="329">
        <v>240.96</v>
      </c>
      <c r="L8" s="398">
        <v>0.06</v>
      </c>
      <c r="M8" s="468">
        <v>0.13</v>
      </c>
      <c r="N8" s="78">
        <v>1.06</v>
      </c>
      <c r="O8" s="78">
        <v>0</v>
      </c>
      <c r="P8" s="449">
        <v>0</v>
      </c>
      <c r="Q8" s="398">
        <v>17.03</v>
      </c>
      <c r="R8" s="78">
        <v>176.72</v>
      </c>
      <c r="S8" s="78">
        <v>23.18</v>
      </c>
      <c r="T8" s="78">
        <v>2.61</v>
      </c>
      <c r="U8" s="78">
        <v>317</v>
      </c>
      <c r="V8" s="78">
        <v>7.0000000000000001E-3</v>
      </c>
      <c r="W8" s="78">
        <v>0</v>
      </c>
      <c r="X8" s="399">
        <v>0.06</v>
      </c>
    </row>
    <row r="9" spans="1:24" s="35" customFormat="1" ht="26.5" customHeight="1" x14ac:dyDescent="0.35">
      <c r="A9" s="110"/>
      <c r="B9" s="853" t="s">
        <v>114</v>
      </c>
      <c r="C9" s="550">
        <v>210</v>
      </c>
      <c r="D9" s="430" t="s">
        <v>60</v>
      </c>
      <c r="E9" s="430" t="s">
        <v>66</v>
      </c>
      <c r="F9" s="187">
        <v>150</v>
      </c>
      <c r="G9" s="170"/>
      <c r="H9" s="331">
        <v>15.82</v>
      </c>
      <c r="I9" s="56">
        <v>4.22</v>
      </c>
      <c r="J9" s="73">
        <v>32.01</v>
      </c>
      <c r="K9" s="329">
        <v>226.19</v>
      </c>
      <c r="L9" s="331">
        <v>0.47</v>
      </c>
      <c r="M9" s="244">
        <v>0.11</v>
      </c>
      <c r="N9" s="56">
        <v>0</v>
      </c>
      <c r="O9" s="56">
        <v>20</v>
      </c>
      <c r="P9" s="73">
        <v>0.06</v>
      </c>
      <c r="Q9" s="244">
        <v>59.52</v>
      </c>
      <c r="R9" s="56">
        <v>145.1</v>
      </c>
      <c r="S9" s="65">
        <v>55.97</v>
      </c>
      <c r="T9" s="56">
        <v>4.46</v>
      </c>
      <c r="U9" s="56">
        <v>444.19</v>
      </c>
      <c r="V9" s="56">
        <v>3.0000000000000001E-3</v>
      </c>
      <c r="W9" s="65">
        <v>8.0000000000000002E-3</v>
      </c>
      <c r="X9" s="114">
        <v>0.02</v>
      </c>
    </row>
    <row r="10" spans="1:24" s="16" customFormat="1" ht="33.75" customHeight="1" x14ac:dyDescent="0.35">
      <c r="A10" s="111"/>
      <c r="B10" s="139"/>
      <c r="C10" s="380">
        <v>216</v>
      </c>
      <c r="D10" s="154" t="s">
        <v>15</v>
      </c>
      <c r="E10" s="581" t="s">
        <v>116</v>
      </c>
      <c r="F10" s="137">
        <v>200</v>
      </c>
      <c r="G10" s="607"/>
      <c r="H10" s="241">
        <v>0.25</v>
      </c>
      <c r="I10" s="15">
        <v>0</v>
      </c>
      <c r="J10" s="40">
        <v>12.73</v>
      </c>
      <c r="K10" s="201">
        <v>51.3</v>
      </c>
      <c r="L10" s="27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11"/>
      <c r="B11" s="140"/>
      <c r="C11" s="105">
        <v>119</v>
      </c>
      <c r="D11" s="154" t="s">
        <v>11</v>
      </c>
      <c r="E11" s="183" t="s">
        <v>51</v>
      </c>
      <c r="F11" s="173">
        <v>30</v>
      </c>
      <c r="G11" s="545"/>
      <c r="H11" s="273">
        <v>2.2799999999999998</v>
      </c>
      <c r="I11" s="20">
        <v>0.24</v>
      </c>
      <c r="J11" s="44">
        <v>14.76</v>
      </c>
      <c r="K11" s="403">
        <v>70.5</v>
      </c>
      <c r="L11" s="273">
        <v>0.03</v>
      </c>
      <c r="M11" s="19">
        <v>0.01</v>
      </c>
      <c r="N11" s="20">
        <v>0</v>
      </c>
      <c r="O11" s="20">
        <v>0</v>
      </c>
      <c r="P11" s="44">
        <v>0</v>
      </c>
      <c r="Q11" s="27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11"/>
      <c r="B12" s="140"/>
      <c r="C12" s="133">
        <v>120</v>
      </c>
      <c r="D12" s="154" t="s">
        <v>12</v>
      </c>
      <c r="E12" s="183" t="s">
        <v>43</v>
      </c>
      <c r="F12" s="173">
        <v>30</v>
      </c>
      <c r="G12" s="839"/>
      <c r="H12" s="241">
        <v>1.98</v>
      </c>
      <c r="I12" s="15">
        <v>0.36</v>
      </c>
      <c r="J12" s="40">
        <v>12.06</v>
      </c>
      <c r="K12" s="256">
        <v>59.4</v>
      </c>
      <c r="L12" s="241">
        <v>0.05</v>
      </c>
      <c r="M12" s="15">
        <v>0.02</v>
      </c>
      <c r="N12" s="15">
        <v>0</v>
      </c>
      <c r="O12" s="15">
        <v>0</v>
      </c>
      <c r="P12" s="18">
        <v>0</v>
      </c>
      <c r="Q12" s="241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11"/>
      <c r="B13" s="186" t="s">
        <v>70</v>
      </c>
      <c r="C13" s="478"/>
      <c r="D13" s="527"/>
      <c r="E13" s="854" t="s">
        <v>17</v>
      </c>
      <c r="F13" s="483" t="e">
        <f>F6+F7+#REF!+F10+F11+F12</f>
        <v>#REF!</v>
      </c>
      <c r="G13" s="855"/>
      <c r="H13" s="305" t="e">
        <f>H6+H7+#REF!+H10+H11+H12</f>
        <v>#REF!</v>
      </c>
      <c r="I13" s="60" t="e">
        <f>I6+I7+#REF!+I10+I11+I12</f>
        <v>#REF!</v>
      </c>
      <c r="J13" s="61" t="e">
        <f>J6+J7+#REF!+J10+J11+J12</f>
        <v>#REF!</v>
      </c>
      <c r="K13" s="856" t="e">
        <f>K6+K7+#REF!+K10+K11+K12</f>
        <v>#REF!</v>
      </c>
      <c r="L13" s="393" t="e">
        <f>L6+L7+#REF!+L10+L11+L12</f>
        <v>#REF!</v>
      </c>
      <c r="M13" s="112" t="e">
        <f>M6+M7+#REF!+M10+M11+M12</f>
        <v>#REF!</v>
      </c>
      <c r="N13" s="112" t="e">
        <f>N6+N7+#REF!+N10+N11+N12</f>
        <v>#REF!</v>
      </c>
      <c r="O13" s="112" t="e">
        <f>O6+O7+#REF!+O10+O11+O12</f>
        <v>#REF!</v>
      </c>
      <c r="P13" s="397" t="e">
        <f>P6+P7+#REF!+P10+P11+P12</f>
        <v>#REF!</v>
      </c>
      <c r="Q13" s="393" t="e">
        <f>Q6+Q7+#REF!+Q10+Q11+Q12</f>
        <v>#REF!</v>
      </c>
      <c r="R13" s="112" t="e">
        <f>R6+R7+#REF!+R10+R11+R12</f>
        <v>#REF!</v>
      </c>
      <c r="S13" s="112" t="e">
        <f>S6+S7+#REF!+S10+S11+S12</f>
        <v>#REF!</v>
      </c>
      <c r="T13" s="112" t="e">
        <f>T6+T7+#REF!+T10+T11+T12</f>
        <v>#REF!</v>
      </c>
      <c r="U13" s="112" t="e">
        <f>U6+U7+#REF!+U10+U11+U12</f>
        <v>#REF!</v>
      </c>
      <c r="V13" s="112" t="e">
        <f>V6+V7+#REF!+V10+V11+V12</f>
        <v>#REF!</v>
      </c>
      <c r="W13" s="112" t="e">
        <f>W6+W7+#REF!+W10+W11+W12</f>
        <v>#REF!</v>
      </c>
      <c r="X13" s="113" t="e">
        <f>X6+X7+#REF!+X10+X11+X12</f>
        <v>#REF!</v>
      </c>
    </row>
    <row r="14" spans="1:24" s="16" customFormat="1" ht="26.5" customHeight="1" x14ac:dyDescent="0.35">
      <c r="A14" s="111"/>
      <c r="B14" s="853" t="s">
        <v>114</v>
      </c>
      <c r="C14" s="489"/>
      <c r="D14" s="528"/>
      <c r="E14" s="857" t="s">
        <v>17</v>
      </c>
      <c r="F14" s="502">
        <f>F6+F7+F8+F9+F10+F11+F12</f>
        <v>782</v>
      </c>
      <c r="G14" s="858"/>
      <c r="H14" s="243">
        <f>H6+H7+H8+H9+H10+H11+H12</f>
        <v>45.129999999999995</v>
      </c>
      <c r="I14" s="65">
        <f>I6+I7+I8+I9+I10+I11+I12</f>
        <v>26.369999999999997</v>
      </c>
      <c r="J14" s="114">
        <f>J6+J7+J8+J9+J10+J11+J12</f>
        <v>85.26</v>
      </c>
      <c r="K14" s="859">
        <f>K6+K7+K8+K9+K10+K11+K12</f>
        <v>756.43</v>
      </c>
      <c r="L14" s="840">
        <f>L6+L7+L8+L9+L10+L11+L12</f>
        <v>0.68</v>
      </c>
      <c r="M14" s="841">
        <f>M6+M7+M8+M9+M10+M11+M12</f>
        <v>0.36000000000000004</v>
      </c>
      <c r="N14" s="841">
        <f>N6+N7+N8+N9+N10+N11+N12</f>
        <v>20.72</v>
      </c>
      <c r="O14" s="841">
        <f>O6+O7+O8+O9+O10+O11+O12</f>
        <v>140</v>
      </c>
      <c r="P14" s="842">
        <f>P6+P7+P8+P9+P10+P11+P12</f>
        <v>0.32</v>
      </c>
      <c r="Q14" s="840">
        <f>Q6+Q7+Q8+Q9+Q10+Q11+Q12</f>
        <v>114.76</v>
      </c>
      <c r="R14" s="841">
        <f>R6+R7+R8+R9+R10+R11+R12</f>
        <v>460.26</v>
      </c>
      <c r="S14" s="841">
        <f>S6+S7+S8+S9+S10+S11+S12</f>
        <v>116.86999999999999</v>
      </c>
      <c r="T14" s="841">
        <f>T6+T7+T8+T9+T10+T11+T12</f>
        <v>9.86</v>
      </c>
      <c r="U14" s="841">
        <f>U6+U7+U8+U9+U10+U11+U12</f>
        <v>1105.47</v>
      </c>
      <c r="V14" s="841">
        <f>V6+V7+V8+V9+V10+V11+V12</f>
        <v>1.4020000000000001E-2</v>
      </c>
      <c r="W14" s="841">
        <f>W6+W7+W8+W9+W10+W11+W12</f>
        <v>1.55E-2</v>
      </c>
      <c r="X14" s="860">
        <f>X6+X7+X8+X9+X10+X11+X12</f>
        <v>4.47</v>
      </c>
    </row>
    <row r="15" spans="1:24" s="35" customFormat="1" ht="26.5" customHeight="1" x14ac:dyDescent="0.35">
      <c r="A15" s="110"/>
      <c r="B15" s="186" t="s">
        <v>70</v>
      </c>
      <c r="C15" s="478"/>
      <c r="D15" s="527"/>
      <c r="E15" s="854" t="s">
        <v>18</v>
      </c>
      <c r="F15" s="416"/>
      <c r="G15" s="483"/>
      <c r="H15" s="203"/>
      <c r="I15" s="22"/>
      <c r="J15" s="62"/>
      <c r="K15" s="861" t="e">
        <f>K13/23.5</f>
        <v>#REF!</v>
      </c>
      <c r="L15" s="862"/>
      <c r="M15" s="863"/>
      <c r="N15" s="863"/>
      <c r="O15" s="863"/>
      <c r="P15" s="864"/>
      <c r="Q15" s="862"/>
      <c r="R15" s="863"/>
      <c r="S15" s="863"/>
      <c r="T15" s="863"/>
      <c r="U15" s="863"/>
      <c r="V15" s="863"/>
      <c r="W15" s="863"/>
      <c r="X15" s="864"/>
    </row>
    <row r="16" spans="1:24" s="35" customFormat="1" ht="26.5" customHeight="1" thickBot="1" x14ac:dyDescent="0.4">
      <c r="A16" s="149"/>
      <c r="B16" s="865" t="s">
        <v>114</v>
      </c>
      <c r="C16" s="490"/>
      <c r="D16" s="634"/>
      <c r="E16" s="866" t="s">
        <v>18</v>
      </c>
      <c r="F16" s="189"/>
      <c r="G16" s="505"/>
      <c r="H16" s="421"/>
      <c r="I16" s="422"/>
      <c r="J16" s="423"/>
      <c r="K16" s="424">
        <f>K14/23.5</f>
        <v>32.188510638297871</v>
      </c>
      <c r="L16" s="421"/>
      <c r="M16" s="470"/>
      <c r="N16" s="422"/>
      <c r="O16" s="422"/>
      <c r="P16" s="423"/>
      <c r="Q16" s="421"/>
      <c r="R16" s="422"/>
      <c r="S16" s="422"/>
      <c r="T16" s="422"/>
      <c r="U16" s="422"/>
      <c r="V16" s="422"/>
      <c r="W16" s="422"/>
      <c r="X16" s="4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1" t="s">
        <v>62</v>
      </c>
      <c r="B18" s="591" t="s">
        <v>62</v>
      </c>
      <c r="C18" s="118"/>
      <c r="D18" s="592"/>
      <c r="E18" s="50"/>
      <c r="F18" s="26"/>
      <c r="G18" s="11"/>
      <c r="H18" s="11"/>
      <c r="I18" s="11"/>
      <c r="J18" s="11"/>
    </row>
    <row r="19" spans="1:14" ht="18" x14ac:dyDescent="0.35">
      <c r="A19" s="594" t="s">
        <v>63</v>
      </c>
      <c r="B19" s="594" t="s">
        <v>63</v>
      </c>
      <c r="C19" s="119"/>
      <c r="D19" s="595"/>
      <c r="E19" s="58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9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4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107" t="s">
        <v>36</v>
      </c>
      <c r="D4" s="134"/>
      <c r="E4" s="163"/>
      <c r="F4" s="101"/>
      <c r="G4" s="371"/>
      <c r="H4" s="756" t="s">
        <v>19</v>
      </c>
      <c r="I4" s="757"/>
      <c r="J4" s="758"/>
      <c r="K4" s="313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146" t="s">
        <v>0</v>
      </c>
      <c r="B5" s="538"/>
      <c r="C5" s="108" t="s">
        <v>37</v>
      </c>
      <c r="D5" s="82" t="s">
        <v>38</v>
      </c>
      <c r="E5" s="108" t="s">
        <v>35</v>
      </c>
      <c r="F5" s="102" t="s">
        <v>23</v>
      </c>
      <c r="G5" s="108" t="s">
        <v>34</v>
      </c>
      <c r="H5" s="131" t="s">
        <v>24</v>
      </c>
      <c r="I5" s="466" t="s">
        <v>25</v>
      </c>
      <c r="J5" s="720" t="s">
        <v>26</v>
      </c>
      <c r="K5" s="314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7.5" customHeight="1" x14ac:dyDescent="0.35">
      <c r="A6" s="148" t="s">
        <v>5</v>
      </c>
      <c r="B6" s="142"/>
      <c r="C6" s="381">
        <v>24</v>
      </c>
      <c r="D6" s="605" t="s">
        <v>16</v>
      </c>
      <c r="E6" s="377" t="s">
        <v>101</v>
      </c>
      <c r="F6" s="142">
        <v>150</v>
      </c>
      <c r="G6" s="312"/>
      <c r="H6" s="264">
        <v>0.6</v>
      </c>
      <c r="I6" s="38">
        <v>0.6</v>
      </c>
      <c r="J6" s="39">
        <v>14.7</v>
      </c>
      <c r="K6" s="316">
        <v>70.5</v>
      </c>
      <c r="L6" s="264">
        <v>0.05</v>
      </c>
      <c r="M6" s="38">
        <v>0.03</v>
      </c>
      <c r="N6" s="38">
        <v>15</v>
      </c>
      <c r="O6" s="38">
        <v>0</v>
      </c>
      <c r="P6" s="41">
        <v>0</v>
      </c>
      <c r="Q6" s="264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9"/>
      <c r="B7" s="137"/>
      <c r="C7" s="150">
        <v>237</v>
      </c>
      <c r="D7" s="183" t="s">
        <v>7</v>
      </c>
      <c r="E7" s="220" t="s">
        <v>103</v>
      </c>
      <c r="F7" s="573">
        <v>200</v>
      </c>
      <c r="G7" s="540"/>
      <c r="H7" s="241">
        <v>1.7</v>
      </c>
      <c r="I7" s="15">
        <v>2.78</v>
      </c>
      <c r="J7" s="40">
        <v>7.17</v>
      </c>
      <c r="K7" s="256">
        <v>61.44</v>
      </c>
      <c r="L7" s="273">
        <v>0.04</v>
      </c>
      <c r="M7" s="20">
        <v>0.04</v>
      </c>
      <c r="N7" s="20">
        <v>10.09</v>
      </c>
      <c r="O7" s="20">
        <v>100</v>
      </c>
      <c r="P7" s="21">
        <v>0.02</v>
      </c>
      <c r="Q7" s="27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10"/>
      <c r="B8" s="186"/>
      <c r="C8" s="477"/>
      <c r="D8" s="487"/>
      <c r="E8" s="501"/>
      <c r="F8" s="186"/>
      <c r="G8" s="169"/>
      <c r="H8" s="305"/>
      <c r="I8" s="60"/>
      <c r="J8" s="61"/>
      <c r="K8" s="473"/>
      <c r="L8" s="305"/>
      <c r="M8" s="59"/>
      <c r="N8" s="60"/>
      <c r="O8" s="60"/>
      <c r="P8" s="116"/>
      <c r="Q8" s="305"/>
      <c r="R8" s="60"/>
      <c r="S8" s="60"/>
      <c r="T8" s="60"/>
      <c r="U8" s="60"/>
      <c r="V8" s="60"/>
      <c r="W8" s="60"/>
      <c r="X8" s="44"/>
    </row>
    <row r="9" spans="1:24" s="16" customFormat="1" ht="37.5" customHeight="1" x14ac:dyDescent="0.35">
      <c r="A9" s="110"/>
      <c r="B9" s="187" t="s">
        <v>72</v>
      </c>
      <c r="C9" s="550">
        <v>150</v>
      </c>
      <c r="D9" s="689" t="s">
        <v>8</v>
      </c>
      <c r="E9" s="639" t="s">
        <v>128</v>
      </c>
      <c r="F9" s="526">
        <v>90</v>
      </c>
      <c r="G9" s="190"/>
      <c r="H9" s="243">
        <v>21.52</v>
      </c>
      <c r="I9" s="65">
        <v>19.57</v>
      </c>
      <c r="J9" s="114">
        <v>2.4500000000000002</v>
      </c>
      <c r="K9" s="384">
        <v>270.77</v>
      </c>
      <c r="L9" s="243">
        <v>0.09</v>
      </c>
      <c r="M9" s="65">
        <v>0.16</v>
      </c>
      <c r="N9" s="65">
        <v>7.66</v>
      </c>
      <c r="O9" s="65">
        <v>70</v>
      </c>
      <c r="P9" s="471">
        <v>0.04</v>
      </c>
      <c r="Q9" s="243">
        <v>26.49</v>
      </c>
      <c r="R9" s="65">
        <v>178.7</v>
      </c>
      <c r="S9" s="65">
        <v>24.83</v>
      </c>
      <c r="T9" s="65">
        <v>1.68</v>
      </c>
      <c r="U9" s="65">
        <v>295.58</v>
      </c>
      <c r="V9" s="65">
        <v>5.0000000000000001E-3</v>
      </c>
      <c r="W9" s="65">
        <v>0</v>
      </c>
      <c r="X9" s="114">
        <v>0.56999999999999995</v>
      </c>
    </row>
    <row r="10" spans="1:24" s="16" customFormat="1" ht="37.5" customHeight="1" x14ac:dyDescent="0.35">
      <c r="A10" s="111"/>
      <c r="B10" s="187" t="s">
        <v>72</v>
      </c>
      <c r="C10" s="550">
        <v>51</v>
      </c>
      <c r="D10" s="166" t="s">
        <v>60</v>
      </c>
      <c r="E10" s="491" t="s">
        <v>122</v>
      </c>
      <c r="F10" s="187">
        <v>150</v>
      </c>
      <c r="G10" s="170"/>
      <c r="H10" s="435">
        <v>3.33</v>
      </c>
      <c r="I10" s="431">
        <v>3.81</v>
      </c>
      <c r="J10" s="436">
        <v>26.04</v>
      </c>
      <c r="K10" s="437">
        <v>151.12</v>
      </c>
      <c r="L10" s="435">
        <v>0.15</v>
      </c>
      <c r="M10" s="431">
        <v>0.1</v>
      </c>
      <c r="N10" s="431">
        <v>14.03</v>
      </c>
      <c r="O10" s="431">
        <v>20</v>
      </c>
      <c r="P10" s="432">
        <v>0.06</v>
      </c>
      <c r="Q10" s="435">
        <v>20.11</v>
      </c>
      <c r="R10" s="431">
        <v>90.58</v>
      </c>
      <c r="S10" s="431">
        <v>35.68</v>
      </c>
      <c r="T10" s="431">
        <v>1.45</v>
      </c>
      <c r="U10" s="431">
        <v>830.41</v>
      </c>
      <c r="V10" s="431">
        <v>8.0000000000000002E-3</v>
      </c>
      <c r="W10" s="431">
        <v>1E-3</v>
      </c>
      <c r="X10" s="436">
        <v>0.05</v>
      </c>
    </row>
    <row r="11" spans="1:24" s="16" customFormat="1" ht="37.5" customHeight="1" x14ac:dyDescent="0.35">
      <c r="A11" s="111"/>
      <c r="B11" s="138"/>
      <c r="C11" s="534">
        <v>107</v>
      </c>
      <c r="D11" s="213" t="s">
        <v>15</v>
      </c>
      <c r="E11" s="350" t="s">
        <v>94</v>
      </c>
      <c r="F11" s="402">
        <v>200</v>
      </c>
      <c r="G11" s="545"/>
      <c r="H11" s="273">
        <v>0.6</v>
      </c>
      <c r="I11" s="20">
        <v>0</v>
      </c>
      <c r="J11" s="44">
        <v>33</v>
      </c>
      <c r="K11" s="272">
        <v>136</v>
      </c>
      <c r="L11" s="273">
        <v>0.04</v>
      </c>
      <c r="M11" s="20">
        <v>0.08</v>
      </c>
      <c r="N11" s="20">
        <v>12</v>
      </c>
      <c r="O11" s="20">
        <v>20</v>
      </c>
      <c r="P11" s="21">
        <v>0</v>
      </c>
      <c r="Q11" s="27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11"/>
      <c r="B12" s="138"/>
      <c r="C12" s="547">
        <v>119</v>
      </c>
      <c r="D12" s="213" t="s">
        <v>11</v>
      </c>
      <c r="E12" s="155" t="s">
        <v>51</v>
      </c>
      <c r="F12" s="173">
        <v>30</v>
      </c>
      <c r="G12" s="545"/>
      <c r="H12" s="273">
        <v>2.2799999999999998</v>
      </c>
      <c r="I12" s="20">
        <v>0.24</v>
      </c>
      <c r="J12" s="44">
        <v>14.76</v>
      </c>
      <c r="K12" s="403">
        <v>70.5</v>
      </c>
      <c r="L12" s="273">
        <v>0.03</v>
      </c>
      <c r="M12" s="20">
        <v>0.01</v>
      </c>
      <c r="N12" s="20">
        <v>0</v>
      </c>
      <c r="O12" s="20">
        <v>0</v>
      </c>
      <c r="P12" s="21">
        <v>0</v>
      </c>
      <c r="Q12" s="27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11"/>
      <c r="B13" s="138"/>
      <c r="C13" s="534">
        <v>120</v>
      </c>
      <c r="D13" s="213" t="s">
        <v>12</v>
      </c>
      <c r="E13" s="155" t="s">
        <v>43</v>
      </c>
      <c r="F13" s="173">
        <v>20</v>
      </c>
      <c r="G13" s="545"/>
      <c r="H13" s="273">
        <v>1.32</v>
      </c>
      <c r="I13" s="20">
        <v>0.24</v>
      </c>
      <c r="J13" s="44">
        <v>8.0399999999999991</v>
      </c>
      <c r="K13" s="403">
        <v>39.6</v>
      </c>
      <c r="L13" s="273">
        <v>0.03</v>
      </c>
      <c r="M13" s="20">
        <v>0.02</v>
      </c>
      <c r="N13" s="20">
        <v>0</v>
      </c>
      <c r="O13" s="20">
        <v>0</v>
      </c>
      <c r="P13" s="21">
        <v>0</v>
      </c>
      <c r="Q13" s="27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11"/>
      <c r="B14" s="186" t="s">
        <v>70</v>
      </c>
      <c r="C14" s="744"/>
      <c r="D14" s="683"/>
      <c r="E14" s="302" t="s">
        <v>17</v>
      </c>
      <c r="F14" s="455" t="e">
        <f>F6+F7+F8+#REF!+F11+F12+F13</f>
        <v>#REF!</v>
      </c>
      <c r="G14" s="455"/>
      <c r="H14" s="203" t="e">
        <f>H6+H7+H8+#REF!+H11+H12+H13</f>
        <v>#REF!</v>
      </c>
      <c r="I14" s="22" t="e">
        <f>I6+I7+I8+#REF!+I11+I12+I13</f>
        <v>#REF!</v>
      </c>
      <c r="J14" s="62" t="e">
        <f>J6+J7+J8+#REF!+J11+J12+J13</f>
        <v>#REF!</v>
      </c>
      <c r="K14" s="447" t="e">
        <f>K6+K7+K8+#REF!+K11+K12+K13</f>
        <v>#REF!</v>
      </c>
      <c r="L14" s="203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5" t="e">
        <f>P6+P7+P8+#REF!+P11+P12+P13</f>
        <v>#REF!</v>
      </c>
      <c r="Q14" s="203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2" t="e">
        <f>X6+X7+X8+#REF!+X11+X12+X13</f>
        <v>#REF!</v>
      </c>
    </row>
    <row r="15" spans="1:24" s="16" customFormat="1" ht="37.5" customHeight="1" x14ac:dyDescent="0.35">
      <c r="A15" s="111"/>
      <c r="B15" s="187" t="s">
        <v>72</v>
      </c>
      <c r="C15" s="773"/>
      <c r="D15" s="684"/>
      <c r="E15" s="500" t="s">
        <v>17</v>
      </c>
      <c r="F15" s="456">
        <f>F6+F7+F9+F10+F11+F12+F13</f>
        <v>840</v>
      </c>
      <c r="G15" s="456"/>
      <c r="H15" s="306">
        <f>H6+H7+H9+H10+H11+H12+H13</f>
        <v>31.35</v>
      </c>
      <c r="I15" s="55">
        <f>I6+I7+I9+I10+I11+I12+I13</f>
        <v>27.239999999999995</v>
      </c>
      <c r="J15" s="74">
        <f>J6+J7+J9+J10+J11+J12+J13</f>
        <v>106.16</v>
      </c>
      <c r="K15" s="438">
        <f>K6+K7+K9+K10+K11+K12+K13</f>
        <v>799.93</v>
      </c>
      <c r="L15" s="306">
        <f>L6+L7+L9+L10+L11+L12+L13</f>
        <v>0.42999999999999994</v>
      </c>
      <c r="M15" s="55">
        <f>M6+M7+M9+M10+M11+M12+M13</f>
        <v>0.44000000000000006</v>
      </c>
      <c r="N15" s="55">
        <f>N6+N7+N9+N10+N11+N12+N13</f>
        <v>58.78</v>
      </c>
      <c r="O15" s="55">
        <f>O6+O7+O9+O10+O11+O12+O13</f>
        <v>210</v>
      </c>
      <c r="P15" s="722">
        <f>P6+P7+P9+P10+P11+P12+P13</f>
        <v>0.12</v>
      </c>
      <c r="Q15" s="306">
        <f>Q6+Q7+Q9+Q10+Q11+Q12+Q13</f>
        <v>127.03999999999999</v>
      </c>
      <c r="R15" s="55">
        <f>R6+R7+R9+R10+R11+R12+R13</f>
        <v>403.75</v>
      </c>
      <c r="S15" s="55">
        <f>S6+S7+S9+S10+S11+S12+S13</f>
        <v>128.04999999999998</v>
      </c>
      <c r="T15" s="55">
        <f>T6+T7+T9+T10+T11+T12+T13</f>
        <v>8.5500000000000007</v>
      </c>
      <c r="U15" s="55">
        <f>U6+U7+U9+U10+U11+U12+U13</f>
        <v>2190.77</v>
      </c>
      <c r="V15" s="55">
        <f>V6+V7+V9+V10+V11+V12+V13</f>
        <v>2.2000000000000002E-2</v>
      </c>
      <c r="W15" s="55">
        <f>W6+W7+W9+W10+W11+W12+W13</f>
        <v>4.0000000000000001E-3</v>
      </c>
      <c r="X15" s="74">
        <f>X6+X7+X9+X10+X11+X12+X13</f>
        <v>5</v>
      </c>
    </row>
    <row r="16" spans="1:24" s="16" customFormat="1" ht="37.5" customHeight="1" x14ac:dyDescent="0.35">
      <c r="A16" s="111"/>
      <c r="B16" s="186" t="s">
        <v>70</v>
      </c>
      <c r="C16" s="744"/>
      <c r="D16" s="655"/>
      <c r="E16" s="531" t="s">
        <v>95</v>
      </c>
      <c r="F16" s="509"/>
      <c r="G16" s="509"/>
      <c r="H16" s="410"/>
      <c r="I16" s="411"/>
      <c r="J16" s="412"/>
      <c r="K16" s="481" t="e">
        <f>K14/23.5</f>
        <v>#REF!</v>
      </c>
      <c r="L16" s="410"/>
      <c r="M16" s="411"/>
      <c r="N16" s="411"/>
      <c r="O16" s="411"/>
      <c r="P16" s="459"/>
      <c r="Q16" s="410"/>
      <c r="R16" s="411"/>
      <c r="S16" s="411"/>
      <c r="T16" s="411"/>
      <c r="U16" s="411"/>
      <c r="V16" s="411"/>
      <c r="W16" s="411"/>
      <c r="X16" s="412"/>
    </row>
    <row r="17" spans="1:24" s="16" customFormat="1" ht="37.5" customHeight="1" thickBot="1" x14ac:dyDescent="0.4">
      <c r="A17" s="262"/>
      <c r="B17" s="189" t="s">
        <v>72</v>
      </c>
      <c r="C17" s="730"/>
      <c r="D17" s="656"/>
      <c r="E17" s="532" t="s">
        <v>95</v>
      </c>
      <c r="F17" s="533"/>
      <c r="G17" s="624"/>
      <c r="H17" s="421"/>
      <c r="I17" s="422"/>
      <c r="J17" s="423"/>
      <c r="K17" s="424">
        <f>K15/23.5</f>
        <v>34.039574468085107</v>
      </c>
      <c r="L17" s="635"/>
      <c r="M17" s="636"/>
      <c r="N17" s="636"/>
      <c r="O17" s="636"/>
      <c r="P17" s="637"/>
      <c r="Q17" s="635"/>
      <c r="R17" s="636"/>
      <c r="S17" s="636"/>
      <c r="T17" s="636"/>
      <c r="U17" s="636"/>
      <c r="V17" s="636"/>
      <c r="W17" s="636"/>
      <c r="X17" s="63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7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91" t="s">
        <v>62</v>
      </c>
      <c r="B23" s="791"/>
      <c r="C23" s="592"/>
      <c r="D23" s="593"/>
      <c r="E23" s="11"/>
      <c r="F23" s="11"/>
      <c r="G23" s="11"/>
      <c r="H23" s="11"/>
      <c r="I23" s="11"/>
      <c r="J23" s="11"/>
    </row>
    <row r="24" spans="1:24" x14ac:dyDescent="0.35">
      <c r="A24" s="594" t="s">
        <v>63</v>
      </c>
      <c r="B24" s="787"/>
      <c r="C24" s="595"/>
      <c r="D24" s="595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9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4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2"/>
      <c r="F3" s="352"/>
      <c r="G3" s="352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296" t="s">
        <v>36</v>
      </c>
      <c r="D4" s="134"/>
      <c r="E4" s="338"/>
      <c r="F4" s="427"/>
      <c r="G4" s="296"/>
      <c r="H4" s="756" t="s">
        <v>19</v>
      </c>
      <c r="I4" s="757"/>
      <c r="J4" s="758"/>
      <c r="K4" s="193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47" thickBot="1" x14ac:dyDescent="0.4">
      <c r="A5" s="146" t="s">
        <v>0</v>
      </c>
      <c r="B5" s="538"/>
      <c r="C5" s="253" t="s">
        <v>37</v>
      </c>
      <c r="D5" s="82" t="s">
        <v>38</v>
      </c>
      <c r="E5" s="131" t="s">
        <v>35</v>
      </c>
      <c r="F5" s="108" t="s">
        <v>23</v>
      </c>
      <c r="G5" s="108" t="s">
        <v>34</v>
      </c>
      <c r="H5" s="131" t="s">
        <v>24</v>
      </c>
      <c r="I5" s="466" t="s">
        <v>25</v>
      </c>
      <c r="J5" s="102" t="s">
        <v>26</v>
      </c>
      <c r="K5" s="194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7.5" customHeight="1" x14ac:dyDescent="0.35">
      <c r="A6" s="148" t="s">
        <v>4</v>
      </c>
      <c r="B6" s="142"/>
      <c r="C6" s="539">
        <v>24</v>
      </c>
      <c r="D6" s="668" t="s">
        <v>6</v>
      </c>
      <c r="E6" s="377" t="s">
        <v>104</v>
      </c>
      <c r="F6" s="539">
        <v>150</v>
      </c>
      <c r="G6" s="668"/>
      <c r="H6" s="264">
        <v>0.6</v>
      </c>
      <c r="I6" s="38">
        <v>0.6</v>
      </c>
      <c r="J6" s="39">
        <v>14.7</v>
      </c>
      <c r="K6" s="315">
        <v>70.5</v>
      </c>
      <c r="L6" s="264">
        <v>0.05</v>
      </c>
      <c r="M6" s="38">
        <v>0.03</v>
      </c>
      <c r="N6" s="38">
        <v>15</v>
      </c>
      <c r="O6" s="38">
        <v>0</v>
      </c>
      <c r="P6" s="39">
        <v>0</v>
      </c>
      <c r="Q6" s="264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9"/>
      <c r="B7" s="186" t="s">
        <v>70</v>
      </c>
      <c r="C7" s="564">
        <v>78</v>
      </c>
      <c r="D7" s="706" t="s">
        <v>8</v>
      </c>
      <c r="E7" s="487" t="s">
        <v>160</v>
      </c>
      <c r="F7" s="564">
        <v>90</v>
      </c>
      <c r="G7" s="706"/>
      <c r="H7" s="305">
        <v>14.8</v>
      </c>
      <c r="I7" s="60">
        <v>13.02</v>
      </c>
      <c r="J7" s="61">
        <v>12.17</v>
      </c>
      <c r="K7" s="565">
        <v>226.36</v>
      </c>
      <c r="L7" s="305">
        <v>0.1</v>
      </c>
      <c r="M7" s="60">
        <v>0.12</v>
      </c>
      <c r="N7" s="60">
        <v>1.35</v>
      </c>
      <c r="O7" s="60">
        <v>150</v>
      </c>
      <c r="P7" s="61">
        <v>0.27</v>
      </c>
      <c r="Q7" s="305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9"/>
      <c r="B8" s="187" t="s">
        <v>72</v>
      </c>
      <c r="C8" s="550">
        <v>146</v>
      </c>
      <c r="D8" s="619" t="s">
        <v>8</v>
      </c>
      <c r="E8" s="566" t="s">
        <v>115</v>
      </c>
      <c r="F8" s="567">
        <v>90</v>
      </c>
      <c r="G8" s="190"/>
      <c r="H8" s="243">
        <v>18.5</v>
      </c>
      <c r="I8" s="65">
        <v>3.73</v>
      </c>
      <c r="J8" s="114">
        <v>2.5099999999999998</v>
      </c>
      <c r="K8" s="384">
        <v>116.1</v>
      </c>
      <c r="L8" s="243">
        <v>0.09</v>
      </c>
      <c r="M8" s="65">
        <v>0.12</v>
      </c>
      <c r="N8" s="65">
        <v>0.24</v>
      </c>
      <c r="O8" s="65">
        <v>30</v>
      </c>
      <c r="P8" s="114">
        <v>0.32</v>
      </c>
      <c r="Q8" s="243">
        <v>124.4</v>
      </c>
      <c r="R8" s="65">
        <v>243</v>
      </c>
      <c r="S8" s="65">
        <v>54.24</v>
      </c>
      <c r="T8" s="65">
        <v>0.88</v>
      </c>
      <c r="U8" s="65">
        <v>378.15</v>
      </c>
      <c r="V8" s="65">
        <v>0.13900000000000001</v>
      </c>
      <c r="W8" s="65">
        <v>1.4999999999999999E-2</v>
      </c>
      <c r="X8" s="114">
        <v>0.65</v>
      </c>
    </row>
    <row r="9" spans="1:24" s="16" customFormat="1" ht="37.5" customHeight="1" x14ac:dyDescent="0.35">
      <c r="A9" s="109"/>
      <c r="B9" s="138"/>
      <c r="C9" s="104">
        <v>53</v>
      </c>
      <c r="D9" s="135" t="s">
        <v>60</v>
      </c>
      <c r="E9" s="213" t="s">
        <v>91</v>
      </c>
      <c r="F9" s="173">
        <v>150</v>
      </c>
      <c r="G9" s="138"/>
      <c r="H9" s="273">
        <v>3.34</v>
      </c>
      <c r="I9" s="20">
        <v>4.91</v>
      </c>
      <c r="J9" s="44">
        <v>33.93</v>
      </c>
      <c r="K9" s="272">
        <v>191.49</v>
      </c>
      <c r="L9" s="273">
        <v>0.03</v>
      </c>
      <c r="M9" s="20">
        <v>0.02</v>
      </c>
      <c r="N9" s="20">
        <v>0</v>
      </c>
      <c r="O9" s="20">
        <v>20</v>
      </c>
      <c r="P9" s="44">
        <v>0.09</v>
      </c>
      <c r="Q9" s="27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9"/>
      <c r="B10" s="137"/>
      <c r="C10" s="151">
        <v>102</v>
      </c>
      <c r="D10" s="620" t="s">
        <v>15</v>
      </c>
      <c r="E10" s="589" t="s">
        <v>77</v>
      </c>
      <c r="F10" s="568">
        <v>200</v>
      </c>
      <c r="G10" s="103"/>
      <c r="H10" s="241">
        <v>0.83</v>
      </c>
      <c r="I10" s="15">
        <v>0.04</v>
      </c>
      <c r="J10" s="40">
        <v>15.16</v>
      </c>
      <c r="K10" s="256">
        <v>64.22</v>
      </c>
      <c r="L10" s="241">
        <v>0.01</v>
      </c>
      <c r="M10" s="15">
        <v>0.03</v>
      </c>
      <c r="N10" s="15">
        <v>0.27</v>
      </c>
      <c r="O10" s="15">
        <v>60</v>
      </c>
      <c r="P10" s="40">
        <v>0</v>
      </c>
      <c r="Q10" s="24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9"/>
      <c r="B11" s="137"/>
      <c r="C11" s="152">
        <v>119</v>
      </c>
      <c r="D11" s="540" t="s">
        <v>11</v>
      </c>
      <c r="E11" s="154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9"/>
      <c r="B12" s="137"/>
      <c r="C12" s="150">
        <v>120</v>
      </c>
      <c r="D12" s="540" t="s">
        <v>12</v>
      </c>
      <c r="E12" s="154" t="s">
        <v>43</v>
      </c>
      <c r="F12" s="150">
        <v>20</v>
      </c>
      <c r="G12" s="705"/>
      <c r="H12" s="577">
        <v>1.32</v>
      </c>
      <c r="I12" s="15">
        <v>0.24</v>
      </c>
      <c r="J12" s="40">
        <v>8.0399999999999991</v>
      </c>
      <c r="K12" s="257">
        <v>39.6</v>
      </c>
      <c r="L12" s="273">
        <v>0.03</v>
      </c>
      <c r="M12" s="20">
        <v>0.02</v>
      </c>
      <c r="N12" s="20">
        <v>0</v>
      </c>
      <c r="O12" s="20">
        <v>0</v>
      </c>
      <c r="P12" s="44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9"/>
      <c r="B13" s="186" t="s">
        <v>70</v>
      </c>
      <c r="C13" s="477"/>
      <c r="D13" s="621"/>
      <c r="E13" s="409" t="s">
        <v>17</v>
      </c>
      <c r="F13" s="535">
        <f>F6+F7+F9+F10+F11+F12</f>
        <v>630</v>
      </c>
      <c r="G13" s="535"/>
      <c r="H13" s="455">
        <f t="shared" ref="H13:X13" si="0">H6+H7+H9+H10+H11+H12</f>
        <v>22.41</v>
      </c>
      <c r="I13" s="411">
        <f t="shared" si="0"/>
        <v>18.97</v>
      </c>
      <c r="J13" s="412">
        <f t="shared" si="0"/>
        <v>93.84</v>
      </c>
      <c r="K13" s="447">
        <f t="shared" si="0"/>
        <v>639.17000000000007</v>
      </c>
      <c r="L13" s="410">
        <f t="shared" si="0"/>
        <v>0.24000000000000002</v>
      </c>
      <c r="M13" s="411">
        <f t="shared" si="0"/>
        <v>0.22999999999999998</v>
      </c>
      <c r="N13" s="411">
        <f t="shared" si="0"/>
        <v>16.62</v>
      </c>
      <c r="O13" s="411">
        <f t="shared" si="0"/>
        <v>230</v>
      </c>
      <c r="P13" s="412">
        <f t="shared" si="0"/>
        <v>0.36</v>
      </c>
      <c r="Q13" s="410">
        <f t="shared" si="0"/>
        <v>122.67</v>
      </c>
      <c r="R13" s="411">
        <f t="shared" si="0"/>
        <v>342.59</v>
      </c>
      <c r="S13" s="411">
        <f t="shared" si="0"/>
        <v>113.31</v>
      </c>
      <c r="T13" s="411">
        <f t="shared" si="0"/>
        <v>6.3999999999999995</v>
      </c>
      <c r="U13" s="411">
        <f t="shared" si="0"/>
        <v>1120.1099999999999</v>
      </c>
      <c r="V13" s="411">
        <f t="shared" si="0"/>
        <v>0.115</v>
      </c>
      <c r="W13" s="411">
        <f t="shared" si="0"/>
        <v>2.3000000000000003E-2</v>
      </c>
      <c r="X13" s="412">
        <f t="shared" si="0"/>
        <v>3.45</v>
      </c>
    </row>
    <row r="14" spans="1:24" s="16" customFormat="1" ht="37.5" customHeight="1" x14ac:dyDescent="0.35">
      <c r="A14" s="109"/>
      <c r="B14" s="187" t="s">
        <v>72</v>
      </c>
      <c r="C14" s="551"/>
      <c r="D14" s="622"/>
      <c r="E14" s="414" t="s">
        <v>17</v>
      </c>
      <c r="F14" s="536">
        <f>F6+F8+F9+F10+F11+F12</f>
        <v>630</v>
      </c>
      <c r="G14" s="536"/>
      <c r="H14" s="456">
        <f t="shared" ref="H14:X14" si="1">H6+H8+H9+H10+H11+H12</f>
        <v>26.11</v>
      </c>
      <c r="I14" s="869">
        <f t="shared" si="1"/>
        <v>9.68</v>
      </c>
      <c r="J14" s="867">
        <f t="shared" si="1"/>
        <v>84.18</v>
      </c>
      <c r="K14" s="438">
        <f t="shared" si="1"/>
        <v>528.91000000000008</v>
      </c>
      <c r="L14" s="868">
        <f t="shared" si="1"/>
        <v>0.23</v>
      </c>
      <c r="M14" s="869">
        <f t="shared" si="1"/>
        <v>0.22999999999999998</v>
      </c>
      <c r="N14" s="869">
        <f t="shared" si="1"/>
        <v>15.51</v>
      </c>
      <c r="O14" s="869">
        <f t="shared" si="1"/>
        <v>110</v>
      </c>
      <c r="P14" s="867">
        <f t="shared" si="1"/>
        <v>0.41000000000000003</v>
      </c>
      <c r="Q14" s="868">
        <f t="shared" si="1"/>
        <v>188.64000000000001</v>
      </c>
      <c r="R14" s="869">
        <f t="shared" si="1"/>
        <v>391.43</v>
      </c>
      <c r="S14" s="869">
        <f t="shared" si="1"/>
        <v>117.30000000000001</v>
      </c>
      <c r="T14" s="869">
        <f t="shared" si="1"/>
        <v>6.13</v>
      </c>
      <c r="U14" s="869">
        <f t="shared" si="1"/>
        <v>1146.4899999999998</v>
      </c>
      <c r="V14" s="869">
        <f t="shared" si="1"/>
        <v>0.14600000000000002</v>
      </c>
      <c r="W14" s="869">
        <f t="shared" si="1"/>
        <v>2.4E-2</v>
      </c>
      <c r="X14" s="867">
        <f t="shared" si="1"/>
        <v>3.59</v>
      </c>
    </row>
    <row r="15" spans="1:24" s="16" customFormat="1" ht="37.5" customHeight="1" x14ac:dyDescent="0.35">
      <c r="A15" s="109"/>
      <c r="B15" s="186" t="s">
        <v>70</v>
      </c>
      <c r="C15" s="488"/>
      <c r="D15" s="623"/>
      <c r="E15" s="409" t="s">
        <v>18</v>
      </c>
      <c r="F15" s="479"/>
      <c r="G15" s="483"/>
      <c r="H15" s="510"/>
      <c r="I15" s="60"/>
      <c r="J15" s="61"/>
      <c r="K15" s="360">
        <f>K13/23.5</f>
        <v>27.198723404255322</v>
      </c>
      <c r="L15" s="305"/>
      <c r="M15" s="60"/>
      <c r="N15" s="60"/>
      <c r="O15" s="60"/>
      <c r="P15" s="61"/>
      <c r="Q15" s="305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21"/>
      <c r="B16" s="239" t="s">
        <v>72</v>
      </c>
      <c r="C16" s="480"/>
      <c r="D16" s="624"/>
      <c r="E16" s="419" t="s">
        <v>18</v>
      </c>
      <c r="F16" s="480"/>
      <c r="G16" s="624"/>
      <c r="H16" s="332"/>
      <c r="I16" s="327"/>
      <c r="J16" s="328"/>
      <c r="K16" s="334">
        <f>K14/23.5</f>
        <v>22.506808510638301</v>
      </c>
      <c r="L16" s="332"/>
      <c r="M16" s="327"/>
      <c r="N16" s="327"/>
      <c r="O16" s="327"/>
      <c r="P16" s="328"/>
      <c r="Q16" s="332"/>
      <c r="R16" s="327"/>
      <c r="S16" s="327"/>
      <c r="T16" s="327"/>
      <c r="U16" s="327"/>
      <c r="V16" s="327"/>
      <c r="W16" s="327"/>
      <c r="X16" s="328"/>
    </row>
    <row r="17" spans="1:24" s="16" customFormat="1" ht="37.5" customHeight="1" x14ac:dyDescent="0.35">
      <c r="A17" s="148" t="s">
        <v>5</v>
      </c>
      <c r="B17" s="677"/>
      <c r="C17" s="549">
        <v>9</v>
      </c>
      <c r="D17" s="649" t="s">
        <v>16</v>
      </c>
      <c r="E17" s="807" t="s">
        <v>85</v>
      </c>
      <c r="F17" s="674">
        <v>60</v>
      </c>
      <c r="G17" s="283"/>
      <c r="H17" s="285">
        <v>1.29</v>
      </c>
      <c r="I17" s="88">
        <v>4.2699999999999996</v>
      </c>
      <c r="J17" s="90">
        <v>6.97</v>
      </c>
      <c r="K17" s="492">
        <v>72.75</v>
      </c>
      <c r="L17" s="285">
        <v>0.02</v>
      </c>
      <c r="M17" s="88">
        <v>0.03</v>
      </c>
      <c r="N17" s="88">
        <v>4.4800000000000004</v>
      </c>
      <c r="O17" s="88">
        <v>30</v>
      </c>
      <c r="P17" s="89">
        <v>0</v>
      </c>
      <c r="Q17" s="285">
        <v>17.55</v>
      </c>
      <c r="R17" s="88">
        <v>27.09</v>
      </c>
      <c r="S17" s="88">
        <v>14.37</v>
      </c>
      <c r="T17" s="88">
        <v>0.8</v>
      </c>
      <c r="U17" s="88">
        <v>205.55</v>
      </c>
      <c r="V17" s="88">
        <v>4.0000000000000001E-3</v>
      </c>
      <c r="W17" s="88">
        <v>1E-3</v>
      </c>
      <c r="X17" s="90">
        <v>0.01</v>
      </c>
    </row>
    <row r="18" spans="1:24" s="16" customFormat="1" ht="37.5" customHeight="1" x14ac:dyDescent="0.35">
      <c r="A18" s="109"/>
      <c r="B18" s="154"/>
      <c r="C18" s="150">
        <v>37</v>
      </c>
      <c r="D18" s="183" t="s">
        <v>7</v>
      </c>
      <c r="E18" s="808" t="s">
        <v>96</v>
      </c>
      <c r="F18" s="228">
        <v>200</v>
      </c>
      <c r="G18" s="154"/>
      <c r="H18" s="242">
        <v>5.78</v>
      </c>
      <c r="I18" s="13">
        <v>5.5</v>
      </c>
      <c r="J18" s="42">
        <v>10.8</v>
      </c>
      <c r="K18" s="140">
        <v>115.7</v>
      </c>
      <c r="L18" s="242">
        <v>7.0000000000000007E-2</v>
      </c>
      <c r="M18" s="75">
        <v>7.0000000000000007E-2</v>
      </c>
      <c r="N18" s="13">
        <v>5.69</v>
      </c>
      <c r="O18" s="13">
        <v>110</v>
      </c>
      <c r="P18" s="42">
        <v>0</v>
      </c>
      <c r="Q18" s="24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10"/>
      <c r="B19" s="135"/>
      <c r="C19" s="534">
        <v>88</v>
      </c>
      <c r="D19" s="213" t="s">
        <v>8</v>
      </c>
      <c r="E19" s="808" t="s">
        <v>102</v>
      </c>
      <c r="F19" s="228">
        <v>90</v>
      </c>
      <c r="G19" s="155"/>
      <c r="H19" s="242">
        <v>18</v>
      </c>
      <c r="I19" s="13">
        <v>16.5</v>
      </c>
      <c r="J19" s="42">
        <v>2.89</v>
      </c>
      <c r="K19" s="140">
        <v>232.8</v>
      </c>
      <c r="L19" s="242">
        <v>0.05</v>
      </c>
      <c r="M19" s="75">
        <v>0.13</v>
      </c>
      <c r="N19" s="13">
        <v>0.55000000000000004</v>
      </c>
      <c r="O19" s="13">
        <v>0</v>
      </c>
      <c r="P19" s="23">
        <v>0</v>
      </c>
      <c r="Q19" s="24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10"/>
      <c r="B20" s="155"/>
      <c r="C20" s="534">
        <v>64</v>
      </c>
      <c r="D20" s="213" t="s">
        <v>45</v>
      </c>
      <c r="E20" s="808" t="s">
        <v>68</v>
      </c>
      <c r="F20" s="228">
        <v>150</v>
      </c>
      <c r="G20" s="155"/>
      <c r="H20" s="242">
        <v>6.76</v>
      </c>
      <c r="I20" s="13">
        <v>3.93</v>
      </c>
      <c r="J20" s="42">
        <v>41.29</v>
      </c>
      <c r="K20" s="140">
        <v>227.48</v>
      </c>
      <c r="L20" s="250">
        <v>0.08</v>
      </c>
      <c r="M20" s="212">
        <v>0.03</v>
      </c>
      <c r="N20" s="79">
        <v>0</v>
      </c>
      <c r="O20" s="79">
        <v>10</v>
      </c>
      <c r="P20" s="80">
        <v>0.06</v>
      </c>
      <c r="Q20" s="250">
        <v>13.22</v>
      </c>
      <c r="R20" s="79">
        <v>50.76</v>
      </c>
      <c r="S20" s="79">
        <v>9.1199999999999992</v>
      </c>
      <c r="T20" s="79">
        <v>0.92</v>
      </c>
      <c r="U20" s="79">
        <v>72.489999999999995</v>
      </c>
      <c r="V20" s="79">
        <v>1E-3</v>
      </c>
      <c r="W20" s="79">
        <v>0</v>
      </c>
      <c r="X20" s="211">
        <v>0.01</v>
      </c>
    </row>
    <row r="21" spans="1:24" s="35" customFormat="1" ht="37.5" customHeight="1" x14ac:dyDescent="0.35">
      <c r="A21" s="110"/>
      <c r="B21" s="155"/>
      <c r="C21" s="547">
        <v>98</v>
      </c>
      <c r="D21" s="135" t="s">
        <v>15</v>
      </c>
      <c r="E21" s="213" t="s">
        <v>78</v>
      </c>
      <c r="F21" s="138">
        <v>200</v>
      </c>
      <c r="G21" s="631"/>
      <c r="H21" s="19">
        <v>0.37</v>
      </c>
      <c r="I21" s="20">
        <v>0</v>
      </c>
      <c r="J21" s="21">
        <v>14.85</v>
      </c>
      <c r="K21" s="198">
        <v>59.48</v>
      </c>
      <c r="L21" s="241">
        <v>0</v>
      </c>
      <c r="M21" s="17">
        <v>0</v>
      </c>
      <c r="N21" s="15">
        <v>0</v>
      </c>
      <c r="O21" s="15">
        <v>0</v>
      </c>
      <c r="P21" s="40">
        <v>0</v>
      </c>
      <c r="Q21" s="24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10"/>
      <c r="B22" s="155"/>
      <c r="C22" s="547">
        <v>119</v>
      </c>
      <c r="D22" s="154" t="s">
        <v>11</v>
      </c>
      <c r="E22" s="183" t="s">
        <v>51</v>
      </c>
      <c r="F22" s="188">
        <v>20</v>
      </c>
      <c r="G22" s="133"/>
      <c r="H22" s="241">
        <v>1.52</v>
      </c>
      <c r="I22" s="15">
        <v>0.16</v>
      </c>
      <c r="J22" s="40">
        <v>9.84</v>
      </c>
      <c r="K22" s="256">
        <v>47</v>
      </c>
      <c r="L22" s="241">
        <v>0.02</v>
      </c>
      <c r="M22" s="17">
        <v>0.01</v>
      </c>
      <c r="N22" s="15">
        <v>0</v>
      </c>
      <c r="O22" s="15">
        <v>0</v>
      </c>
      <c r="P22" s="40">
        <v>0</v>
      </c>
      <c r="Q22" s="24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10"/>
      <c r="B23" s="155"/>
      <c r="C23" s="534">
        <v>120</v>
      </c>
      <c r="D23" s="154" t="s">
        <v>12</v>
      </c>
      <c r="E23" s="183" t="s">
        <v>43</v>
      </c>
      <c r="F23" s="137">
        <v>20</v>
      </c>
      <c r="G23" s="705"/>
      <c r="H23" s="241">
        <v>1.32</v>
      </c>
      <c r="I23" s="15">
        <v>0.24</v>
      </c>
      <c r="J23" s="40">
        <v>8.0399999999999991</v>
      </c>
      <c r="K23" s="257">
        <v>39.6</v>
      </c>
      <c r="L23" s="273">
        <v>0.03</v>
      </c>
      <c r="M23" s="20">
        <v>0.02</v>
      </c>
      <c r="N23" s="20">
        <v>0</v>
      </c>
      <c r="O23" s="20">
        <v>0</v>
      </c>
      <c r="P23" s="21">
        <v>0</v>
      </c>
      <c r="Q23" s="27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10"/>
      <c r="B24" s="155"/>
      <c r="C24" s="774"/>
      <c r="D24" s="695"/>
      <c r="E24" s="809" t="s">
        <v>17</v>
      </c>
      <c r="F24" s="267">
        <f>SUM(F17:F23)</f>
        <v>740</v>
      </c>
      <c r="G24" s="267"/>
      <c r="H24" s="204">
        <f t="shared" ref="H24:J24" si="2">SUM(H17:H23)</f>
        <v>35.04</v>
      </c>
      <c r="I24" s="33">
        <f t="shared" si="2"/>
        <v>30.599999999999998</v>
      </c>
      <c r="J24" s="66">
        <f t="shared" si="2"/>
        <v>94.68</v>
      </c>
      <c r="K24" s="267">
        <f>SUM(K17:K23)</f>
        <v>794.81000000000006</v>
      </c>
      <c r="L24" s="204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6">
        <f t="shared" si="3"/>
        <v>0.06</v>
      </c>
      <c r="Q24" s="204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6">
        <f t="shared" si="3"/>
        <v>3.0190000000000001</v>
      </c>
    </row>
    <row r="25" spans="1:24" s="35" customFormat="1" ht="37.5" customHeight="1" thickBot="1" x14ac:dyDescent="0.4">
      <c r="A25" s="149"/>
      <c r="B25" s="252"/>
      <c r="C25" s="775"/>
      <c r="D25" s="464"/>
      <c r="E25" s="810" t="s">
        <v>18</v>
      </c>
      <c r="F25" s="353"/>
      <c r="G25" s="353"/>
      <c r="H25" s="355"/>
      <c r="I25" s="356"/>
      <c r="J25" s="357"/>
      <c r="K25" s="354">
        <f>K24/23.5</f>
        <v>33.821702127659577</v>
      </c>
      <c r="L25" s="355"/>
      <c r="M25" s="462"/>
      <c r="N25" s="356"/>
      <c r="O25" s="356"/>
      <c r="P25" s="357"/>
      <c r="Q25" s="355"/>
      <c r="R25" s="356"/>
      <c r="S25" s="356"/>
      <c r="T25" s="356"/>
      <c r="U25" s="356"/>
      <c r="V25" s="356"/>
      <c r="W25" s="356"/>
      <c r="X25" s="35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7"/>
      <c r="F27" s="26"/>
      <c r="G27" s="11"/>
      <c r="H27" s="11"/>
      <c r="I27" s="11"/>
      <c r="J27" s="11"/>
    </row>
    <row r="28" spans="1:24" ht="18" x14ac:dyDescent="0.35">
      <c r="A28" s="591" t="s">
        <v>62</v>
      </c>
      <c r="B28" s="791"/>
      <c r="C28" s="592"/>
      <c r="D28" s="593"/>
      <c r="E28" s="25"/>
      <c r="F28" s="26"/>
      <c r="G28" s="11"/>
      <c r="H28" s="11"/>
      <c r="I28" s="11"/>
      <c r="J28" s="11"/>
    </row>
    <row r="29" spans="1:24" ht="18" x14ac:dyDescent="0.35">
      <c r="A29" s="594" t="s">
        <v>63</v>
      </c>
      <c r="B29" s="787"/>
      <c r="C29" s="595"/>
      <c r="D29" s="595"/>
      <c r="E29" s="25"/>
      <c r="F29" s="26"/>
      <c r="G29" s="11"/>
      <c r="H29" s="11"/>
      <c r="I29" s="11"/>
      <c r="J29" s="11"/>
    </row>
    <row r="30" spans="1:24" ht="18" x14ac:dyDescent="0.35">
      <c r="A30" s="11"/>
      <c r="B30" s="805"/>
      <c r="C30" s="339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9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699"/>
      <c r="C4" s="596" t="s">
        <v>36</v>
      </c>
      <c r="D4" s="251"/>
      <c r="E4" s="664"/>
      <c r="F4" s="596"/>
      <c r="G4" s="598"/>
      <c r="H4" s="750" t="s">
        <v>19</v>
      </c>
      <c r="I4" s="751"/>
      <c r="J4" s="752"/>
      <c r="K4" s="665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146" t="s">
        <v>0</v>
      </c>
      <c r="B5" s="766"/>
      <c r="C5" s="131" t="s">
        <v>37</v>
      </c>
      <c r="D5" s="647" t="s">
        <v>38</v>
      </c>
      <c r="E5" s="108" t="s">
        <v>35</v>
      </c>
      <c r="F5" s="131" t="s">
        <v>23</v>
      </c>
      <c r="G5" s="108" t="s">
        <v>34</v>
      </c>
      <c r="H5" s="102" t="s">
        <v>24</v>
      </c>
      <c r="I5" s="466" t="s">
        <v>25</v>
      </c>
      <c r="J5" s="102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9" customHeight="1" x14ac:dyDescent="0.35">
      <c r="A6" s="148" t="s">
        <v>5</v>
      </c>
      <c r="B6" s="401"/>
      <c r="C6" s="440">
        <v>23</v>
      </c>
      <c r="D6" s="677" t="s">
        <v>16</v>
      </c>
      <c r="E6" s="707" t="s">
        <v>129</v>
      </c>
      <c r="F6" s="708">
        <v>60</v>
      </c>
      <c r="G6" s="158"/>
      <c r="H6" s="335">
        <v>0.56999999999999995</v>
      </c>
      <c r="I6" s="47">
        <v>0.36</v>
      </c>
      <c r="J6" s="48">
        <v>1.92</v>
      </c>
      <c r="K6" s="330">
        <v>11.4</v>
      </c>
      <c r="L6" s="333">
        <v>0.03</v>
      </c>
      <c r="M6" s="47">
        <v>0.02</v>
      </c>
      <c r="N6" s="47">
        <v>10.5</v>
      </c>
      <c r="O6" s="47">
        <v>40</v>
      </c>
      <c r="P6" s="375">
        <v>0</v>
      </c>
      <c r="Q6" s="333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9"/>
      <c r="B7" s="155"/>
      <c r="C7" s="104">
        <v>31</v>
      </c>
      <c r="D7" s="155" t="s">
        <v>7</v>
      </c>
      <c r="E7" s="709" t="s">
        <v>74</v>
      </c>
      <c r="F7" s="710">
        <v>200</v>
      </c>
      <c r="G7" s="138"/>
      <c r="H7" s="212">
        <v>5.74</v>
      </c>
      <c r="I7" s="79">
        <v>8.7799999999999994</v>
      </c>
      <c r="J7" s="211">
        <v>8.74</v>
      </c>
      <c r="K7" s="365">
        <v>138.04</v>
      </c>
      <c r="L7" s="24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10"/>
      <c r="B8" s="806" t="s">
        <v>72</v>
      </c>
      <c r="C8" s="190">
        <v>126</v>
      </c>
      <c r="D8" s="430" t="s">
        <v>8</v>
      </c>
      <c r="E8" s="639" t="s">
        <v>131</v>
      </c>
      <c r="F8" s="518">
        <v>90</v>
      </c>
      <c r="G8" s="187"/>
      <c r="H8" s="244">
        <v>16.98</v>
      </c>
      <c r="I8" s="56">
        <v>28.92</v>
      </c>
      <c r="J8" s="73">
        <v>3.59</v>
      </c>
      <c r="K8" s="329">
        <v>346</v>
      </c>
      <c r="L8" s="331">
        <v>0.45</v>
      </c>
      <c r="M8" s="56">
        <v>0.15</v>
      </c>
      <c r="N8" s="56">
        <v>1.08</v>
      </c>
      <c r="O8" s="56">
        <v>10</v>
      </c>
      <c r="P8" s="57">
        <v>0.44</v>
      </c>
      <c r="Q8" s="331">
        <v>31.51</v>
      </c>
      <c r="R8" s="56">
        <v>183.68</v>
      </c>
      <c r="S8" s="56">
        <v>28.68</v>
      </c>
      <c r="T8" s="56">
        <v>1.88</v>
      </c>
      <c r="U8" s="56">
        <v>322.18</v>
      </c>
      <c r="V8" s="56">
        <v>2E-3</v>
      </c>
      <c r="W8" s="56">
        <v>1.7999999999999999E-2</v>
      </c>
      <c r="X8" s="73">
        <v>0.01</v>
      </c>
    </row>
    <row r="9" spans="1:24" s="16" customFormat="1" ht="48" customHeight="1" x14ac:dyDescent="0.35">
      <c r="A9" s="111"/>
      <c r="B9" s="187" t="s">
        <v>72</v>
      </c>
      <c r="C9" s="170">
        <v>22</v>
      </c>
      <c r="D9" s="430" t="s">
        <v>60</v>
      </c>
      <c r="E9" s="580" t="s">
        <v>136</v>
      </c>
      <c r="F9" s="170">
        <v>150</v>
      </c>
      <c r="G9" s="187"/>
      <c r="H9" s="244">
        <v>2.41</v>
      </c>
      <c r="I9" s="56">
        <v>7.02</v>
      </c>
      <c r="J9" s="57">
        <v>14.18</v>
      </c>
      <c r="K9" s="245">
        <v>130.79</v>
      </c>
      <c r="L9" s="244">
        <v>0.08</v>
      </c>
      <c r="M9" s="244">
        <v>7.0000000000000007E-2</v>
      </c>
      <c r="N9" s="56">
        <v>13.63</v>
      </c>
      <c r="O9" s="56">
        <v>420</v>
      </c>
      <c r="P9" s="57">
        <v>0.06</v>
      </c>
      <c r="Q9" s="331">
        <v>35.24</v>
      </c>
      <c r="R9" s="56">
        <v>63.07</v>
      </c>
      <c r="S9" s="56">
        <v>28.07</v>
      </c>
      <c r="T9" s="56">
        <v>1.03</v>
      </c>
      <c r="U9" s="56">
        <v>482.73</v>
      </c>
      <c r="V9" s="56">
        <v>5.0000000000000001E-3</v>
      </c>
      <c r="W9" s="56">
        <v>0</v>
      </c>
      <c r="X9" s="73">
        <v>0.03</v>
      </c>
    </row>
    <row r="10" spans="1:24" s="16" customFormat="1" ht="39" customHeight="1" x14ac:dyDescent="0.35">
      <c r="A10" s="111"/>
      <c r="B10" s="155"/>
      <c r="C10" s="174">
        <v>114</v>
      </c>
      <c r="D10" s="154" t="s">
        <v>42</v>
      </c>
      <c r="E10" s="581" t="s">
        <v>48</v>
      </c>
      <c r="F10" s="280">
        <v>200</v>
      </c>
      <c r="G10" s="154"/>
      <c r="H10" s="241">
        <v>0</v>
      </c>
      <c r="I10" s="15">
        <v>0</v>
      </c>
      <c r="J10" s="40">
        <v>7.27</v>
      </c>
      <c r="K10" s="256">
        <v>28.73</v>
      </c>
      <c r="L10" s="241">
        <v>0</v>
      </c>
      <c r="M10" s="17">
        <v>0</v>
      </c>
      <c r="N10" s="15">
        <v>0</v>
      </c>
      <c r="O10" s="15">
        <v>0</v>
      </c>
      <c r="P10" s="18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11"/>
      <c r="B11" s="155"/>
      <c r="C11" s="365">
        <v>119</v>
      </c>
      <c r="D11" s="155" t="s">
        <v>11</v>
      </c>
      <c r="E11" s="582" t="s">
        <v>51</v>
      </c>
      <c r="F11" s="534">
        <v>30</v>
      </c>
      <c r="G11" s="138"/>
      <c r="H11" s="19">
        <v>2.2799999999999998</v>
      </c>
      <c r="I11" s="20">
        <v>0.24</v>
      </c>
      <c r="J11" s="44">
        <v>14.76</v>
      </c>
      <c r="K11" s="403">
        <v>70.5</v>
      </c>
      <c r="L11" s="273">
        <v>0.03</v>
      </c>
      <c r="M11" s="20">
        <v>0.01</v>
      </c>
      <c r="N11" s="20">
        <v>0</v>
      </c>
      <c r="O11" s="20">
        <v>0</v>
      </c>
      <c r="P11" s="21">
        <v>0</v>
      </c>
      <c r="Q11" s="27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11"/>
      <c r="B12" s="155"/>
      <c r="C12" s="104">
        <v>120</v>
      </c>
      <c r="D12" s="155" t="s">
        <v>12</v>
      </c>
      <c r="E12" s="582" t="s">
        <v>43</v>
      </c>
      <c r="F12" s="534">
        <v>20</v>
      </c>
      <c r="G12" s="138"/>
      <c r="H12" s="19">
        <v>1.32</v>
      </c>
      <c r="I12" s="20">
        <v>0.24</v>
      </c>
      <c r="J12" s="44">
        <v>8.0399999999999991</v>
      </c>
      <c r="K12" s="403">
        <v>39.6</v>
      </c>
      <c r="L12" s="273">
        <v>0.03</v>
      </c>
      <c r="M12" s="20">
        <v>0.02</v>
      </c>
      <c r="N12" s="20">
        <v>0</v>
      </c>
      <c r="O12" s="20">
        <v>0</v>
      </c>
      <c r="P12" s="21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11"/>
      <c r="B13" s="186"/>
      <c r="C13" s="388"/>
      <c r="D13" s="630"/>
      <c r="E13" s="583" t="s">
        <v>17</v>
      </c>
      <c r="F13" s="535" t="e">
        <f>F6+F7+#REF!+#REF!+F10+F11+F12</f>
        <v>#REF!</v>
      </c>
      <c r="G13" s="293"/>
      <c r="H13" s="51" t="e">
        <f>H6+H7+#REF!+#REF!+H10+H11+H12</f>
        <v>#REF!</v>
      </c>
      <c r="I13" s="22" t="e">
        <f>I6+I7+#REF!+#REF!+I10+I11+I12</f>
        <v>#REF!</v>
      </c>
      <c r="J13" s="62" t="e">
        <f>J6+J7+#REF!+#REF!+J10+J11+J12</f>
        <v>#REF!</v>
      </c>
      <c r="K13" s="447" t="e">
        <f>K6+K7+#REF!+#REF!+K10+K11+K12</f>
        <v>#REF!</v>
      </c>
      <c r="L13" s="203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5" t="e">
        <f>P6+P7+#REF!+#REF!+P10+P11+P12</f>
        <v>#REF!</v>
      </c>
      <c r="Q13" s="203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2" t="e">
        <f>X6+X7+#REF!+#REF!+X10+X11+X12</f>
        <v>#REF!</v>
      </c>
    </row>
    <row r="14" spans="1:24" s="16" customFormat="1" ht="39" customHeight="1" x14ac:dyDescent="0.35">
      <c r="A14" s="111"/>
      <c r="B14" s="239"/>
      <c r="C14" s="389"/>
      <c r="D14" s="632"/>
      <c r="E14" s="584" t="s">
        <v>17</v>
      </c>
      <c r="F14" s="536" t="e">
        <f>F6+F7+F8+#REF!+F10+F11+F12</f>
        <v>#REF!</v>
      </c>
      <c r="G14" s="292"/>
      <c r="H14" s="543">
        <f>H6+H7+H8+H9+H10+H11+H12</f>
        <v>29.3</v>
      </c>
      <c r="I14" s="55">
        <f>I6+I7+I8+I9+I10+I11+I12</f>
        <v>45.56</v>
      </c>
      <c r="J14" s="74">
        <f>J6+J7+J8+J9+J10+J11+J12</f>
        <v>58.5</v>
      </c>
      <c r="K14" s="457">
        <f>K6+K7+K8+K9+K10+K11+K12</f>
        <v>765.06000000000006</v>
      </c>
      <c r="L14" s="306">
        <f>L6+L7+L8+L9+L10+L11+L12</f>
        <v>0.66</v>
      </c>
      <c r="M14" s="55">
        <f>M6+M7+M8+M9+M10+M11+M12</f>
        <v>0.35000000000000003</v>
      </c>
      <c r="N14" s="55">
        <f>N6+N7+N8+N9+N10+N11+N12</f>
        <v>30.450000000000003</v>
      </c>
      <c r="O14" s="55">
        <f>O6+O7+O8+O9+O10+O11+O12</f>
        <v>602.79999999999995</v>
      </c>
      <c r="P14" s="722">
        <f>P6+P7+P8+P9+P10+P11+P12</f>
        <v>0.56000000000000005</v>
      </c>
      <c r="Q14" s="306">
        <f>Q6+Q7+Q8+Q9+Q10+Q11+Q12</f>
        <v>123.71000000000001</v>
      </c>
      <c r="R14" s="55">
        <f>R6+R7+R8+R9+R10+R11+R12</f>
        <v>394.15999999999997</v>
      </c>
      <c r="S14" s="55">
        <f>S6+S7+S8+S9+S10+S11+S12</f>
        <v>100.86</v>
      </c>
      <c r="T14" s="55">
        <f>T6+T7+T8+T9+T10+T11+T12</f>
        <v>5.77</v>
      </c>
      <c r="U14" s="55">
        <f>U6+U7+U8+U9+U10+U11+U12</f>
        <v>1304.7</v>
      </c>
      <c r="V14" s="55">
        <f>V6+V7+V8+V9+V10+V11+V12</f>
        <v>1.6000000000000004E-2</v>
      </c>
      <c r="W14" s="55">
        <f>W6+W7+W8+W9+W10+W11+W12</f>
        <v>2.0999999999999998E-2</v>
      </c>
      <c r="X14" s="74">
        <f>X6+X7+X8+X9+X10+X11+X12</f>
        <v>4.4359999999999999</v>
      </c>
    </row>
    <row r="15" spans="1:24" s="16" customFormat="1" ht="39" customHeight="1" x14ac:dyDescent="0.35">
      <c r="A15" s="111"/>
      <c r="B15" s="238"/>
      <c r="C15" s="390"/>
      <c r="D15" s="633"/>
      <c r="E15" s="585" t="s">
        <v>18</v>
      </c>
      <c r="F15" s="479"/>
      <c r="G15" s="416"/>
      <c r="H15" s="469"/>
      <c r="I15" s="411"/>
      <c r="J15" s="412"/>
      <c r="K15" s="516" t="e">
        <f>K13/23.5</f>
        <v>#REF!</v>
      </c>
      <c r="L15" s="410"/>
      <c r="M15" s="411"/>
      <c r="N15" s="411"/>
      <c r="O15" s="411"/>
      <c r="P15" s="459"/>
      <c r="Q15" s="410"/>
      <c r="R15" s="411"/>
      <c r="S15" s="411"/>
      <c r="T15" s="411"/>
      <c r="U15" s="411"/>
      <c r="V15" s="411"/>
      <c r="W15" s="411"/>
      <c r="X15" s="412"/>
    </row>
    <row r="16" spans="1:24" s="16" customFormat="1" ht="39" customHeight="1" thickBot="1" x14ac:dyDescent="0.4">
      <c r="A16" s="262"/>
      <c r="B16" s="189"/>
      <c r="C16" s="490"/>
      <c r="D16" s="634"/>
      <c r="E16" s="586" t="s">
        <v>18</v>
      </c>
      <c r="F16" s="537"/>
      <c r="G16" s="189"/>
      <c r="H16" s="470"/>
      <c r="I16" s="422"/>
      <c r="J16" s="423"/>
      <c r="K16" s="424">
        <f>K14/23.5</f>
        <v>32.555744680851063</v>
      </c>
      <c r="L16" s="421"/>
      <c r="M16" s="422"/>
      <c r="N16" s="422"/>
      <c r="O16" s="422"/>
      <c r="P16" s="460"/>
      <c r="Q16" s="421"/>
      <c r="R16" s="422"/>
      <c r="S16" s="422"/>
      <c r="T16" s="422"/>
      <c r="U16" s="422"/>
      <c r="V16" s="422"/>
      <c r="W16" s="422"/>
      <c r="X16" s="4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91" t="s">
        <v>62</v>
      </c>
      <c r="B19" s="791"/>
      <c r="C19" s="592"/>
      <c r="D19" s="593"/>
      <c r="E19" s="25"/>
      <c r="F19" s="26"/>
      <c r="G19" s="11"/>
      <c r="H19" s="11"/>
      <c r="I19" s="11"/>
      <c r="J19" s="11"/>
    </row>
    <row r="20" spans="1:14" ht="18" x14ac:dyDescent="0.35">
      <c r="A20" s="594" t="s">
        <v>63</v>
      </c>
      <c r="B20" s="787"/>
      <c r="C20" s="595"/>
      <c r="D20" s="595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5"/>
      <c r="B4" s="369" t="s">
        <v>36</v>
      </c>
      <c r="C4" s="134"/>
      <c r="D4" s="163"/>
      <c r="E4" s="369"/>
      <c r="F4" s="426"/>
      <c r="G4" s="776" t="s">
        <v>19</v>
      </c>
      <c r="H4" s="777"/>
      <c r="I4" s="778"/>
      <c r="J4" s="313" t="s">
        <v>20</v>
      </c>
      <c r="K4" s="898" t="s">
        <v>21</v>
      </c>
      <c r="L4" s="899"/>
      <c r="M4" s="900"/>
      <c r="N4" s="900"/>
      <c r="O4" s="904"/>
      <c r="P4" s="912" t="s">
        <v>22</v>
      </c>
      <c r="Q4" s="913"/>
      <c r="R4" s="913"/>
      <c r="S4" s="913"/>
      <c r="T4" s="913"/>
      <c r="U4" s="913"/>
      <c r="V4" s="913"/>
      <c r="W4" s="914"/>
    </row>
    <row r="5" spans="1:23" s="16" customFormat="1" ht="47" thickBot="1" x14ac:dyDescent="0.4">
      <c r="A5" s="146" t="s">
        <v>0</v>
      </c>
      <c r="B5" s="131" t="s">
        <v>37</v>
      </c>
      <c r="C5" s="82" t="s">
        <v>38</v>
      </c>
      <c r="D5" s="108" t="s">
        <v>35</v>
      </c>
      <c r="E5" s="131" t="s">
        <v>23</v>
      </c>
      <c r="F5" s="131" t="s">
        <v>34</v>
      </c>
      <c r="G5" s="131" t="s">
        <v>24</v>
      </c>
      <c r="H5" s="466" t="s">
        <v>25</v>
      </c>
      <c r="I5" s="720" t="s">
        <v>26</v>
      </c>
      <c r="J5" s="314" t="s">
        <v>27</v>
      </c>
      <c r="K5" s="344" t="s">
        <v>28</v>
      </c>
      <c r="L5" s="344" t="s">
        <v>106</v>
      </c>
      <c r="M5" s="344" t="s">
        <v>29</v>
      </c>
      <c r="N5" s="465" t="s">
        <v>107</v>
      </c>
      <c r="O5" s="344" t="s">
        <v>108</v>
      </c>
      <c r="P5" s="344" t="s">
        <v>30</v>
      </c>
      <c r="Q5" s="344" t="s">
        <v>31</v>
      </c>
      <c r="R5" s="344" t="s">
        <v>32</v>
      </c>
      <c r="S5" s="344" t="s">
        <v>33</v>
      </c>
      <c r="T5" s="344" t="s">
        <v>109</v>
      </c>
      <c r="U5" s="344" t="s">
        <v>110</v>
      </c>
      <c r="V5" s="344" t="s">
        <v>111</v>
      </c>
      <c r="W5" s="466" t="s">
        <v>112</v>
      </c>
    </row>
    <row r="6" spans="1:23" s="16" customFormat="1" ht="39" customHeight="1" x14ac:dyDescent="0.35">
      <c r="A6" s="148" t="s">
        <v>5</v>
      </c>
      <c r="B6" s="142">
        <v>13</v>
      </c>
      <c r="C6" s="377" t="s">
        <v>6</v>
      </c>
      <c r="D6" s="605" t="s">
        <v>54</v>
      </c>
      <c r="E6" s="506">
        <v>60</v>
      </c>
      <c r="F6" s="377"/>
      <c r="G6" s="258">
        <v>1.1200000000000001</v>
      </c>
      <c r="H6" s="36">
        <v>4.2699999999999996</v>
      </c>
      <c r="I6" s="223">
        <v>6.02</v>
      </c>
      <c r="J6" s="316">
        <v>68.62</v>
      </c>
      <c r="K6" s="285">
        <v>0.03</v>
      </c>
      <c r="L6" s="281">
        <v>0.04</v>
      </c>
      <c r="M6" s="88">
        <v>3.29</v>
      </c>
      <c r="N6" s="88">
        <v>450</v>
      </c>
      <c r="O6" s="89">
        <v>0</v>
      </c>
      <c r="P6" s="285">
        <v>14.45</v>
      </c>
      <c r="Q6" s="88">
        <v>29.75</v>
      </c>
      <c r="R6" s="88">
        <v>18.420000000000002</v>
      </c>
      <c r="S6" s="88">
        <v>0.54</v>
      </c>
      <c r="T6" s="88">
        <v>161.77000000000001</v>
      </c>
      <c r="U6" s="88">
        <v>3.0000000000000001E-3</v>
      </c>
      <c r="V6" s="88">
        <v>1E-3</v>
      </c>
      <c r="W6" s="90">
        <v>0.02</v>
      </c>
    </row>
    <row r="7" spans="1:23" s="16" customFormat="1" ht="39" customHeight="1" x14ac:dyDescent="0.35">
      <c r="A7" s="109"/>
      <c r="B7" s="140">
        <v>138</v>
      </c>
      <c r="C7" s="320" t="s">
        <v>7</v>
      </c>
      <c r="D7" s="589" t="s">
        <v>147</v>
      </c>
      <c r="E7" s="653">
        <v>200</v>
      </c>
      <c r="F7" s="139"/>
      <c r="G7" s="242">
        <v>6.03</v>
      </c>
      <c r="H7" s="13">
        <v>6.38</v>
      </c>
      <c r="I7" s="42">
        <v>11.17</v>
      </c>
      <c r="J7" s="140">
        <v>126.47</v>
      </c>
      <c r="K7" s="242">
        <v>0.08</v>
      </c>
      <c r="L7" s="75">
        <v>0.08</v>
      </c>
      <c r="M7" s="13">
        <v>5.73</v>
      </c>
      <c r="N7" s="13">
        <v>120</v>
      </c>
      <c r="O7" s="42">
        <v>0.02</v>
      </c>
      <c r="P7" s="242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11"/>
      <c r="B8" s="195">
        <v>148</v>
      </c>
      <c r="C8" s="207" t="s">
        <v>8</v>
      </c>
      <c r="D8" s="350" t="s">
        <v>99</v>
      </c>
      <c r="E8" s="618">
        <v>90</v>
      </c>
      <c r="F8" s="138"/>
      <c r="G8" s="241">
        <v>19.52</v>
      </c>
      <c r="H8" s="15">
        <v>10.17</v>
      </c>
      <c r="I8" s="40">
        <v>5.89</v>
      </c>
      <c r="J8" s="256">
        <v>193.12</v>
      </c>
      <c r="K8" s="241">
        <v>0.11</v>
      </c>
      <c r="L8" s="17">
        <v>0.16</v>
      </c>
      <c r="M8" s="15">
        <v>1.57</v>
      </c>
      <c r="N8" s="15">
        <v>300</v>
      </c>
      <c r="O8" s="40">
        <v>0.44</v>
      </c>
      <c r="P8" s="241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11"/>
      <c r="B9" s="138">
        <v>253</v>
      </c>
      <c r="C9" s="207" t="s">
        <v>60</v>
      </c>
      <c r="D9" s="350" t="s">
        <v>105</v>
      </c>
      <c r="E9" s="618">
        <v>150</v>
      </c>
      <c r="F9" s="138"/>
      <c r="G9" s="250">
        <v>4.3</v>
      </c>
      <c r="H9" s="79">
        <v>4.24</v>
      </c>
      <c r="I9" s="211">
        <v>18.77</v>
      </c>
      <c r="J9" s="365">
        <v>129.54</v>
      </c>
      <c r="K9" s="250">
        <v>0.11</v>
      </c>
      <c r="L9" s="212">
        <v>0.06</v>
      </c>
      <c r="M9" s="79">
        <v>0</v>
      </c>
      <c r="N9" s="79">
        <v>10</v>
      </c>
      <c r="O9" s="211">
        <v>0.06</v>
      </c>
      <c r="P9" s="250">
        <v>8.69</v>
      </c>
      <c r="Q9" s="79">
        <v>94.9</v>
      </c>
      <c r="R9" s="79">
        <v>62.72</v>
      </c>
      <c r="S9" s="79">
        <v>2.12</v>
      </c>
      <c r="T9" s="79">
        <v>114.82</v>
      </c>
      <c r="U9" s="79">
        <v>1E-3</v>
      </c>
      <c r="V9" s="79">
        <v>1E-3</v>
      </c>
      <c r="W9" s="211">
        <v>0.01</v>
      </c>
    </row>
    <row r="10" spans="1:23" s="16" customFormat="1" ht="42.75" customHeight="1" x14ac:dyDescent="0.35">
      <c r="A10" s="111"/>
      <c r="B10" s="214">
        <v>100</v>
      </c>
      <c r="C10" s="209" t="s">
        <v>83</v>
      </c>
      <c r="D10" s="155" t="s">
        <v>81</v>
      </c>
      <c r="E10" s="138">
        <v>200</v>
      </c>
      <c r="F10" s="367"/>
      <c r="G10" s="273">
        <v>0.15</v>
      </c>
      <c r="H10" s="20">
        <v>0.04</v>
      </c>
      <c r="I10" s="44">
        <v>12.83</v>
      </c>
      <c r="J10" s="198">
        <v>52.45</v>
      </c>
      <c r="K10" s="241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11"/>
      <c r="B11" s="140">
        <v>119</v>
      </c>
      <c r="C11" s="153" t="s">
        <v>11</v>
      </c>
      <c r="D11" s="183" t="s">
        <v>51</v>
      </c>
      <c r="E11" s="174">
        <v>45</v>
      </c>
      <c r="F11" s="137"/>
      <c r="G11" s="241">
        <v>3.42</v>
      </c>
      <c r="H11" s="15">
        <v>0.36</v>
      </c>
      <c r="I11" s="40">
        <v>22.14</v>
      </c>
      <c r="J11" s="195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1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11"/>
      <c r="B12" s="137">
        <v>120</v>
      </c>
      <c r="C12" s="153" t="s">
        <v>12</v>
      </c>
      <c r="D12" s="183" t="s">
        <v>43</v>
      </c>
      <c r="E12" s="174">
        <v>25</v>
      </c>
      <c r="F12" s="137"/>
      <c r="G12" s="241">
        <v>1.65</v>
      </c>
      <c r="H12" s="15">
        <v>0.3</v>
      </c>
      <c r="I12" s="40">
        <v>10.050000000000001</v>
      </c>
      <c r="J12" s="195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1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10"/>
      <c r="B13" s="351"/>
      <c r="C13" s="226"/>
      <c r="D13" s="304" t="s">
        <v>17</v>
      </c>
      <c r="E13" s="359">
        <f>SUM(E6:E12)</f>
        <v>770</v>
      </c>
      <c r="F13" s="267"/>
      <c r="G13" s="204">
        <f t="shared" ref="G13:W13" si="0">SUM(G6:G12)</f>
        <v>36.19</v>
      </c>
      <c r="H13" s="33">
        <f t="shared" si="0"/>
        <v>25.76</v>
      </c>
      <c r="I13" s="66">
        <f t="shared" si="0"/>
        <v>86.86999999999999</v>
      </c>
      <c r="J13" s="267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6">
        <f t="shared" si="0"/>
        <v>0.52</v>
      </c>
      <c r="P13" s="204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6">
        <f t="shared" si="0"/>
        <v>7.26</v>
      </c>
    </row>
    <row r="14" spans="1:23" s="35" customFormat="1" ht="39" customHeight="1" thickBot="1" x14ac:dyDescent="0.4">
      <c r="A14" s="149"/>
      <c r="B14" s="144"/>
      <c r="C14" s="136"/>
      <c r="D14" s="337" t="s">
        <v>18</v>
      </c>
      <c r="E14" s="464"/>
      <c r="F14" s="450"/>
      <c r="G14" s="711"/>
      <c r="H14" s="712"/>
      <c r="I14" s="713"/>
      <c r="J14" s="385">
        <f>J13/23.5</f>
        <v>30.870212765957447</v>
      </c>
      <c r="K14" s="711"/>
      <c r="L14" s="714"/>
      <c r="M14" s="712"/>
      <c r="N14" s="712"/>
      <c r="O14" s="713"/>
      <c r="P14" s="711"/>
      <c r="Q14" s="712"/>
      <c r="R14" s="712"/>
      <c r="S14" s="712"/>
      <c r="T14" s="712"/>
      <c r="U14" s="712"/>
      <c r="V14" s="712"/>
      <c r="W14" s="713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9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4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81"/>
      <c r="C4" s="107" t="s">
        <v>36</v>
      </c>
      <c r="D4" s="106"/>
      <c r="E4" s="163"/>
      <c r="F4" s="101"/>
      <c r="G4" s="107"/>
      <c r="H4" s="756" t="s">
        <v>19</v>
      </c>
      <c r="I4" s="757"/>
      <c r="J4" s="758"/>
      <c r="K4" s="193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47" thickBot="1" x14ac:dyDescent="0.4">
      <c r="A5" s="146" t="s">
        <v>0</v>
      </c>
      <c r="B5" s="82"/>
      <c r="C5" s="108" t="s">
        <v>37</v>
      </c>
      <c r="D5" s="322" t="s">
        <v>38</v>
      </c>
      <c r="E5" s="108" t="s">
        <v>35</v>
      </c>
      <c r="F5" s="102" t="s">
        <v>23</v>
      </c>
      <c r="G5" s="108" t="s">
        <v>34</v>
      </c>
      <c r="H5" s="102" t="s">
        <v>24</v>
      </c>
      <c r="I5" s="466" t="s">
        <v>25</v>
      </c>
      <c r="J5" s="102" t="s">
        <v>26</v>
      </c>
      <c r="K5" s="194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7.5" customHeight="1" x14ac:dyDescent="0.35">
      <c r="A6" s="148" t="s">
        <v>5</v>
      </c>
      <c r="B6" s="377"/>
      <c r="C6" s="737">
        <v>28</v>
      </c>
      <c r="D6" s="640" t="s">
        <v>16</v>
      </c>
      <c r="E6" s="641" t="s">
        <v>123</v>
      </c>
      <c r="F6" s="642">
        <v>60</v>
      </c>
      <c r="G6" s="541"/>
      <c r="H6" s="45">
        <v>0.48</v>
      </c>
      <c r="I6" s="36">
        <v>0.6</v>
      </c>
      <c r="J6" s="46">
        <v>1.56</v>
      </c>
      <c r="K6" s="224">
        <v>8.4</v>
      </c>
      <c r="L6" s="273">
        <v>0.02</v>
      </c>
      <c r="M6" s="20">
        <v>0.02</v>
      </c>
      <c r="N6" s="20">
        <v>6</v>
      </c>
      <c r="O6" s="20">
        <v>10</v>
      </c>
      <c r="P6" s="21">
        <v>0</v>
      </c>
      <c r="Q6" s="333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9"/>
      <c r="B7" s="154"/>
      <c r="C7" s="150">
        <v>33</v>
      </c>
      <c r="D7" s="183" t="s">
        <v>7</v>
      </c>
      <c r="E7" s="220" t="s">
        <v>55</v>
      </c>
      <c r="F7" s="280">
        <v>200</v>
      </c>
      <c r="G7" s="154"/>
      <c r="H7" s="242">
        <v>6.2</v>
      </c>
      <c r="I7" s="13">
        <v>6.38</v>
      </c>
      <c r="J7" s="42">
        <v>12.3</v>
      </c>
      <c r="K7" s="105">
        <v>131.76</v>
      </c>
      <c r="L7" s="242">
        <v>7.0000000000000007E-2</v>
      </c>
      <c r="M7" s="75">
        <v>0.08</v>
      </c>
      <c r="N7" s="13">
        <v>5.17</v>
      </c>
      <c r="O7" s="13">
        <v>120</v>
      </c>
      <c r="P7" s="42">
        <v>0.02</v>
      </c>
      <c r="Q7" s="242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11"/>
      <c r="B8" s="154"/>
      <c r="C8" s="150">
        <v>321</v>
      </c>
      <c r="D8" s="183" t="s">
        <v>8</v>
      </c>
      <c r="E8" s="220" t="s">
        <v>150</v>
      </c>
      <c r="F8" s="280">
        <v>90</v>
      </c>
      <c r="G8" s="154"/>
      <c r="H8" s="241">
        <v>19.78</v>
      </c>
      <c r="I8" s="15">
        <v>24.51</v>
      </c>
      <c r="J8" s="40">
        <v>2.52</v>
      </c>
      <c r="K8" s="257">
        <v>312.27999999999997</v>
      </c>
      <c r="L8" s="241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41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11"/>
      <c r="B9" s="154"/>
      <c r="C9" s="150">
        <v>65</v>
      </c>
      <c r="D9" s="183" t="s">
        <v>45</v>
      </c>
      <c r="E9" s="220" t="s">
        <v>50</v>
      </c>
      <c r="F9" s="280">
        <v>150</v>
      </c>
      <c r="G9" s="154"/>
      <c r="H9" s="242">
        <v>6.76</v>
      </c>
      <c r="I9" s="13">
        <v>3.93</v>
      </c>
      <c r="J9" s="42">
        <v>41.29</v>
      </c>
      <c r="K9" s="105">
        <v>227.48</v>
      </c>
      <c r="L9" s="242">
        <v>0.08</v>
      </c>
      <c r="M9" s="75">
        <v>0.03</v>
      </c>
      <c r="N9" s="13">
        <v>0</v>
      </c>
      <c r="O9" s="13">
        <v>10</v>
      </c>
      <c r="P9" s="42">
        <v>0.06</v>
      </c>
      <c r="Q9" s="24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11"/>
      <c r="B10" s="154"/>
      <c r="C10" s="150">
        <v>114</v>
      </c>
      <c r="D10" s="183" t="s">
        <v>42</v>
      </c>
      <c r="E10" s="220" t="s">
        <v>48</v>
      </c>
      <c r="F10" s="280">
        <v>200</v>
      </c>
      <c r="G10" s="154"/>
      <c r="H10" s="241">
        <v>0</v>
      </c>
      <c r="I10" s="15">
        <v>0</v>
      </c>
      <c r="J10" s="40">
        <v>7.27</v>
      </c>
      <c r="K10" s="256">
        <v>28.73</v>
      </c>
      <c r="L10" s="241">
        <v>0</v>
      </c>
      <c r="M10" s="17">
        <v>0</v>
      </c>
      <c r="N10" s="15">
        <v>0</v>
      </c>
      <c r="O10" s="15">
        <v>0</v>
      </c>
      <c r="P10" s="18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11"/>
      <c r="B11" s="154"/>
      <c r="C11" s="152">
        <v>119</v>
      </c>
      <c r="D11" s="183" t="s">
        <v>11</v>
      </c>
      <c r="E11" s="154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11"/>
      <c r="B12" s="154"/>
      <c r="C12" s="150">
        <v>120</v>
      </c>
      <c r="D12" s="183" t="s">
        <v>12</v>
      </c>
      <c r="E12" s="154" t="s">
        <v>43</v>
      </c>
      <c r="F12" s="138">
        <v>20</v>
      </c>
      <c r="G12" s="138"/>
      <c r="H12" s="19">
        <v>1.32</v>
      </c>
      <c r="I12" s="20">
        <v>0.24</v>
      </c>
      <c r="J12" s="21">
        <v>8.0399999999999991</v>
      </c>
      <c r="K12" s="429">
        <v>39.6</v>
      </c>
      <c r="L12" s="273">
        <v>0.03</v>
      </c>
      <c r="M12" s="19">
        <v>0.02</v>
      </c>
      <c r="N12" s="20">
        <v>0</v>
      </c>
      <c r="O12" s="20">
        <v>0</v>
      </c>
      <c r="P12" s="44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11"/>
      <c r="B13" s="154"/>
      <c r="C13" s="738"/>
      <c r="D13" s="607"/>
      <c r="E13" s="304" t="s">
        <v>17</v>
      </c>
      <c r="F13" s="133">
        <f>SUM(F6:F12)</f>
        <v>740</v>
      </c>
      <c r="G13" s="154"/>
      <c r="H13" s="202">
        <f>SUM(H6:H12)</f>
        <v>36.06</v>
      </c>
      <c r="I13" s="14">
        <f>SUM(I6:I12)</f>
        <v>35.82</v>
      </c>
      <c r="J13" s="43">
        <f>SUM(J6:J12)</f>
        <v>82.82</v>
      </c>
      <c r="K13" s="317">
        <f>SUM(K6:K12)</f>
        <v>795.25</v>
      </c>
      <c r="L13" s="643">
        <f t="shared" ref="L13:X13" si="0">SUM(L6:L12)</f>
        <v>0.29000000000000004</v>
      </c>
      <c r="M13" s="724">
        <f t="shared" si="0"/>
        <v>0.37</v>
      </c>
      <c r="N13" s="644">
        <f t="shared" si="0"/>
        <v>12.33</v>
      </c>
      <c r="O13" s="644">
        <f t="shared" si="0"/>
        <v>220</v>
      </c>
      <c r="P13" s="645">
        <f t="shared" si="0"/>
        <v>0.37</v>
      </c>
      <c r="Q13" s="643">
        <f t="shared" si="0"/>
        <v>263.95</v>
      </c>
      <c r="R13" s="644">
        <f t="shared" si="0"/>
        <v>488.85999999999996</v>
      </c>
      <c r="S13" s="644">
        <f t="shared" si="0"/>
        <v>77.86</v>
      </c>
      <c r="T13" s="644">
        <f t="shared" si="0"/>
        <v>4.75</v>
      </c>
      <c r="U13" s="644">
        <f t="shared" si="0"/>
        <v>863.17</v>
      </c>
      <c r="V13" s="644">
        <f t="shared" si="0"/>
        <v>1.3600000000000001E-2</v>
      </c>
      <c r="W13" s="644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62"/>
      <c r="B14" s="648"/>
      <c r="C14" s="739"/>
      <c r="D14" s="610"/>
      <c r="E14" s="337" t="s">
        <v>18</v>
      </c>
      <c r="F14" s="610"/>
      <c r="G14" s="608"/>
      <c r="H14" s="614"/>
      <c r="I14" s="616"/>
      <c r="J14" s="617"/>
      <c r="K14" s="318">
        <f>K13/23.5</f>
        <v>33.840425531914896</v>
      </c>
      <c r="L14" s="614"/>
      <c r="M14" s="615"/>
      <c r="N14" s="616"/>
      <c r="O14" s="616"/>
      <c r="P14" s="617"/>
      <c r="Q14" s="614"/>
      <c r="R14" s="616"/>
      <c r="S14" s="616"/>
      <c r="T14" s="616"/>
      <c r="U14" s="616"/>
      <c r="V14" s="616"/>
      <c r="W14" s="616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91" t="s">
        <v>62</v>
      </c>
      <c r="B17" s="791"/>
      <c r="C17" s="592"/>
      <c r="D17" s="593"/>
      <c r="E17" s="25"/>
      <c r="F17" s="26"/>
      <c r="G17" s="11"/>
      <c r="H17" s="11"/>
      <c r="I17" s="11"/>
      <c r="J17" s="11"/>
    </row>
    <row r="18" spans="1:10" ht="18" x14ac:dyDescent="0.35">
      <c r="A18" s="594" t="s">
        <v>63</v>
      </c>
      <c r="B18" s="787"/>
      <c r="C18" s="595"/>
      <c r="D18" s="59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8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92"/>
      <c r="C4" s="597" t="s">
        <v>36</v>
      </c>
      <c r="D4" s="251"/>
      <c r="E4" s="646"/>
      <c r="F4" s="598"/>
      <c r="G4" s="597"/>
      <c r="H4" s="759" t="s">
        <v>19</v>
      </c>
      <c r="I4" s="760"/>
      <c r="J4" s="761"/>
      <c r="K4" s="603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6" t="s">
        <v>0</v>
      </c>
      <c r="B5" s="793"/>
      <c r="C5" s="102" t="s">
        <v>37</v>
      </c>
      <c r="D5" s="647" t="s">
        <v>38</v>
      </c>
      <c r="E5" s="102" t="s">
        <v>35</v>
      </c>
      <c r="F5" s="108" t="s">
        <v>23</v>
      </c>
      <c r="G5" s="102" t="s">
        <v>34</v>
      </c>
      <c r="H5" s="131" t="s">
        <v>24</v>
      </c>
      <c r="I5" s="466" t="s">
        <v>25</v>
      </c>
      <c r="J5" s="720" t="s">
        <v>26</v>
      </c>
      <c r="K5" s="604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485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38.25" customHeight="1" x14ac:dyDescent="0.35">
      <c r="A6" s="148" t="s">
        <v>5</v>
      </c>
      <c r="B6" s="158"/>
      <c r="C6" s="282">
        <v>133</v>
      </c>
      <c r="D6" s="649" t="s">
        <v>16</v>
      </c>
      <c r="E6" s="650" t="s">
        <v>125</v>
      </c>
      <c r="F6" s="651">
        <v>60</v>
      </c>
      <c r="G6" s="282"/>
      <c r="H6" s="45">
        <v>1.24</v>
      </c>
      <c r="I6" s="36">
        <v>0.21</v>
      </c>
      <c r="J6" s="46">
        <v>6.12</v>
      </c>
      <c r="K6" s="224">
        <v>31.32</v>
      </c>
      <c r="L6" s="258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64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9"/>
      <c r="B7" s="221"/>
      <c r="C7" s="139">
        <v>32</v>
      </c>
      <c r="D7" s="652" t="s">
        <v>7</v>
      </c>
      <c r="E7" s="589" t="s">
        <v>49</v>
      </c>
      <c r="F7" s="653">
        <v>200</v>
      </c>
      <c r="G7" s="139"/>
      <c r="H7" s="212">
        <v>5.88</v>
      </c>
      <c r="I7" s="79">
        <v>8.82</v>
      </c>
      <c r="J7" s="80">
        <v>9.6</v>
      </c>
      <c r="K7" s="214">
        <v>142.19999999999999</v>
      </c>
      <c r="L7" s="242">
        <v>0.04</v>
      </c>
      <c r="M7" s="75">
        <v>0.08</v>
      </c>
      <c r="N7" s="13">
        <v>2.2400000000000002</v>
      </c>
      <c r="O7" s="13">
        <v>132.44</v>
      </c>
      <c r="P7" s="42">
        <v>0.06</v>
      </c>
      <c r="Q7" s="242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11"/>
      <c r="B8" s="187" t="s">
        <v>71</v>
      </c>
      <c r="C8" s="170">
        <v>88</v>
      </c>
      <c r="D8" s="430" t="s">
        <v>8</v>
      </c>
      <c r="E8" s="639" t="s">
        <v>149</v>
      </c>
      <c r="F8" s="518">
        <v>90</v>
      </c>
      <c r="G8" s="170"/>
      <c r="H8" s="331">
        <v>18</v>
      </c>
      <c r="I8" s="56">
        <v>16.5</v>
      </c>
      <c r="J8" s="73">
        <v>2.89</v>
      </c>
      <c r="K8" s="329">
        <v>232.8</v>
      </c>
      <c r="L8" s="398">
        <v>0.05</v>
      </c>
      <c r="M8" s="78">
        <v>0.13</v>
      </c>
      <c r="N8" s="78">
        <v>0.55000000000000004</v>
      </c>
      <c r="O8" s="78">
        <v>0</v>
      </c>
      <c r="P8" s="449">
        <v>0</v>
      </c>
      <c r="Q8" s="398">
        <v>11.7</v>
      </c>
      <c r="R8" s="78">
        <v>170.76</v>
      </c>
      <c r="S8" s="78">
        <v>22.04</v>
      </c>
      <c r="T8" s="78">
        <v>2.4700000000000002</v>
      </c>
      <c r="U8" s="78">
        <v>302.3</v>
      </c>
      <c r="V8" s="78">
        <v>7.0000000000000001E-3</v>
      </c>
      <c r="W8" s="78">
        <v>0</v>
      </c>
      <c r="X8" s="399">
        <v>5.8999999999999997E-2</v>
      </c>
    </row>
    <row r="9" spans="1:24" s="16" customFormat="1" ht="38.25" customHeight="1" x14ac:dyDescent="0.35">
      <c r="A9" s="111"/>
      <c r="B9" s="137"/>
      <c r="C9" s="133">
        <v>54</v>
      </c>
      <c r="D9" s="154" t="s">
        <v>45</v>
      </c>
      <c r="E9" s="183" t="s">
        <v>40</v>
      </c>
      <c r="F9" s="137">
        <v>150</v>
      </c>
      <c r="G9" s="133"/>
      <c r="H9" s="273">
        <v>7.26</v>
      </c>
      <c r="I9" s="20">
        <v>4.96</v>
      </c>
      <c r="J9" s="44">
        <v>31.76</v>
      </c>
      <c r="K9" s="272">
        <v>198.84</v>
      </c>
      <c r="L9" s="273">
        <v>0.19</v>
      </c>
      <c r="M9" s="19">
        <v>0.1</v>
      </c>
      <c r="N9" s="20">
        <v>0</v>
      </c>
      <c r="O9" s="20">
        <v>10</v>
      </c>
      <c r="P9" s="21">
        <v>0.06</v>
      </c>
      <c r="Q9" s="27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11"/>
      <c r="B10" s="138"/>
      <c r="C10" s="133">
        <v>107</v>
      </c>
      <c r="D10" s="154" t="s">
        <v>15</v>
      </c>
      <c r="E10" s="350" t="s">
        <v>117</v>
      </c>
      <c r="F10" s="188">
        <v>200</v>
      </c>
      <c r="G10" s="133"/>
      <c r="H10" s="241">
        <v>1</v>
      </c>
      <c r="I10" s="15">
        <v>0.2</v>
      </c>
      <c r="J10" s="40">
        <v>20.2</v>
      </c>
      <c r="K10" s="256">
        <v>92</v>
      </c>
      <c r="L10" s="241">
        <v>0.02</v>
      </c>
      <c r="M10" s="17">
        <v>0.02</v>
      </c>
      <c r="N10" s="15">
        <v>4</v>
      </c>
      <c r="O10" s="15">
        <v>0</v>
      </c>
      <c r="P10" s="40">
        <v>0</v>
      </c>
      <c r="Q10" s="241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11"/>
      <c r="B11" s="137"/>
      <c r="C11" s="105">
        <v>119</v>
      </c>
      <c r="D11" s="154" t="s">
        <v>11</v>
      </c>
      <c r="E11" s="183" t="s">
        <v>51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6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11"/>
      <c r="B12" s="137"/>
      <c r="C12" s="133">
        <v>120</v>
      </c>
      <c r="D12" s="154" t="s">
        <v>12</v>
      </c>
      <c r="E12" s="183" t="s">
        <v>43</v>
      </c>
      <c r="F12" s="138">
        <v>20</v>
      </c>
      <c r="G12" s="138"/>
      <c r="H12" s="19">
        <v>1.32</v>
      </c>
      <c r="I12" s="20">
        <v>0.24</v>
      </c>
      <c r="J12" s="21">
        <v>8.0399999999999991</v>
      </c>
      <c r="K12" s="271">
        <v>39.6</v>
      </c>
      <c r="L12" s="273">
        <v>0.03</v>
      </c>
      <c r="M12" s="19">
        <v>0.02</v>
      </c>
      <c r="N12" s="20">
        <v>0</v>
      </c>
      <c r="O12" s="20">
        <v>0</v>
      </c>
      <c r="P12" s="44">
        <v>0</v>
      </c>
      <c r="Q12" s="27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11"/>
      <c r="B13" s="782"/>
      <c r="C13" s="186"/>
      <c r="D13" s="627"/>
      <c r="E13" s="302" t="s">
        <v>17</v>
      </c>
      <c r="F13" s="477" t="e">
        <f>F6+F7+#REF!+F9+F10+F11+F12</f>
        <v>#REF!</v>
      </c>
      <c r="G13" s="507"/>
      <c r="H13" s="203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11"/>
      <c r="B14" s="783"/>
      <c r="C14" s="387"/>
      <c r="D14" s="654"/>
      <c r="E14" s="303" t="s">
        <v>17</v>
      </c>
      <c r="F14" s="475">
        <f>F6+F7+F8+F9+F10+F11+F12</f>
        <v>740</v>
      </c>
      <c r="G14" s="294"/>
      <c r="H14" s="306">
        <f>H6+H7+H8+H9+H10+H11+H12</f>
        <v>36.220000000000006</v>
      </c>
      <c r="I14" s="55">
        <f>I6+I7+I8+I9+I10+I11+I12</f>
        <v>31.09</v>
      </c>
      <c r="J14" s="74">
        <f>J6+J7+J8+J9+J10+J11+J12</f>
        <v>88.450000000000017</v>
      </c>
      <c r="K14" s="438">
        <f>K6+K7+K8+K9+K10+K11+K12</f>
        <v>783.76</v>
      </c>
      <c r="L14" s="306">
        <f>L6+L7+L8+L9+L10+L11+L12</f>
        <v>0.3600000000000001</v>
      </c>
      <c r="M14" s="55">
        <f>M6+M7+M8+M9+M10+M11+M12</f>
        <v>0.38000000000000006</v>
      </c>
      <c r="N14" s="55">
        <f>N6+N7+N8+N9+N10+N11+N12</f>
        <v>7.94</v>
      </c>
      <c r="O14" s="55">
        <f>O6+O7+O8+O9+O10+O11+O12</f>
        <v>142.44</v>
      </c>
      <c r="P14" s="722">
        <f>P6+P7+P8+P9+P10+P11+P12</f>
        <v>0.12</v>
      </c>
      <c r="Q14" s="306">
        <f>Q6+Q7+Q8+Q9+Q10+Q11+Q12</f>
        <v>103.65</v>
      </c>
      <c r="R14" s="55">
        <f>R6+R7+R8+R9+R10+R11+R12</f>
        <v>492.51</v>
      </c>
      <c r="S14" s="55">
        <f>S6+S7+S8+S9+S10+S11+S12</f>
        <v>177.99</v>
      </c>
      <c r="T14" s="55">
        <f>T6+T7+T8+T9+T10+T11+T12</f>
        <v>11.469999999999999</v>
      </c>
      <c r="U14" s="55">
        <f>U6+U7+U8+U9+U10+U11+U12</f>
        <v>1190.0999999999999</v>
      </c>
      <c r="V14" s="55">
        <f>V6+V7+V8+V9+V10+V11+V12</f>
        <v>1.9000000000000003E-2</v>
      </c>
      <c r="W14" s="55">
        <f>W6+W7+W8+W9+W10+W11+W12</f>
        <v>5.0000000000000001E-3</v>
      </c>
      <c r="X14" s="74">
        <f>X6+X7+X8+X9+X10+X11+X12</f>
        <v>3.0149999999999997</v>
      </c>
    </row>
    <row r="15" spans="1:24" s="16" customFormat="1" ht="38.25" customHeight="1" x14ac:dyDescent="0.35">
      <c r="A15" s="111"/>
      <c r="B15" s="782"/>
      <c r="C15" s="348"/>
      <c r="D15" s="655"/>
      <c r="E15" s="302" t="s">
        <v>18</v>
      </c>
      <c r="F15" s="479"/>
      <c r="G15" s="483"/>
      <c r="H15" s="203"/>
      <c r="I15" s="22"/>
      <c r="J15" s="62"/>
      <c r="K15" s="481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2"/>
      <c r="B16" s="784"/>
      <c r="C16" s="515"/>
      <c r="D16" s="656"/>
      <c r="E16" s="532" t="s">
        <v>18</v>
      </c>
      <c r="F16" s="657"/>
      <c r="G16" s="658"/>
      <c r="H16" s="659"/>
      <c r="I16" s="660"/>
      <c r="J16" s="661"/>
      <c r="K16" s="424">
        <f>K14/23.5</f>
        <v>33.351489361702129</v>
      </c>
      <c r="L16" s="659"/>
      <c r="M16" s="660"/>
      <c r="N16" s="660"/>
      <c r="O16" s="660"/>
      <c r="P16" s="662"/>
      <c r="Q16" s="659"/>
      <c r="R16" s="660"/>
      <c r="S16" s="660"/>
      <c r="T16" s="660"/>
      <c r="U16" s="660"/>
      <c r="V16" s="660"/>
      <c r="W16" s="660"/>
      <c r="X16" s="661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91" t="s">
        <v>121</v>
      </c>
      <c r="B18" s="791"/>
      <c r="C18" s="592"/>
      <c r="D18" s="593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94" t="s">
        <v>63</v>
      </c>
      <c r="B19" s="787"/>
      <c r="C19" s="595"/>
      <c r="D19" s="59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598" t="s">
        <v>36</v>
      </c>
      <c r="D4" s="663"/>
      <c r="E4" s="664"/>
      <c r="F4" s="597"/>
      <c r="G4" s="598"/>
      <c r="H4" s="915" t="s">
        <v>19</v>
      </c>
      <c r="I4" s="916"/>
      <c r="J4" s="917"/>
      <c r="K4" s="665" t="s">
        <v>20</v>
      </c>
      <c r="L4" s="898" t="s">
        <v>21</v>
      </c>
      <c r="M4" s="899"/>
      <c r="N4" s="900"/>
      <c r="O4" s="900"/>
      <c r="P4" s="904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6" t="s">
        <v>0</v>
      </c>
      <c r="B5" s="538"/>
      <c r="C5" s="253" t="s">
        <v>37</v>
      </c>
      <c r="D5" s="666" t="s">
        <v>38</v>
      </c>
      <c r="E5" s="253" t="s">
        <v>35</v>
      </c>
      <c r="F5" s="476" t="s">
        <v>23</v>
      </c>
      <c r="G5" s="253" t="s">
        <v>34</v>
      </c>
      <c r="H5" s="476" t="s">
        <v>24</v>
      </c>
      <c r="I5" s="466" t="s">
        <v>25</v>
      </c>
      <c r="J5" s="476" t="s">
        <v>26</v>
      </c>
      <c r="K5" s="667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485" t="s">
        <v>108</v>
      </c>
      <c r="Q5" s="485" t="s">
        <v>30</v>
      </c>
      <c r="R5" s="485" t="s">
        <v>31</v>
      </c>
      <c r="S5" s="485" t="s">
        <v>32</v>
      </c>
      <c r="T5" s="485" t="s">
        <v>33</v>
      </c>
      <c r="U5" s="485" t="s">
        <v>109</v>
      </c>
      <c r="V5" s="485" t="s">
        <v>110</v>
      </c>
      <c r="W5" s="485" t="s">
        <v>111</v>
      </c>
      <c r="X5" s="598" t="s">
        <v>112</v>
      </c>
    </row>
    <row r="6" spans="1:24" s="16" customFormat="1" ht="39" customHeight="1" x14ac:dyDescent="0.35">
      <c r="A6" s="125" t="s">
        <v>5</v>
      </c>
      <c r="B6" s="125"/>
      <c r="C6" s="381">
        <v>25</v>
      </c>
      <c r="D6" s="270" t="s">
        <v>16</v>
      </c>
      <c r="E6" s="336" t="s">
        <v>46</v>
      </c>
      <c r="F6" s="347">
        <v>150</v>
      </c>
      <c r="G6" s="142"/>
      <c r="H6" s="45">
        <v>0.6</v>
      </c>
      <c r="I6" s="36">
        <v>0.45</v>
      </c>
      <c r="J6" s="46">
        <v>15.45</v>
      </c>
      <c r="K6" s="197">
        <v>70.5</v>
      </c>
      <c r="L6" s="258">
        <v>0.03</v>
      </c>
      <c r="M6" s="45">
        <v>0.05</v>
      </c>
      <c r="N6" s="36">
        <v>7.5</v>
      </c>
      <c r="O6" s="36">
        <v>0</v>
      </c>
      <c r="P6" s="223">
        <v>0</v>
      </c>
      <c r="Q6" s="258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34">
        <v>0.01</v>
      </c>
    </row>
    <row r="7" spans="1:24" s="16" customFormat="1" ht="39" customHeight="1" x14ac:dyDescent="0.35">
      <c r="A7" s="812"/>
      <c r="B7" s="153"/>
      <c r="C7" s="151">
        <v>37</v>
      </c>
      <c r="D7" s="154" t="s">
        <v>7</v>
      </c>
      <c r="E7" s="178" t="s">
        <v>52</v>
      </c>
      <c r="F7" s="188">
        <v>200</v>
      </c>
      <c r="G7" s="133"/>
      <c r="H7" s="242">
        <v>5.78</v>
      </c>
      <c r="I7" s="13">
        <v>5.5</v>
      </c>
      <c r="J7" s="42">
        <v>10.8</v>
      </c>
      <c r="K7" s="105">
        <v>115.7</v>
      </c>
      <c r="L7" s="242">
        <v>7.0000000000000007E-2</v>
      </c>
      <c r="M7" s="75">
        <v>7.0000000000000007E-2</v>
      </c>
      <c r="N7" s="13">
        <v>5.69</v>
      </c>
      <c r="O7" s="13">
        <v>110</v>
      </c>
      <c r="P7" s="42">
        <v>0</v>
      </c>
      <c r="Q7" s="242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11"/>
      <c r="B8" s="811"/>
      <c r="C8" s="151">
        <v>75</v>
      </c>
      <c r="D8" s="652" t="s">
        <v>8</v>
      </c>
      <c r="E8" s="589" t="s">
        <v>61</v>
      </c>
      <c r="F8" s="653">
        <v>90</v>
      </c>
      <c r="G8" s="139"/>
      <c r="H8" s="324">
        <v>12.86</v>
      </c>
      <c r="I8" s="28">
        <v>1.65</v>
      </c>
      <c r="J8" s="29">
        <v>4.9400000000000004</v>
      </c>
      <c r="K8" s="323">
        <v>84.8</v>
      </c>
      <c r="L8" s="324">
        <v>0.08</v>
      </c>
      <c r="M8" s="324">
        <v>0.09</v>
      </c>
      <c r="N8" s="28">
        <v>1.36</v>
      </c>
      <c r="O8" s="28">
        <v>170</v>
      </c>
      <c r="P8" s="29">
        <v>0.16</v>
      </c>
      <c r="Q8" s="326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7">
        <v>0.51</v>
      </c>
    </row>
    <row r="9" spans="1:24" s="16" customFormat="1" ht="39" customHeight="1" x14ac:dyDescent="0.35">
      <c r="A9" s="111"/>
      <c r="B9" s="811"/>
      <c r="C9" s="151">
        <v>53</v>
      </c>
      <c r="D9" s="652" t="s">
        <v>60</v>
      </c>
      <c r="E9" s="320" t="s">
        <v>56</v>
      </c>
      <c r="F9" s="103">
        <v>150</v>
      </c>
      <c r="G9" s="139"/>
      <c r="H9" s="75">
        <v>3.34</v>
      </c>
      <c r="I9" s="13">
        <v>4.91</v>
      </c>
      <c r="J9" s="23">
        <v>33.93</v>
      </c>
      <c r="K9" s="140">
        <v>191.49</v>
      </c>
      <c r="L9" s="75">
        <v>0.03</v>
      </c>
      <c r="M9" s="75">
        <v>0.02</v>
      </c>
      <c r="N9" s="13">
        <v>0</v>
      </c>
      <c r="O9" s="13">
        <v>20</v>
      </c>
      <c r="P9" s="23">
        <v>0.09</v>
      </c>
      <c r="Q9" s="242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11"/>
      <c r="B10" s="811"/>
      <c r="C10" s="534">
        <v>104</v>
      </c>
      <c r="D10" s="320" t="s">
        <v>15</v>
      </c>
      <c r="E10" s="669" t="s">
        <v>132</v>
      </c>
      <c r="F10" s="590">
        <v>200</v>
      </c>
      <c r="G10" s="103"/>
      <c r="H10" s="241">
        <v>0</v>
      </c>
      <c r="I10" s="15">
        <v>0</v>
      </c>
      <c r="J10" s="40">
        <v>14.16</v>
      </c>
      <c r="K10" s="256">
        <v>55.48</v>
      </c>
      <c r="L10" s="241">
        <v>0.09</v>
      </c>
      <c r="M10" s="15">
        <v>0.1</v>
      </c>
      <c r="N10" s="15">
        <v>2.94</v>
      </c>
      <c r="O10" s="15">
        <v>80</v>
      </c>
      <c r="P10" s="18">
        <v>0.96</v>
      </c>
      <c r="Q10" s="24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11"/>
      <c r="B11" s="811"/>
      <c r="C11" s="152">
        <v>119</v>
      </c>
      <c r="D11" s="183" t="s">
        <v>11</v>
      </c>
      <c r="E11" s="154" t="s">
        <v>51</v>
      </c>
      <c r="F11" s="133">
        <v>45</v>
      </c>
      <c r="G11" s="137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1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11"/>
      <c r="B12" s="811"/>
      <c r="C12" s="150">
        <v>120</v>
      </c>
      <c r="D12" s="183" t="s">
        <v>12</v>
      </c>
      <c r="E12" s="154" t="s">
        <v>43</v>
      </c>
      <c r="F12" s="137">
        <v>40</v>
      </c>
      <c r="G12" s="263"/>
      <c r="H12" s="241">
        <v>2.64</v>
      </c>
      <c r="I12" s="15">
        <v>0.48</v>
      </c>
      <c r="J12" s="40">
        <v>16.079999999999998</v>
      </c>
      <c r="K12" s="201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1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11"/>
      <c r="B13" s="811"/>
      <c r="C13" s="738"/>
      <c r="D13" s="607"/>
      <c r="E13" s="304" t="s">
        <v>17</v>
      </c>
      <c r="F13" s="309">
        <f>SUM(F6:F12)</f>
        <v>875</v>
      </c>
      <c r="G13" s="137"/>
      <c r="H13" s="24">
        <f t="shared" ref="H13:J13" si="0">SUM(H6:H12)</f>
        <v>28.64</v>
      </c>
      <c r="I13" s="14">
        <f t="shared" si="0"/>
        <v>13.35</v>
      </c>
      <c r="J13" s="129">
        <f t="shared" si="0"/>
        <v>117.5</v>
      </c>
      <c r="K13" s="308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9">
        <f t="shared" si="1"/>
        <v>1.21</v>
      </c>
      <c r="Q13" s="202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62"/>
      <c r="B14" s="346"/>
      <c r="C14" s="739"/>
      <c r="D14" s="610"/>
      <c r="E14" s="337" t="s">
        <v>18</v>
      </c>
      <c r="F14" s="610"/>
      <c r="G14" s="608"/>
      <c r="H14" s="615"/>
      <c r="I14" s="616"/>
      <c r="J14" s="670"/>
      <c r="K14" s="548">
        <f>K13/23.5</f>
        <v>29.911489361702131</v>
      </c>
      <c r="L14" s="615"/>
      <c r="M14" s="615"/>
      <c r="N14" s="616"/>
      <c r="O14" s="616"/>
      <c r="P14" s="670"/>
      <c r="Q14" s="614"/>
      <c r="R14" s="616"/>
      <c r="S14" s="616"/>
      <c r="T14" s="616"/>
      <c r="U14" s="616"/>
      <c r="V14" s="616"/>
      <c r="W14" s="616"/>
      <c r="X14" s="61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5"/>
      <c r="B4" s="122"/>
      <c r="C4" s="734" t="s">
        <v>36</v>
      </c>
      <c r="D4" s="671"/>
      <c r="E4" s="664"/>
      <c r="F4" s="598"/>
      <c r="G4" s="597"/>
      <c r="H4" s="700" t="s">
        <v>19</v>
      </c>
      <c r="I4" s="603"/>
      <c r="J4" s="742"/>
      <c r="K4" s="603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47" s="16" customFormat="1" ht="28.5" customHeight="1" thickBot="1" x14ac:dyDescent="0.4">
      <c r="A5" s="146" t="s">
        <v>0</v>
      </c>
      <c r="B5" s="123"/>
      <c r="C5" s="720" t="s">
        <v>37</v>
      </c>
      <c r="D5" s="647" t="s">
        <v>38</v>
      </c>
      <c r="E5" s="108" t="s">
        <v>35</v>
      </c>
      <c r="F5" s="108" t="s">
        <v>23</v>
      </c>
      <c r="G5" s="102" t="s">
        <v>34</v>
      </c>
      <c r="H5" s="466" t="s">
        <v>24</v>
      </c>
      <c r="I5" s="466" t="s">
        <v>25</v>
      </c>
      <c r="J5" s="466" t="s">
        <v>26</v>
      </c>
      <c r="K5" s="604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47" s="16" customFormat="1" ht="19.5" customHeight="1" x14ac:dyDescent="0.35">
      <c r="A6" s="148" t="s">
        <v>4</v>
      </c>
      <c r="B6" s="881"/>
      <c r="C6" s="133">
        <v>24</v>
      </c>
      <c r="D6" s="668" t="s">
        <v>16</v>
      </c>
      <c r="E6" s="377" t="s">
        <v>104</v>
      </c>
      <c r="F6" s="298">
        <v>150</v>
      </c>
      <c r="G6" s="377"/>
      <c r="H6" s="37">
        <v>0.6</v>
      </c>
      <c r="I6" s="38">
        <v>0.6</v>
      </c>
      <c r="J6" s="39">
        <v>14.7</v>
      </c>
      <c r="K6" s="325">
        <v>70.5</v>
      </c>
      <c r="L6" s="264">
        <v>0.05</v>
      </c>
      <c r="M6" s="37">
        <v>0.03</v>
      </c>
      <c r="N6" s="38">
        <v>15</v>
      </c>
      <c r="O6" s="38">
        <v>0</v>
      </c>
      <c r="P6" s="39">
        <v>0</v>
      </c>
      <c r="Q6" s="264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47" s="35" customFormat="1" ht="26.25" customHeight="1" x14ac:dyDescent="0.35">
      <c r="A7" s="147"/>
      <c r="B7" s="153"/>
      <c r="C7" s="151">
        <v>66</v>
      </c>
      <c r="D7" s="652" t="s">
        <v>58</v>
      </c>
      <c r="E7" s="589" t="s">
        <v>53</v>
      </c>
      <c r="F7" s="653">
        <v>150</v>
      </c>
      <c r="G7" s="139"/>
      <c r="H7" s="17">
        <v>15.59</v>
      </c>
      <c r="I7" s="15">
        <v>16.45</v>
      </c>
      <c r="J7" s="40">
        <v>2.79</v>
      </c>
      <c r="K7" s="195">
        <v>222.36</v>
      </c>
      <c r="L7" s="241">
        <v>7.0000000000000007E-2</v>
      </c>
      <c r="M7" s="15">
        <v>0.48</v>
      </c>
      <c r="N7" s="15">
        <v>0.23</v>
      </c>
      <c r="O7" s="15">
        <v>210</v>
      </c>
      <c r="P7" s="40">
        <v>2.73</v>
      </c>
      <c r="Q7" s="24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0">
        <v>0.01</v>
      </c>
    </row>
    <row r="8" spans="1:47" s="16" customFormat="1" ht="26.25" customHeight="1" x14ac:dyDescent="0.35">
      <c r="A8" s="109"/>
      <c r="B8" s="882" t="s">
        <v>70</v>
      </c>
      <c r="C8" s="477">
        <v>161</v>
      </c>
      <c r="D8" s="179" t="s">
        <v>59</v>
      </c>
      <c r="E8" s="164" t="s">
        <v>159</v>
      </c>
      <c r="F8" s="169">
        <v>200</v>
      </c>
      <c r="G8" s="487"/>
      <c r="H8" s="59">
        <v>6.28</v>
      </c>
      <c r="I8" s="60">
        <v>4.75</v>
      </c>
      <c r="J8" s="61">
        <v>19.59</v>
      </c>
      <c r="K8" s="473">
        <v>130.79</v>
      </c>
      <c r="L8" s="305">
        <v>0.06</v>
      </c>
      <c r="M8" s="59">
        <v>0.25</v>
      </c>
      <c r="N8" s="60">
        <v>1.0900000000000001</v>
      </c>
      <c r="O8" s="60">
        <v>30</v>
      </c>
      <c r="P8" s="61">
        <v>0.1</v>
      </c>
      <c r="Q8" s="305">
        <v>221.97</v>
      </c>
      <c r="R8" s="60">
        <v>164.43</v>
      </c>
      <c r="S8" s="60">
        <v>25.58</v>
      </c>
      <c r="T8" s="60">
        <v>0.2</v>
      </c>
      <c r="U8" s="60">
        <v>254.68</v>
      </c>
      <c r="V8" s="60">
        <v>1.6629999999999999E-2</v>
      </c>
      <c r="W8" s="60">
        <v>3.7000000000000002E-3</v>
      </c>
      <c r="X8" s="61">
        <v>0.04</v>
      </c>
    </row>
    <row r="9" spans="1:47" s="16" customFormat="1" ht="26.25" customHeight="1" x14ac:dyDescent="0.35">
      <c r="A9" s="109"/>
      <c r="B9" s="883" t="s">
        <v>72</v>
      </c>
      <c r="C9" s="550">
        <v>116</v>
      </c>
      <c r="D9" s="180" t="s">
        <v>59</v>
      </c>
      <c r="E9" s="166" t="s">
        <v>86</v>
      </c>
      <c r="F9" s="170">
        <v>200</v>
      </c>
      <c r="G9" s="430"/>
      <c r="H9" s="824">
        <v>3.28</v>
      </c>
      <c r="I9" s="65">
        <v>2.56</v>
      </c>
      <c r="J9" s="114">
        <v>11.81</v>
      </c>
      <c r="K9" s="825">
        <v>83.43</v>
      </c>
      <c r="L9" s="243">
        <v>0.04</v>
      </c>
      <c r="M9" s="65">
        <v>0.14000000000000001</v>
      </c>
      <c r="N9" s="65">
        <v>0.52</v>
      </c>
      <c r="O9" s="65">
        <v>10</v>
      </c>
      <c r="P9" s="114">
        <v>0.05</v>
      </c>
      <c r="Q9" s="243">
        <v>122.5</v>
      </c>
      <c r="R9" s="65">
        <v>163.78</v>
      </c>
      <c r="S9" s="65">
        <v>67.64</v>
      </c>
      <c r="T9" s="65">
        <v>2.96</v>
      </c>
      <c r="U9" s="65">
        <v>121.18</v>
      </c>
      <c r="V9" s="65">
        <v>8.0000000000000002E-3</v>
      </c>
      <c r="W9" s="65">
        <v>2E-3</v>
      </c>
      <c r="X9" s="114">
        <v>0.02</v>
      </c>
    </row>
    <row r="10" spans="1:47" s="16" customFormat="1" ht="26.25" customHeight="1" x14ac:dyDescent="0.35">
      <c r="A10" s="109"/>
      <c r="B10" s="884"/>
      <c r="C10" s="152">
        <v>121</v>
      </c>
      <c r="D10" s="183" t="s">
        <v>11</v>
      </c>
      <c r="E10" s="220" t="s">
        <v>47</v>
      </c>
      <c r="F10" s="653">
        <v>40</v>
      </c>
      <c r="G10" s="139"/>
      <c r="H10" s="17">
        <v>3</v>
      </c>
      <c r="I10" s="15">
        <v>1.1599999999999999</v>
      </c>
      <c r="J10" s="40">
        <v>19.920000000000002</v>
      </c>
      <c r="K10" s="195">
        <v>104.8</v>
      </c>
      <c r="L10" s="241">
        <v>0.04</v>
      </c>
      <c r="M10" s="15">
        <v>0.01</v>
      </c>
      <c r="N10" s="15">
        <v>0</v>
      </c>
      <c r="O10" s="15">
        <v>0</v>
      </c>
      <c r="P10" s="40">
        <v>0</v>
      </c>
      <c r="Q10" s="24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0">
        <v>0</v>
      </c>
    </row>
    <row r="11" spans="1:47" s="16" customFormat="1" ht="26.25" customHeight="1" x14ac:dyDescent="0.35">
      <c r="A11" s="109"/>
      <c r="B11" s="882" t="s">
        <v>70</v>
      </c>
      <c r="C11" s="827"/>
      <c r="D11" s="627"/>
      <c r="E11" s="302" t="s">
        <v>17</v>
      </c>
      <c r="F11" s="885">
        <f>F6+F7+F8+F10</f>
        <v>540</v>
      </c>
      <c r="G11" s="886"/>
      <c r="H11" s="887">
        <f t="shared" ref="H11:X11" si="0">H6+H7+H8+H10</f>
        <v>25.470000000000002</v>
      </c>
      <c r="I11" s="888">
        <f t="shared" si="0"/>
        <v>22.96</v>
      </c>
      <c r="J11" s="889">
        <f t="shared" si="0"/>
        <v>57</v>
      </c>
      <c r="K11" s="886">
        <f t="shared" si="0"/>
        <v>528.44999999999993</v>
      </c>
      <c r="L11" s="890">
        <f t="shared" si="0"/>
        <v>0.22</v>
      </c>
      <c r="M11" s="888">
        <f t="shared" si="0"/>
        <v>0.77</v>
      </c>
      <c r="N11" s="888">
        <f t="shared" si="0"/>
        <v>16.32</v>
      </c>
      <c r="O11" s="888">
        <f t="shared" si="0"/>
        <v>240</v>
      </c>
      <c r="P11" s="889">
        <f t="shared" si="0"/>
        <v>2.83</v>
      </c>
      <c r="Q11" s="890">
        <f t="shared" si="0"/>
        <v>361.89</v>
      </c>
      <c r="R11" s="888">
        <f t="shared" si="0"/>
        <v>444.3</v>
      </c>
      <c r="S11" s="888">
        <f t="shared" si="0"/>
        <v>62.38</v>
      </c>
      <c r="T11" s="888">
        <f t="shared" si="0"/>
        <v>6.65</v>
      </c>
      <c r="U11" s="888">
        <f t="shared" si="0"/>
        <v>903.78</v>
      </c>
      <c r="V11" s="888">
        <f t="shared" si="0"/>
        <v>2.3629999999999998E-2</v>
      </c>
      <c r="W11" s="888">
        <f t="shared" si="0"/>
        <v>3.6700000000000003E-2</v>
      </c>
      <c r="X11" s="889">
        <f t="shared" si="0"/>
        <v>0.06</v>
      </c>
    </row>
    <row r="12" spans="1:47" s="16" customFormat="1" ht="26.25" customHeight="1" x14ac:dyDescent="0.35">
      <c r="A12" s="109"/>
      <c r="B12" s="883" t="s">
        <v>72</v>
      </c>
      <c r="C12" s="826"/>
      <c r="D12" s="491"/>
      <c r="E12" s="303" t="s">
        <v>17</v>
      </c>
      <c r="F12" s="891">
        <f>F6+F7+F9+F10</f>
        <v>540</v>
      </c>
      <c r="G12" s="892"/>
      <c r="H12" s="893">
        <f t="shared" ref="H12:X12" si="1">H6+H7+H9+H10</f>
        <v>22.470000000000002</v>
      </c>
      <c r="I12" s="894">
        <f t="shared" si="1"/>
        <v>20.77</v>
      </c>
      <c r="J12" s="895">
        <f t="shared" si="1"/>
        <v>49.22</v>
      </c>
      <c r="K12" s="892">
        <f t="shared" si="1"/>
        <v>481.09000000000003</v>
      </c>
      <c r="L12" s="896">
        <f t="shared" si="1"/>
        <v>0.2</v>
      </c>
      <c r="M12" s="894">
        <f t="shared" si="1"/>
        <v>0.66</v>
      </c>
      <c r="N12" s="894">
        <f t="shared" si="1"/>
        <v>15.75</v>
      </c>
      <c r="O12" s="894">
        <f t="shared" si="1"/>
        <v>220</v>
      </c>
      <c r="P12" s="895">
        <f t="shared" si="1"/>
        <v>2.78</v>
      </c>
      <c r="Q12" s="896">
        <f t="shared" si="1"/>
        <v>262.42</v>
      </c>
      <c r="R12" s="894">
        <f t="shared" si="1"/>
        <v>443.65</v>
      </c>
      <c r="S12" s="894">
        <f t="shared" si="1"/>
        <v>104.44000000000001</v>
      </c>
      <c r="T12" s="894">
        <f t="shared" si="1"/>
        <v>9.41</v>
      </c>
      <c r="U12" s="894">
        <f t="shared" si="1"/>
        <v>770.28</v>
      </c>
      <c r="V12" s="894">
        <f t="shared" si="1"/>
        <v>1.4999999999999999E-2</v>
      </c>
      <c r="W12" s="894">
        <f t="shared" si="1"/>
        <v>3.5000000000000003E-2</v>
      </c>
      <c r="X12" s="895">
        <f t="shared" si="1"/>
        <v>0.04</v>
      </c>
    </row>
    <row r="13" spans="1:47" s="16" customFormat="1" ht="23.25" customHeight="1" x14ac:dyDescent="0.35">
      <c r="A13" s="109"/>
      <c r="B13" s="882" t="s">
        <v>70</v>
      </c>
      <c r="C13" s="827"/>
      <c r="D13" s="627"/>
      <c r="E13" s="302" t="s">
        <v>18</v>
      </c>
      <c r="F13" s="628"/>
      <c r="G13" s="186"/>
      <c r="H13" s="59"/>
      <c r="I13" s="60"/>
      <c r="J13" s="61"/>
      <c r="K13" s="897"/>
      <c r="L13" s="305"/>
      <c r="M13" s="60"/>
      <c r="N13" s="60"/>
      <c r="O13" s="60"/>
      <c r="P13" s="61"/>
      <c r="Q13" s="305"/>
      <c r="R13" s="60"/>
      <c r="S13" s="60"/>
      <c r="T13" s="60"/>
      <c r="U13" s="60"/>
      <c r="V13" s="60"/>
      <c r="W13" s="60"/>
      <c r="X13" s="61"/>
    </row>
    <row r="14" spans="1:47" s="16" customFormat="1" ht="24" customHeight="1" thickBot="1" x14ac:dyDescent="0.4">
      <c r="A14" s="109"/>
      <c r="B14" s="883" t="s">
        <v>72</v>
      </c>
      <c r="C14" s="480"/>
      <c r="D14" s="625"/>
      <c r="E14" s="532" t="s">
        <v>18</v>
      </c>
      <c r="F14" s="171"/>
      <c r="G14" s="189"/>
      <c r="H14" s="562"/>
      <c r="I14" s="167"/>
      <c r="J14" s="168"/>
      <c r="K14" s="561"/>
      <c r="L14" s="307"/>
      <c r="M14" s="167"/>
      <c r="N14" s="167"/>
      <c r="O14" s="167"/>
      <c r="P14" s="168"/>
      <c r="Q14" s="307"/>
      <c r="R14" s="167"/>
      <c r="S14" s="167"/>
      <c r="T14" s="167"/>
      <c r="U14" s="167"/>
      <c r="V14" s="167"/>
      <c r="W14" s="167"/>
      <c r="X14" s="168"/>
    </row>
    <row r="15" spans="1:47" s="35" customFormat="1" ht="24" customHeight="1" thickBot="1" x14ac:dyDescent="0.4">
      <c r="A15" s="147"/>
      <c r="B15" s="126"/>
      <c r="C15" s="828"/>
      <c r="D15" s="829"/>
      <c r="E15" s="830" t="s">
        <v>18</v>
      </c>
      <c r="F15" s="831"/>
      <c r="G15" s="832"/>
      <c r="H15" s="833"/>
      <c r="I15" s="834"/>
      <c r="J15" s="835"/>
      <c r="K15" s="836">
        <f>K14/23.5</f>
        <v>0</v>
      </c>
      <c r="L15" s="833"/>
      <c r="M15" s="834"/>
      <c r="N15" s="834"/>
      <c r="O15" s="834"/>
      <c r="P15" s="835"/>
      <c r="Q15" s="837"/>
      <c r="R15" s="834"/>
      <c r="S15" s="834"/>
      <c r="T15" s="834"/>
      <c r="U15" s="834"/>
      <c r="V15" s="834"/>
      <c r="W15" s="834"/>
      <c r="X15" s="838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s="16" customFormat="1" ht="26.5" customHeight="1" x14ac:dyDescent="0.35">
      <c r="A16" s="148" t="s">
        <v>5</v>
      </c>
      <c r="B16" s="741"/>
      <c r="C16" s="158">
        <v>132</v>
      </c>
      <c r="D16" s="673" t="s">
        <v>16</v>
      </c>
      <c r="E16" s="650" t="s">
        <v>118</v>
      </c>
      <c r="F16" s="674">
        <v>60</v>
      </c>
      <c r="G16" s="283"/>
      <c r="H16" s="264">
        <v>0.75</v>
      </c>
      <c r="I16" s="38">
        <v>5.08</v>
      </c>
      <c r="J16" s="39">
        <v>4.9800000000000004</v>
      </c>
      <c r="K16" s="316">
        <v>68.55</v>
      </c>
      <c r="L16" s="333">
        <v>0.01</v>
      </c>
      <c r="M16" s="335">
        <v>0.02</v>
      </c>
      <c r="N16" s="47">
        <v>3</v>
      </c>
      <c r="O16" s="47">
        <v>0</v>
      </c>
      <c r="P16" s="48">
        <v>0</v>
      </c>
      <c r="Q16" s="335">
        <v>18.62</v>
      </c>
      <c r="R16" s="47">
        <v>20.059999999999999</v>
      </c>
      <c r="S16" s="47">
        <v>10.51</v>
      </c>
      <c r="T16" s="47">
        <v>0.83</v>
      </c>
      <c r="U16" s="47">
        <v>147.34</v>
      </c>
      <c r="V16" s="47">
        <v>3.0000000000000001E-3</v>
      </c>
      <c r="W16" s="47">
        <v>0</v>
      </c>
      <c r="X16" s="48">
        <v>0.01</v>
      </c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 s="16" customFormat="1" ht="26.5" customHeight="1" x14ac:dyDescent="0.35">
      <c r="A17" s="109"/>
      <c r="B17" s="128"/>
      <c r="C17" s="139">
        <v>138</v>
      </c>
      <c r="D17" s="320" t="s">
        <v>7</v>
      </c>
      <c r="E17" s="589" t="s">
        <v>64</v>
      </c>
      <c r="F17" s="590">
        <v>200</v>
      </c>
      <c r="G17" s="103"/>
      <c r="H17" s="242">
        <v>6.03</v>
      </c>
      <c r="I17" s="13">
        <v>6.38</v>
      </c>
      <c r="J17" s="42">
        <v>11.17</v>
      </c>
      <c r="K17" s="105">
        <v>126.47</v>
      </c>
      <c r="L17" s="242">
        <v>0.08</v>
      </c>
      <c r="M17" s="75">
        <v>0.08</v>
      </c>
      <c r="N17" s="13">
        <v>5.73</v>
      </c>
      <c r="O17" s="13">
        <v>120</v>
      </c>
      <c r="P17" s="42">
        <v>0.02</v>
      </c>
      <c r="Q17" s="75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2">
        <v>0.04</v>
      </c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 s="16" customFormat="1" ht="26.5" customHeight="1" x14ac:dyDescent="0.35">
      <c r="A18" s="111"/>
      <c r="B18" s="128"/>
      <c r="C18" s="139">
        <v>126</v>
      </c>
      <c r="D18" s="320" t="s">
        <v>8</v>
      </c>
      <c r="E18" s="589" t="s">
        <v>138</v>
      </c>
      <c r="F18" s="590">
        <v>90</v>
      </c>
      <c r="G18" s="103"/>
      <c r="H18" s="242">
        <v>18.489999999999998</v>
      </c>
      <c r="I18" s="13">
        <v>18.54</v>
      </c>
      <c r="J18" s="42">
        <v>3.59</v>
      </c>
      <c r="K18" s="105">
        <v>256</v>
      </c>
      <c r="L18" s="242">
        <v>0.06</v>
      </c>
      <c r="M18" s="75">
        <v>0.14000000000000001</v>
      </c>
      <c r="N18" s="13">
        <v>1.08</v>
      </c>
      <c r="O18" s="13">
        <v>10</v>
      </c>
      <c r="P18" s="42">
        <v>0.04</v>
      </c>
      <c r="Q18" s="75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2">
        <v>0.06</v>
      </c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 s="16" customFormat="1" ht="26.5" customHeight="1" x14ac:dyDescent="0.35">
      <c r="A19" s="111"/>
      <c r="B19" s="138"/>
      <c r="C19" s="534">
        <v>51</v>
      </c>
      <c r="D19" s="208" t="s">
        <v>60</v>
      </c>
      <c r="E19" s="155" t="s">
        <v>122</v>
      </c>
      <c r="F19" s="534">
        <v>150</v>
      </c>
      <c r="G19" s="173"/>
      <c r="H19" s="845">
        <v>3.33</v>
      </c>
      <c r="I19" s="846">
        <v>3.81</v>
      </c>
      <c r="J19" s="847">
        <v>26.04</v>
      </c>
      <c r="K19" s="848">
        <v>151.12</v>
      </c>
      <c r="L19" s="241">
        <v>0.15</v>
      </c>
      <c r="M19" s="15">
        <v>0.1</v>
      </c>
      <c r="N19" s="15">
        <v>14.03</v>
      </c>
      <c r="O19" s="15">
        <v>20</v>
      </c>
      <c r="P19" s="18">
        <v>0.06</v>
      </c>
      <c r="Q19" s="24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0">
        <v>0.05</v>
      </c>
    </row>
    <row r="20" spans="1:47" s="16" customFormat="1" ht="26.5" customHeight="1" x14ac:dyDescent="0.35">
      <c r="A20" s="111"/>
      <c r="B20" s="128"/>
      <c r="C20" s="139">
        <v>101</v>
      </c>
      <c r="D20" s="320" t="s">
        <v>15</v>
      </c>
      <c r="E20" s="589" t="s">
        <v>65</v>
      </c>
      <c r="F20" s="590">
        <v>200</v>
      </c>
      <c r="G20" s="103"/>
      <c r="H20" s="241">
        <v>0.64</v>
      </c>
      <c r="I20" s="15">
        <v>0.25</v>
      </c>
      <c r="J20" s="40">
        <v>16.059999999999999</v>
      </c>
      <c r="K20" s="256">
        <v>79.849999999999994</v>
      </c>
      <c r="L20" s="241">
        <v>0.01</v>
      </c>
      <c r="M20" s="17">
        <v>0.05</v>
      </c>
      <c r="N20" s="15">
        <v>0.05</v>
      </c>
      <c r="O20" s="15">
        <v>100</v>
      </c>
      <c r="P20" s="40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0">
        <v>0</v>
      </c>
    </row>
    <row r="21" spans="1:47" s="16" customFormat="1" ht="26.5" customHeight="1" x14ac:dyDescent="0.35">
      <c r="A21" s="111"/>
      <c r="B21" s="128"/>
      <c r="C21" s="140">
        <v>119</v>
      </c>
      <c r="D21" s="154" t="s">
        <v>11</v>
      </c>
      <c r="E21" s="154" t="s">
        <v>51</v>
      </c>
      <c r="F21" s="188">
        <v>20</v>
      </c>
      <c r="G21" s="133"/>
      <c r="H21" s="241">
        <v>1.52</v>
      </c>
      <c r="I21" s="15">
        <v>0.16</v>
      </c>
      <c r="J21" s="40">
        <v>9.84</v>
      </c>
      <c r="K21" s="256">
        <v>47</v>
      </c>
      <c r="L21" s="241">
        <v>0.02</v>
      </c>
      <c r="M21" s="15">
        <v>0.01</v>
      </c>
      <c r="N21" s="15">
        <v>0</v>
      </c>
      <c r="O21" s="15">
        <v>0</v>
      </c>
      <c r="P21" s="18">
        <v>0</v>
      </c>
      <c r="Q21" s="24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0">
        <v>2.9</v>
      </c>
    </row>
    <row r="22" spans="1:47" s="16" customFormat="1" ht="26.5" customHeight="1" x14ac:dyDescent="0.35">
      <c r="A22" s="111"/>
      <c r="B22" s="128"/>
      <c r="C22" s="137">
        <v>120</v>
      </c>
      <c r="D22" s="154" t="s">
        <v>12</v>
      </c>
      <c r="E22" s="154" t="s">
        <v>43</v>
      </c>
      <c r="F22" s="137">
        <v>20</v>
      </c>
      <c r="G22" s="183"/>
      <c r="H22" s="241">
        <v>1.32</v>
      </c>
      <c r="I22" s="15">
        <v>0.24</v>
      </c>
      <c r="J22" s="40">
        <v>8.0399999999999991</v>
      </c>
      <c r="K22" s="257">
        <v>39.6</v>
      </c>
      <c r="L22" s="273">
        <v>0.03</v>
      </c>
      <c r="M22" s="19">
        <v>0.02</v>
      </c>
      <c r="N22" s="20">
        <v>0</v>
      </c>
      <c r="O22" s="20">
        <v>0</v>
      </c>
      <c r="P22" s="44">
        <v>0</v>
      </c>
      <c r="Q22" s="273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47" s="16" customFormat="1" ht="26.5" customHeight="1" x14ac:dyDescent="0.35">
      <c r="A23" s="111"/>
      <c r="B23" s="128"/>
      <c r="C23" s="227"/>
      <c r="D23" s="154"/>
      <c r="E23" s="304" t="s">
        <v>17</v>
      </c>
      <c r="F23" s="311">
        <f>SUM(F16:F22)</f>
        <v>740</v>
      </c>
      <c r="G23" s="133"/>
      <c r="H23" s="202">
        <f>SUM(H16:H22)</f>
        <v>32.08</v>
      </c>
      <c r="I23" s="14">
        <f t="shared" ref="I23:J23" si="2">SUM(I16:I22)</f>
        <v>34.46</v>
      </c>
      <c r="J23" s="43">
        <f t="shared" si="2"/>
        <v>79.72</v>
      </c>
      <c r="K23" s="317">
        <f>SUM(K16:K22)</f>
        <v>768.59</v>
      </c>
      <c r="L23" s="202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3">
        <f t="shared" si="3"/>
        <v>0.12</v>
      </c>
      <c r="Q23" s="24">
        <f t="shared" si="3"/>
        <v>115.24</v>
      </c>
      <c r="R23" s="14">
        <f t="shared" si="3"/>
        <v>433.91999999999996</v>
      </c>
      <c r="S23" s="644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3">
        <f t="shared" si="4"/>
        <v>0</v>
      </c>
    </row>
    <row r="24" spans="1:47" ht="30" customHeight="1" thickBot="1" x14ac:dyDescent="0.4">
      <c r="A24" s="262"/>
      <c r="B24" s="297"/>
      <c r="C24" s="319"/>
      <c r="D24" s="648"/>
      <c r="E24" s="337" t="s">
        <v>18</v>
      </c>
      <c r="F24" s="608"/>
      <c r="G24" s="610"/>
      <c r="H24" s="614"/>
      <c r="I24" s="616"/>
      <c r="J24" s="617"/>
      <c r="K24" s="318">
        <f>K23/23.5</f>
        <v>32.705957446808512</v>
      </c>
      <c r="L24" s="614"/>
      <c r="M24" s="615"/>
      <c r="N24" s="616"/>
      <c r="O24" s="616"/>
      <c r="P24" s="617"/>
      <c r="Q24" s="615"/>
      <c r="R24" s="616"/>
      <c r="S24" s="675"/>
      <c r="T24" s="616"/>
      <c r="U24" s="616"/>
      <c r="V24" s="616"/>
      <c r="W24" s="675"/>
      <c r="X24" s="676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22"/>
      <c r="C4" s="597" t="s">
        <v>36</v>
      </c>
      <c r="D4" s="310"/>
      <c r="E4" s="646"/>
      <c r="F4" s="598"/>
      <c r="G4" s="597"/>
      <c r="H4" s="700" t="s">
        <v>19</v>
      </c>
      <c r="I4" s="603"/>
      <c r="J4" s="742"/>
      <c r="K4" s="603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47" thickBot="1" x14ac:dyDescent="0.4">
      <c r="A5" s="146" t="s">
        <v>0</v>
      </c>
      <c r="B5" s="123"/>
      <c r="C5" s="102" t="s">
        <v>37</v>
      </c>
      <c r="D5" s="743" t="s">
        <v>38</v>
      </c>
      <c r="E5" s="102" t="s">
        <v>35</v>
      </c>
      <c r="F5" s="108" t="s">
        <v>23</v>
      </c>
      <c r="G5" s="102" t="s">
        <v>34</v>
      </c>
      <c r="H5" s="466" t="s">
        <v>24</v>
      </c>
      <c r="I5" s="466" t="s">
        <v>25</v>
      </c>
      <c r="J5" s="466" t="s">
        <v>26</v>
      </c>
      <c r="K5" s="604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485" t="s">
        <v>108</v>
      </c>
      <c r="Q5" s="485" t="s">
        <v>30</v>
      </c>
      <c r="R5" s="485" t="s">
        <v>31</v>
      </c>
      <c r="S5" s="485" t="s">
        <v>32</v>
      </c>
      <c r="T5" s="485" t="s">
        <v>33</v>
      </c>
      <c r="U5" s="485" t="s">
        <v>109</v>
      </c>
      <c r="V5" s="485" t="s">
        <v>110</v>
      </c>
      <c r="W5" s="485" t="s">
        <v>111</v>
      </c>
      <c r="X5" s="466" t="s">
        <v>112</v>
      </c>
    </row>
    <row r="6" spans="1:24" s="16" customFormat="1" ht="19.5" customHeight="1" x14ac:dyDescent="0.35">
      <c r="A6" s="148" t="s">
        <v>4</v>
      </c>
      <c r="B6" s="439"/>
      <c r="C6" s="440">
        <v>1</v>
      </c>
      <c r="D6" s="677" t="s">
        <v>16</v>
      </c>
      <c r="E6" s="626" t="s">
        <v>9</v>
      </c>
      <c r="F6" s="158">
        <v>15</v>
      </c>
      <c r="G6" s="441"/>
      <c r="H6" s="333">
        <v>3.48</v>
      </c>
      <c r="I6" s="47">
        <v>4.43</v>
      </c>
      <c r="J6" s="48">
        <v>0</v>
      </c>
      <c r="K6" s="442">
        <v>54.6</v>
      </c>
      <c r="L6" s="264">
        <v>0.01</v>
      </c>
      <c r="M6" s="38">
        <v>0.05</v>
      </c>
      <c r="N6" s="38">
        <v>0.1</v>
      </c>
      <c r="O6" s="38">
        <v>40</v>
      </c>
      <c r="P6" s="41">
        <v>0.14000000000000001</v>
      </c>
      <c r="Q6" s="264">
        <v>132</v>
      </c>
      <c r="R6" s="38">
        <v>75</v>
      </c>
      <c r="S6" s="38">
        <v>5.25</v>
      </c>
      <c r="T6" s="38">
        <v>0.15</v>
      </c>
      <c r="U6" s="38">
        <v>13.2</v>
      </c>
      <c r="V6" s="38">
        <v>0</v>
      </c>
      <c r="W6" s="38">
        <v>0</v>
      </c>
      <c r="X6" s="39">
        <v>0</v>
      </c>
    </row>
    <row r="7" spans="1:24" s="16" customFormat="1" ht="36" customHeight="1" x14ac:dyDescent="0.35">
      <c r="A7" s="109"/>
      <c r="B7" s="126"/>
      <c r="C7" s="104">
        <v>2</v>
      </c>
      <c r="D7" s="155" t="s">
        <v>16</v>
      </c>
      <c r="E7" s="284" t="s">
        <v>151</v>
      </c>
      <c r="F7" s="138">
        <v>10</v>
      </c>
      <c r="G7" s="213"/>
      <c r="H7" s="273">
        <v>0.08</v>
      </c>
      <c r="I7" s="20">
        <v>7.25</v>
      </c>
      <c r="J7" s="44">
        <v>0.13</v>
      </c>
      <c r="K7" s="403">
        <v>66.099999999999994</v>
      </c>
      <c r="L7" s="241">
        <v>0</v>
      </c>
      <c r="M7" s="15">
        <v>0.01</v>
      </c>
      <c r="N7" s="15">
        <v>0</v>
      </c>
      <c r="O7" s="15">
        <v>50</v>
      </c>
      <c r="P7" s="18">
        <v>0.13</v>
      </c>
      <c r="Q7" s="24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0">
        <v>0</v>
      </c>
    </row>
    <row r="8" spans="1:24" s="16" customFormat="1" ht="39" customHeight="1" x14ac:dyDescent="0.35">
      <c r="A8" s="109"/>
      <c r="B8" s="126"/>
      <c r="C8" s="104">
        <v>320</v>
      </c>
      <c r="D8" s="155" t="s">
        <v>58</v>
      </c>
      <c r="E8" s="284" t="s">
        <v>157</v>
      </c>
      <c r="F8" s="228">
        <v>205</v>
      </c>
      <c r="G8" s="104"/>
      <c r="H8" s="273">
        <v>6.23</v>
      </c>
      <c r="I8" s="20">
        <v>7.14</v>
      </c>
      <c r="J8" s="44">
        <v>31.66</v>
      </c>
      <c r="K8" s="588">
        <v>215.55</v>
      </c>
      <c r="L8" s="241">
        <v>0.08</v>
      </c>
      <c r="M8" s="17">
        <v>0.22</v>
      </c>
      <c r="N8" s="15">
        <v>1.64</v>
      </c>
      <c r="O8" s="15">
        <v>30</v>
      </c>
      <c r="P8" s="18">
        <v>0.15</v>
      </c>
      <c r="Q8" s="24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0">
        <v>0.04</v>
      </c>
    </row>
    <row r="9" spans="1:24" s="35" customFormat="1" ht="26.25" customHeight="1" x14ac:dyDescent="0.35">
      <c r="A9" s="147"/>
      <c r="B9" s="126"/>
      <c r="C9" s="174">
        <v>114</v>
      </c>
      <c r="D9" s="154" t="s">
        <v>42</v>
      </c>
      <c r="E9" s="581" t="s">
        <v>48</v>
      </c>
      <c r="F9" s="280">
        <v>200</v>
      </c>
      <c r="G9" s="174"/>
      <c r="H9" s="241">
        <v>0</v>
      </c>
      <c r="I9" s="15">
        <v>0</v>
      </c>
      <c r="J9" s="40">
        <v>7.27</v>
      </c>
      <c r="K9" s="256">
        <v>28.73</v>
      </c>
      <c r="L9" s="241">
        <v>0</v>
      </c>
      <c r="M9" s="15">
        <v>0</v>
      </c>
      <c r="N9" s="15">
        <v>0</v>
      </c>
      <c r="O9" s="15">
        <v>0</v>
      </c>
      <c r="P9" s="18">
        <v>0</v>
      </c>
      <c r="Q9" s="24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0">
        <v>0</v>
      </c>
    </row>
    <row r="10" spans="1:24" s="35" customFormat="1" ht="26.25" customHeight="1" x14ac:dyDescent="0.35">
      <c r="A10" s="147"/>
      <c r="B10" s="126"/>
      <c r="C10" s="174" t="s">
        <v>142</v>
      </c>
      <c r="D10" s="154" t="s">
        <v>15</v>
      </c>
      <c r="E10" s="581" t="s">
        <v>143</v>
      </c>
      <c r="F10" s="280">
        <v>200</v>
      </c>
      <c r="G10" s="174"/>
      <c r="H10" s="241">
        <v>8.25</v>
      </c>
      <c r="I10" s="15">
        <v>6.25</v>
      </c>
      <c r="J10" s="40">
        <v>22</v>
      </c>
      <c r="K10" s="256">
        <v>175</v>
      </c>
      <c r="L10" s="241"/>
      <c r="M10" s="15"/>
      <c r="N10" s="15"/>
      <c r="O10" s="15"/>
      <c r="P10" s="18"/>
      <c r="Q10" s="241"/>
      <c r="R10" s="15"/>
      <c r="S10" s="15"/>
      <c r="T10" s="15"/>
      <c r="U10" s="15"/>
      <c r="V10" s="15"/>
      <c r="W10" s="15"/>
      <c r="X10" s="40"/>
    </row>
    <row r="11" spans="1:24" s="35" customFormat="1" ht="26.25" customHeight="1" x14ac:dyDescent="0.35">
      <c r="A11" s="147"/>
      <c r="B11" s="126"/>
      <c r="C11" s="365">
        <v>121</v>
      </c>
      <c r="D11" s="155" t="s">
        <v>11</v>
      </c>
      <c r="E11" s="581" t="s">
        <v>47</v>
      </c>
      <c r="F11" s="280">
        <v>30</v>
      </c>
      <c r="G11" s="137"/>
      <c r="H11" s="17">
        <v>2.25</v>
      </c>
      <c r="I11" s="15">
        <v>0.87</v>
      </c>
      <c r="J11" s="18">
        <v>14.94</v>
      </c>
      <c r="K11" s="195">
        <v>78.599999999999994</v>
      </c>
      <c r="L11" s="241">
        <v>0.03</v>
      </c>
      <c r="M11" s="17">
        <v>0.01</v>
      </c>
      <c r="N11" s="15">
        <v>0</v>
      </c>
      <c r="O11" s="15">
        <v>0</v>
      </c>
      <c r="P11" s="18">
        <v>0</v>
      </c>
      <c r="Q11" s="24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0">
        <v>0</v>
      </c>
    </row>
    <row r="12" spans="1:24" s="35" customFormat="1" ht="28.5" customHeight="1" x14ac:dyDescent="0.35">
      <c r="A12" s="147"/>
      <c r="B12" s="126"/>
      <c r="C12" s="104"/>
      <c r="D12" s="155"/>
      <c r="E12" s="295" t="s">
        <v>17</v>
      </c>
      <c r="F12" s="267">
        <f>SUM(F6:F11)</f>
        <v>660</v>
      </c>
      <c r="G12" s="269"/>
      <c r="H12" s="204">
        <f t="shared" ref="H12:X12" si="0">SUM(H6:H11)</f>
        <v>20.29</v>
      </c>
      <c r="I12" s="33">
        <f t="shared" si="0"/>
        <v>25.94</v>
      </c>
      <c r="J12" s="66">
        <f t="shared" si="0"/>
        <v>76</v>
      </c>
      <c r="K12" s="428">
        <f t="shared" si="0"/>
        <v>618.58000000000004</v>
      </c>
      <c r="L12" s="204">
        <f t="shared" si="0"/>
        <v>0.12</v>
      </c>
      <c r="M12" s="33">
        <f t="shared" si="0"/>
        <v>0.29000000000000004</v>
      </c>
      <c r="N12" s="33">
        <f t="shared" si="0"/>
        <v>1.74</v>
      </c>
      <c r="O12" s="33">
        <f t="shared" si="0"/>
        <v>120</v>
      </c>
      <c r="P12" s="265">
        <f t="shared" si="0"/>
        <v>0.42000000000000004</v>
      </c>
      <c r="Q12" s="204">
        <f t="shared" si="0"/>
        <v>326.8</v>
      </c>
      <c r="R12" s="33">
        <f t="shared" si="0"/>
        <v>262.39999999999998</v>
      </c>
      <c r="S12" s="33">
        <f t="shared" si="0"/>
        <v>42.23</v>
      </c>
      <c r="T12" s="33">
        <f t="shared" si="0"/>
        <v>0.98</v>
      </c>
      <c r="U12" s="33">
        <f t="shared" si="0"/>
        <v>290.56000000000006</v>
      </c>
      <c r="V12" s="33">
        <f t="shared" si="0"/>
        <v>1.4E-2</v>
      </c>
      <c r="W12" s="33">
        <f t="shared" si="0"/>
        <v>6.1000000000000004E-3</v>
      </c>
      <c r="X12" s="66">
        <f t="shared" si="0"/>
        <v>0.04</v>
      </c>
    </row>
    <row r="13" spans="1:24" s="35" customFormat="1" ht="28.5" customHeight="1" thickBot="1" x14ac:dyDescent="0.4">
      <c r="A13" s="147"/>
      <c r="B13" s="126"/>
      <c r="C13" s="104"/>
      <c r="D13" s="252"/>
      <c r="E13" s="295" t="s">
        <v>18</v>
      </c>
      <c r="F13" s="138"/>
      <c r="G13" s="104"/>
      <c r="H13" s="246"/>
      <c r="I13" s="156"/>
      <c r="J13" s="157"/>
      <c r="K13" s="443">
        <f>K12/23.5</f>
        <v>26.322553191489362</v>
      </c>
      <c r="L13" s="246"/>
      <c r="M13" s="552"/>
      <c r="N13" s="552"/>
      <c r="O13" s="552"/>
      <c r="P13" s="575"/>
      <c r="Q13" s="554"/>
      <c r="R13" s="552"/>
      <c r="S13" s="555"/>
      <c r="T13" s="552"/>
      <c r="U13" s="552"/>
      <c r="V13" s="552"/>
      <c r="W13" s="552"/>
      <c r="X13" s="553"/>
    </row>
    <row r="14" spans="1:24" s="16" customFormat="1" ht="33.75" customHeight="1" x14ac:dyDescent="0.35">
      <c r="A14" s="148" t="s">
        <v>5</v>
      </c>
      <c r="B14" s="125"/>
      <c r="C14" s="158">
        <v>25</v>
      </c>
      <c r="D14" s="270" t="s">
        <v>16</v>
      </c>
      <c r="E14" s="336" t="s">
        <v>46</v>
      </c>
      <c r="F14" s="347">
        <v>150</v>
      </c>
      <c r="G14" s="142"/>
      <c r="H14" s="45">
        <v>0.6</v>
      </c>
      <c r="I14" s="36">
        <v>0.45</v>
      </c>
      <c r="J14" s="46">
        <v>15.45</v>
      </c>
      <c r="K14" s="197">
        <v>70.5</v>
      </c>
      <c r="L14" s="258">
        <v>0.03</v>
      </c>
      <c r="M14" s="45">
        <v>0.05</v>
      </c>
      <c r="N14" s="36">
        <v>7.5</v>
      </c>
      <c r="O14" s="36">
        <v>0</v>
      </c>
      <c r="P14" s="223">
        <v>0</v>
      </c>
      <c r="Q14" s="258">
        <v>28.5</v>
      </c>
      <c r="R14" s="36">
        <v>24</v>
      </c>
      <c r="S14" s="36">
        <v>18</v>
      </c>
      <c r="T14" s="36">
        <v>0</v>
      </c>
      <c r="U14" s="36">
        <v>232.5</v>
      </c>
      <c r="V14" s="36">
        <v>1E-3</v>
      </c>
      <c r="W14" s="36">
        <v>0</v>
      </c>
      <c r="X14" s="434">
        <v>0.01</v>
      </c>
    </row>
    <row r="15" spans="1:24" s="16" customFormat="1" ht="33.75" customHeight="1" x14ac:dyDescent="0.35">
      <c r="A15" s="109"/>
      <c r="B15" s="128"/>
      <c r="C15" s="103">
        <v>35</v>
      </c>
      <c r="D15" s="320" t="s">
        <v>7</v>
      </c>
      <c r="E15" s="669" t="s">
        <v>67</v>
      </c>
      <c r="F15" s="590">
        <v>200</v>
      </c>
      <c r="G15" s="103"/>
      <c r="H15" s="242">
        <v>4.91</v>
      </c>
      <c r="I15" s="13">
        <v>9.9600000000000009</v>
      </c>
      <c r="J15" s="42">
        <v>9.02</v>
      </c>
      <c r="K15" s="105">
        <v>146.41</v>
      </c>
      <c r="L15" s="242">
        <v>0.04</v>
      </c>
      <c r="M15" s="75">
        <v>0.03</v>
      </c>
      <c r="N15" s="13">
        <v>0.75</v>
      </c>
      <c r="O15" s="13">
        <v>120</v>
      </c>
      <c r="P15" s="23">
        <v>0</v>
      </c>
      <c r="Q15" s="24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2">
        <v>0.03</v>
      </c>
    </row>
    <row r="16" spans="1:24" s="16" customFormat="1" ht="33.75" customHeight="1" x14ac:dyDescent="0.35">
      <c r="A16" s="111"/>
      <c r="B16" s="128"/>
      <c r="C16" s="103">
        <v>89</v>
      </c>
      <c r="D16" s="320" t="s">
        <v>8</v>
      </c>
      <c r="E16" s="669" t="s">
        <v>84</v>
      </c>
      <c r="F16" s="590">
        <v>90</v>
      </c>
      <c r="G16" s="103"/>
      <c r="H16" s="242">
        <v>18.13</v>
      </c>
      <c r="I16" s="13">
        <v>17.05</v>
      </c>
      <c r="J16" s="42">
        <v>3.69</v>
      </c>
      <c r="K16" s="105">
        <v>240.96</v>
      </c>
      <c r="L16" s="366">
        <v>0.06</v>
      </c>
      <c r="M16" s="94">
        <v>0.13</v>
      </c>
      <c r="N16" s="95">
        <v>1.06</v>
      </c>
      <c r="O16" s="95">
        <v>0</v>
      </c>
      <c r="P16" s="96">
        <v>0</v>
      </c>
      <c r="Q16" s="366">
        <v>17.03</v>
      </c>
      <c r="R16" s="95">
        <v>176.72</v>
      </c>
      <c r="S16" s="95">
        <v>23.18</v>
      </c>
      <c r="T16" s="95">
        <v>2.61</v>
      </c>
      <c r="U16" s="95">
        <v>317</v>
      </c>
      <c r="V16" s="95">
        <v>7.0000000000000001E-3</v>
      </c>
      <c r="W16" s="95">
        <v>0</v>
      </c>
      <c r="X16" s="100">
        <v>0.06</v>
      </c>
    </row>
    <row r="17" spans="1:24" s="16" customFormat="1" ht="33.75" customHeight="1" x14ac:dyDescent="0.35">
      <c r="A17" s="111"/>
      <c r="B17" s="128"/>
      <c r="C17" s="139">
        <v>53</v>
      </c>
      <c r="D17" s="652" t="s">
        <v>60</v>
      </c>
      <c r="E17" s="320" t="s">
        <v>56</v>
      </c>
      <c r="F17" s="103">
        <v>150</v>
      </c>
      <c r="G17" s="139"/>
      <c r="H17" s="75">
        <v>3.34</v>
      </c>
      <c r="I17" s="13">
        <v>4.91</v>
      </c>
      <c r="J17" s="23">
        <v>33.93</v>
      </c>
      <c r="K17" s="140">
        <v>191.49</v>
      </c>
      <c r="L17" s="75">
        <v>0.03</v>
      </c>
      <c r="M17" s="75">
        <v>0.02</v>
      </c>
      <c r="N17" s="13">
        <v>0</v>
      </c>
      <c r="O17" s="13">
        <v>20</v>
      </c>
      <c r="P17" s="23">
        <v>0.09</v>
      </c>
      <c r="Q17" s="242">
        <v>6.29</v>
      </c>
      <c r="R17" s="13">
        <v>67.34</v>
      </c>
      <c r="S17" s="32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2">
        <v>0.02</v>
      </c>
    </row>
    <row r="18" spans="1:24" s="16" customFormat="1" ht="43.5" customHeight="1" x14ac:dyDescent="0.35">
      <c r="A18" s="111"/>
      <c r="B18" s="128"/>
      <c r="C18" s="214">
        <v>216</v>
      </c>
      <c r="D18" s="183" t="s">
        <v>15</v>
      </c>
      <c r="E18" s="220" t="s">
        <v>116</v>
      </c>
      <c r="F18" s="137">
        <v>200</v>
      </c>
      <c r="G18" s="607"/>
      <c r="H18" s="241">
        <v>0.25</v>
      </c>
      <c r="I18" s="15">
        <v>0</v>
      </c>
      <c r="J18" s="40">
        <v>12.73</v>
      </c>
      <c r="K18" s="195">
        <v>51.3</v>
      </c>
      <c r="L18" s="273">
        <v>0</v>
      </c>
      <c r="M18" s="19">
        <v>0</v>
      </c>
      <c r="N18" s="20">
        <v>4.3899999999999997</v>
      </c>
      <c r="O18" s="20">
        <v>0</v>
      </c>
      <c r="P18" s="44">
        <v>0</v>
      </c>
      <c r="Q18" s="273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4">
        <v>0</v>
      </c>
    </row>
    <row r="19" spans="1:24" s="16" customFormat="1" ht="33.75" customHeight="1" x14ac:dyDescent="0.35">
      <c r="A19" s="111"/>
      <c r="B19" s="128"/>
      <c r="C19" s="105">
        <v>119</v>
      </c>
      <c r="D19" s="154" t="s">
        <v>11</v>
      </c>
      <c r="E19" s="183" t="s">
        <v>51</v>
      </c>
      <c r="F19" s="188">
        <v>20</v>
      </c>
      <c r="G19" s="133"/>
      <c r="H19" s="241">
        <v>1.52</v>
      </c>
      <c r="I19" s="15">
        <v>0.16</v>
      </c>
      <c r="J19" s="40">
        <v>9.84</v>
      </c>
      <c r="K19" s="256">
        <v>47</v>
      </c>
      <c r="L19" s="241">
        <v>0.02</v>
      </c>
      <c r="M19" s="15">
        <v>0.01</v>
      </c>
      <c r="N19" s="15">
        <v>0</v>
      </c>
      <c r="O19" s="15">
        <v>0</v>
      </c>
      <c r="P19" s="18">
        <v>0</v>
      </c>
      <c r="Q19" s="24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0">
        <v>2.9</v>
      </c>
    </row>
    <row r="20" spans="1:24" s="16" customFormat="1" ht="33.75" customHeight="1" x14ac:dyDescent="0.35">
      <c r="A20" s="111"/>
      <c r="B20" s="128"/>
      <c r="C20" s="133">
        <v>120</v>
      </c>
      <c r="D20" s="154" t="s">
        <v>12</v>
      </c>
      <c r="E20" s="183" t="s">
        <v>43</v>
      </c>
      <c r="F20" s="138">
        <v>20</v>
      </c>
      <c r="G20" s="138"/>
      <c r="H20" s="19">
        <v>1.32</v>
      </c>
      <c r="I20" s="20">
        <v>0.24</v>
      </c>
      <c r="J20" s="21">
        <v>8.0399999999999991</v>
      </c>
      <c r="K20" s="271">
        <v>39.6</v>
      </c>
      <c r="L20" s="273">
        <v>0.03</v>
      </c>
      <c r="M20" s="19">
        <v>0.02</v>
      </c>
      <c r="N20" s="20">
        <v>0</v>
      </c>
      <c r="O20" s="20">
        <v>0</v>
      </c>
      <c r="P20" s="44">
        <v>0</v>
      </c>
      <c r="Q20" s="273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111"/>
      <c r="B21" s="128"/>
      <c r="C21" s="263"/>
      <c r="D21" s="606"/>
      <c r="E21" s="295" t="s">
        <v>17</v>
      </c>
      <c r="F21" s="311">
        <f>F14+F15+F16+F17+F18+F19+F20+60</f>
        <v>890</v>
      </c>
      <c r="G21" s="133"/>
      <c r="H21" s="202">
        <f>SUM(H14:H20)</f>
        <v>30.07</v>
      </c>
      <c r="I21" s="14">
        <f>SUM(I14:I20)</f>
        <v>32.770000000000003</v>
      </c>
      <c r="J21" s="43">
        <f t="shared" ref="J21" si="1">SUM(J14:J20)</f>
        <v>92.700000000000017</v>
      </c>
      <c r="K21" s="317">
        <f>SUM(K14:K20)</f>
        <v>787.26</v>
      </c>
      <c r="L21" s="202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29">
        <f t="shared" si="2"/>
        <v>0.09</v>
      </c>
      <c r="Q21" s="202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3">
        <f t="shared" si="2"/>
        <v>3.02</v>
      </c>
    </row>
    <row r="22" spans="1:24" s="16" customFormat="1" ht="33.75" customHeight="1" thickBot="1" x14ac:dyDescent="0.4">
      <c r="A22" s="262"/>
      <c r="B22" s="297"/>
      <c r="C22" s="299"/>
      <c r="D22" s="608"/>
      <c r="E22" s="609" t="s">
        <v>18</v>
      </c>
      <c r="F22" s="608"/>
      <c r="G22" s="610"/>
      <c r="H22" s="614"/>
      <c r="I22" s="616"/>
      <c r="J22" s="617"/>
      <c r="K22" s="318">
        <f>K21/23.5</f>
        <v>33.500425531914892</v>
      </c>
      <c r="L22" s="614"/>
      <c r="M22" s="615"/>
      <c r="N22" s="616"/>
      <c r="O22" s="616"/>
      <c r="P22" s="670"/>
      <c r="Q22" s="614"/>
      <c r="R22" s="616"/>
      <c r="S22" s="616"/>
      <c r="T22" s="616"/>
      <c r="U22" s="616"/>
      <c r="V22" s="616"/>
      <c r="W22" s="616"/>
      <c r="X22" s="61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19" customFormat="1" ht="18" x14ac:dyDescent="0.35">
      <c r="B24" s="275"/>
      <c r="C24" s="275"/>
      <c r="D24" s="276"/>
      <c r="E24" s="277"/>
      <c r="F24" s="278"/>
      <c r="G24" s="276"/>
      <c r="H24" s="276"/>
      <c r="I24" s="276"/>
      <c r="J24" s="276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78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97"/>
      <c r="C4" s="598" t="s">
        <v>36</v>
      </c>
      <c r="D4" s="663"/>
      <c r="E4" s="664"/>
      <c r="F4" s="597"/>
      <c r="G4" s="598"/>
      <c r="H4" s="603" t="s">
        <v>19</v>
      </c>
      <c r="I4" s="603"/>
      <c r="J4" s="603"/>
      <c r="K4" s="665" t="s">
        <v>20</v>
      </c>
      <c r="L4" s="898" t="s">
        <v>21</v>
      </c>
      <c r="M4" s="899"/>
      <c r="N4" s="900"/>
      <c r="O4" s="900"/>
      <c r="P4" s="900"/>
      <c r="Q4" s="912" t="s">
        <v>22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6" t="s">
        <v>0</v>
      </c>
      <c r="B5" s="798"/>
      <c r="C5" s="108" t="s">
        <v>37</v>
      </c>
      <c r="D5" s="382" t="s">
        <v>38</v>
      </c>
      <c r="E5" s="108" t="s">
        <v>35</v>
      </c>
      <c r="F5" s="102" t="s">
        <v>23</v>
      </c>
      <c r="G5" s="108" t="s">
        <v>34</v>
      </c>
      <c r="H5" s="466" t="s">
        <v>24</v>
      </c>
      <c r="I5" s="466" t="s">
        <v>25</v>
      </c>
      <c r="J5" s="466" t="s">
        <v>26</v>
      </c>
      <c r="K5" s="678" t="s">
        <v>27</v>
      </c>
      <c r="L5" s="485" t="s">
        <v>28</v>
      </c>
      <c r="M5" s="485" t="s">
        <v>106</v>
      </c>
      <c r="N5" s="485" t="s">
        <v>29</v>
      </c>
      <c r="O5" s="542" t="s">
        <v>107</v>
      </c>
      <c r="P5" s="596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26.5" customHeight="1" x14ac:dyDescent="0.35">
      <c r="A6" s="148" t="s">
        <v>4</v>
      </c>
      <c r="B6" s="142"/>
      <c r="C6" s="539">
        <v>24</v>
      </c>
      <c r="D6" s="605" t="s">
        <v>16</v>
      </c>
      <c r="E6" s="377" t="s">
        <v>101</v>
      </c>
      <c r="F6" s="142">
        <v>150</v>
      </c>
      <c r="G6" s="312"/>
      <c r="H6" s="264">
        <v>0.6</v>
      </c>
      <c r="I6" s="38">
        <v>0.6</v>
      </c>
      <c r="J6" s="39">
        <v>14.7</v>
      </c>
      <c r="K6" s="316">
        <v>70.5</v>
      </c>
      <c r="L6" s="264">
        <v>0.05</v>
      </c>
      <c r="M6" s="38">
        <v>0.03</v>
      </c>
      <c r="N6" s="38">
        <v>15</v>
      </c>
      <c r="O6" s="38">
        <v>0</v>
      </c>
      <c r="P6" s="39">
        <v>0</v>
      </c>
      <c r="Q6" s="45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23">
        <v>0.01</v>
      </c>
    </row>
    <row r="7" spans="1:24" s="16" customFormat="1" ht="26.5" customHeight="1" x14ac:dyDescent="0.35">
      <c r="A7" s="679"/>
      <c r="B7" s="154"/>
      <c r="C7" s="150">
        <v>321</v>
      </c>
      <c r="D7" s="183" t="s">
        <v>8</v>
      </c>
      <c r="E7" s="220" t="s">
        <v>150</v>
      </c>
      <c r="F7" s="280">
        <v>90</v>
      </c>
      <c r="G7" s="154"/>
      <c r="H7" s="241">
        <v>19.78</v>
      </c>
      <c r="I7" s="15">
        <v>24.51</v>
      </c>
      <c r="J7" s="40">
        <v>2.52</v>
      </c>
      <c r="K7" s="257">
        <v>312.27999999999997</v>
      </c>
      <c r="L7" s="241">
        <v>7.0000000000000007E-2</v>
      </c>
      <c r="M7" s="17">
        <v>0.21</v>
      </c>
      <c r="N7" s="15">
        <v>1.1599999999999999</v>
      </c>
      <c r="O7" s="15">
        <v>80</v>
      </c>
      <c r="P7" s="40">
        <v>0.28999999999999998</v>
      </c>
      <c r="Q7" s="24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4">
        <v>0.1</v>
      </c>
    </row>
    <row r="8" spans="1:24" s="16" customFormat="1" ht="26.25" customHeight="1" x14ac:dyDescent="0.35">
      <c r="A8" s="679"/>
      <c r="B8" s="137"/>
      <c r="C8" s="104">
        <v>253</v>
      </c>
      <c r="D8" s="155" t="s">
        <v>60</v>
      </c>
      <c r="E8" s="350" t="s">
        <v>105</v>
      </c>
      <c r="F8" s="618">
        <v>150</v>
      </c>
      <c r="G8" s="173"/>
      <c r="H8" s="250">
        <v>4.3</v>
      </c>
      <c r="I8" s="79">
        <v>4.24</v>
      </c>
      <c r="J8" s="211">
        <v>18.77</v>
      </c>
      <c r="K8" s="365">
        <v>129.54</v>
      </c>
      <c r="L8" s="250">
        <v>0.11</v>
      </c>
      <c r="M8" s="79">
        <v>0.06</v>
      </c>
      <c r="N8" s="79">
        <v>0</v>
      </c>
      <c r="O8" s="79">
        <v>10</v>
      </c>
      <c r="P8" s="211">
        <v>0.06</v>
      </c>
      <c r="Q8" s="212">
        <v>8.69</v>
      </c>
      <c r="R8" s="79">
        <v>94.9</v>
      </c>
      <c r="S8" s="79">
        <v>62.72</v>
      </c>
      <c r="T8" s="79">
        <v>2.12</v>
      </c>
      <c r="U8" s="79">
        <v>114.82</v>
      </c>
      <c r="V8" s="79">
        <v>1E-3</v>
      </c>
      <c r="W8" s="79">
        <v>1E-3</v>
      </c>
      <c r="X8" s="211">
        <v>0.01</v>
      </c>
    </row>
    <row r="9" spans="1:24" s="35" customFormat="1" ht="38.25" customHeight="1" x14ac:dyDescent="0.35">
      <c r="A9" s="679"/>
      <c r="B9" s="138"/>
      <c r="C9" s="534">
        <v>95</v>
      </c>
      <c r="D9" s="652" t="s">
        <v>15</v>
      </c>
      <c r="E9" s="589" t="s">
        <v>133</v>
      </c>
      <c r="F9" s="653">
        <v>200</v>
      </c>
      <c r="G9" s="172"/>
      <c r="H9" s="241">
        <v>0</v>
      </c>
      <c r="I9" s="15">
        <v>0</v>
      </c>
      <c r="J9" s="40">
        <v>20.170000000000002</v>
      </c>
      <c r="K9" s="256">
        <v>81.3</v>
      </c>
      <c r="L9" s="241">
        <v>0.09</v>
      </c>
      <c r="M9" s="15">
        <v>0.1</v>
      </c>
      <c r="N9" s="15">
        <v>2.94</v>
      </c>
      <c r="O9" s="15">
        <v>80</v>
      </c>
      <c r="P9" s="40">
        <v>0.96</v>
      </c>
      <c r="Q9" s="17">
        <v>0.16</v>
      </c>
      <c r="R9" s="15">
        <v>0</v>
      </c>
      <c r="S9" s="31">
        <v>0</v>
      </c>
      <c r="T9" s="15">
        <v>0.02</v>
      </c>
      <c r="U9" s="15">
        <v>0.15</v>
      </c>
      <c r="V9" s="15">
        <v>0</v>
      </c>
      <c r="W9" s="15">
        <v>0</v>
      </c>
      <c r="X9" s="42">
        <v>0</v>
      </c>
    </row>
    <row r="10" spans="1:24" s="35" customFormat="1" ht="26.25" customHeight="1" x14ac:dyDescent="0.35">
      <c r="A10" s="679"/>
      <c r="B10" s="138"/>
      <c r="C10" s="152">
        <v>119</v>
      </c>
      <c r="D10" s="154" t="s">
        <v>11</v>
      </c>
      <c r="E10" s="154" t="s">
        <v>51</v>
      </c>
      <c r="F10" s="188">
        <v>20</v>
      </c>
      <c r="G10" s="133"/>
      <c r="H10" s="241">
        <v>1.52</v>
      </c>
      <c r="I10" s="15">
        <v>0.16</v>
      </c>
      <c r="J10" s="40">
        <v>9.84</v>
      </c>
      <c r="K10" s="256">
        <v>47</v>
      </c>
      <c r="L10" s="241">
        <v>0.02</v>
      </c>
      <c r="M10" s="15">
        <v>0.01</v>
      </c>
      <c r="N10" s="15">
        <v>0</v>
      </c>
      <c r="O10" s="15">
        <v>0</v>
      </c>
      <c r="P10" s="40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23.25" customHeight="1" x14ac:dyDescent="0.35">
      <c r="A11" s="679"/>
      <c r="B11" s="138"/>
      <c r="C11" s="150">
        <v>120</v>
      </c>
      <c r="D11" s="183" t="s">
        <v>12</v>
      </c>
      <c r="E11" s="154" t="s">
        <v>10</v>
      </c>
      <c r="F11" s="137">
        <v>20</v>
      </c>
      <c r="G11" s="254"/>
      <c r="H11" s="241">
        <v>1.32</v>
      </c>
      <c r="I11" s="15">
        <v>0.24</v>
      </c>
      <c r="J11" s="40">
        <v>8.0399999999999991</v>
      </c>
      <c r="K11" s="257">
        <v>39.6</v>
      </c>
      <c r="L11" s="273">
        <v>0.03</v>
      </c>
      <c r="M11" s="20">
        <v>0.02</v>
      </c>
      <c r="N11" s="20">
        <v>0</v>
      </c>
      <c r="O11" s="20">
        <v>0</v>
      </c>
      <c r="P11" s="44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23.25" customHeight="1" x14ac:dyDescent="0.35">
      <c r="A12" s="679"/>
      <c r="B12" s="139"/>
      <c r="C12" s="151"/>
      <c r="D12" s="652"/>
      <c r="E12" s="813" t="s">
        <v>17</v>
      </c>
      <c r="F12" s="814">
        <f>F6+F7+F8+F9+F10+F11</f>
        <v>630</v>
      </c>
      <c r="G12" s="815"/>
      <c r="H12" s="816">
        <f t="shared" ref="H12:X12" si="0">H6+H7+H8+H9+H10+H11</f>
        <v>27.520000000000003</v>
      </c>
      <c r="I12" s="817">
        <f t="shared" si="0"/>
        <v>29.75</v>
      </c>
      <c r="J12" s="818">
        <f t="shared" si="0"/>
        <v>74.039999999999992</v>
      </c>
      <c r="K12" s="819">
        <f t="shared" si="0"/>
        <v>680.21999999999991</v>
      </c>
      <c r="L12" s="816">
        <f t="shared" si="0"/>
        <v>0.37</v>
      </c>
      <c r="M12" s="817">
        <f t="shared" si="0"/>
        <v>0.43000000000000005</v>
      </c>
      <c r="N12" s="817">
        <f t="shared" si="0"/>
        <v>19.100000000000001</v>
      </c>
      <c r="O12" s="817">
        <f t="shared" si="0"/>
        <v>170</v>
      </c>
      <c r="P12" s="818">
        <f t="shared" si="0"/>
        <v>1.31</v>
      </c>
      <c r="Q12" s="820">
        <f t="shared" si="0"/>
        <v>244.22</v>
      </c>
      <c r="R12" s="817">
        <f t="shared" si="0"/>
        <v>434.35</v>
      </c>
      <c r="S12" s="817">
        <f t="shared" si="0"/>
        <v>112.27</v>
      </c>
      <c r="T12" s="817">
        <f t="shared" si="0"/>
        <v>7.589999999999999</v>
      </c>
      <c r="U12" s="817">
        <f t="shared" si="0"/>
        <v>829.73</v>
      </c>
      <c r="V12" s="817">
        <f t="shared" si="0"/>
        <v>1.1600000000000003E-2</v>
      </c>
      <c r="W12" s="817">
        <f t="shared" si="0"/>
        <v>5.47E-3</v>
      </c>
      <c r="X12" s="818">
        <f t="shared" si="0"/>
        <v>3.02</v>
      </c>
    </row>
    <row r="13" spans="1:24" s="35" customFormat="1" ht="23.25" customHeight="1" thickBot="1" x14ac:dyDescent="0.4">
      <c r="A13" s="679"/>
      <c r="B13" s="139"/>
      <c r="C13" s="151"/>
      <c r="D13" s="652"/>
      <c r="E13" s="813" t="s">
        <v>18</v>
      </c>
      <c r="F13" s="139"/>
      <c r="G13" s="103"/>
      <c r="H13" s="816"/>
      <c r="I13" s="817"/>
      <c r="J13" s="818"/>
      <c r="K13" s="821">
        <f>K12/23.5</f>
        <v>28.945531914893614</v>
      </c>
      <c r="L13" s="816"/>
      <c r="M13" s="817"/>
      <c r="N13" s="817"/>
      <c r="O13" s="817"/>
      <c r="P13" s="818"/>
      <c r="Q13" s="820"/>
      <c r="R13" s="817"/>
      <c r="S13" s="817"/>
      <c r="T13" s="817"/>
      <c r="U13" s="817"/>
      <c r="V13" s="817"/>
      <c r="W13" s="817"/>
      <c r="X13" s="818"/>
    </row>
    <row r="14" spans="1:24" s="16" customFormat="1" ht="33.75" customHeight="1" x14ac:dyDescent="0.35">
      <c r="A14" s="85" t="s">
        <v>5</v>
      </c>
      <c r="B14" s="142"/>
      <c r="C14" s="549">
        <v>172</v>
      </c>
      <c r="D14" s="649" t="s">
        <v>16</v>
      </c>
      <c r="E14" s="650" t="s">
        <v>124</v>
      </c>
      <c r="F14" s="672">
        <v>60</v>
      </c>
      <c r="G14" s="283"/>
      <c r="H14" s="285">
        <v>1.75</v>
      </c>
      <c r="I14" s="88">
        <v>0.11</v>
      </c>
      <c r="J14" s="90">
        <v>3.55</v>
      </c>
      <c r="K14" s="492">
        <v>21.6</v>
      </c>
      <c r="L14" s="285">
        <v>0.05</v>
      </c>
      <c r="M14" s="88">
        <v>0.02</v>
      </c>
      <c r="N14" s="88">
        <v>2.4</v>
      </c>
      <c r="O14" s="88">
        <v>20</v>
      </c>
      <c r="P14" s="89">
        <v>0</v>
      </c>
      <c r="Q14" s="285">
        <v>10.56</v>
      </c>
      <c r="R14" s="88">
        <v>32.36</v>
      </c>
      <c r="S14" s="88">
        <v>10.96</v>
      </c>
      <c r="T14" s="88">
        <v>0.37</v>
      </c>
      <c r="U14" s="88">
        <v>49.3</v>
      </c>
      <c r="V14" s="88">
        <v>4.0000000000000001E-3</v>
      </c>
      <c r="W14" s="88">
        <v>1E-3</v>
      </c>
      <c r="X14" s="90">
        <v>0.03</v>
      </c>
    </row>
    <row r="15" spans="1:24" s="16" customFormat="1" ht="33.75" customHeight="1" x14ac:dyDescent="0.35">
      <c r="A15" s="83"/>
      <c r="B15" s="186" t="s">
        <v>70</v>
      </c>
      <c r="C15" s="477">
        <v>49</v>
      </c>
      <c r="D15" s="627" t="s">
        <v>7</v>
      </c>
      <c r="E15" s="349" t="s">
        <v>100</v>
      </c>
      <c r="F15" s="519">
        <v>200</v>
      </c>
      <c r="G15" s="169"/>
      <c r="H15" s="405">
        <v>8.49</v>
      </c>
      <c r="I15" s="406">
        <v>7.64</v>
      </c>
      <c r="J15" s="407">
        <v>10.58</v>
      </c>
      <c r="K15" s="408">
        <v>145.11000000000001</v>
      </c>
      <c r="L15" s="405">
        <v>0.08</v>
      </c>
      <c r="M15" s="406">
        <v>0.09</v>
      </c>
      <c r="N15" s="406">
        <v>5.93</v>
      </c>
      <c r="O15" s="406">
        <v>110</v>
      </c>
      <c r="P15" s="458">
        <v>0.01</v>
      </c>
      <c r="Q15" s="405">
        <v>18.16</v>
      </c>
      <c r="R15" s="406">
        <v>101.51</v>
      </c>
      <c r="S15" s="406">
        <v>24.48</v>
      </c>
      <c r="T15" s="406">
        <v>1.38</v>
      </c>
      <c r="U15" s="406">
        <v>423.08</v>
      </c>
      <c r="V15" s="406">
        <v>5.0000000000000001E-3</v>
      </c>
      <c r="W15" s="406">
        <v>0</v>
      </c>
      <c r="X15" s="407">
        <v>0.05</v>
      </c>
    </row>
    <row r="16" spans="1:24" s="16" customFormat="1" ht="33.75" customHeight="1" x14ac:dyDescent="0.35">
      <c r="A16" s="83"/>
      <c r="B16" s="187" t="s">
        <v>72</v>
      </c>
      <c r="C16" s="550">
        <v>37</v>
      </c>
      <c r="D16" s="491" t="s">
        <v>7</v>
      </c>
      <c r="E16" s="301" t="s">
        <v>52</v>
      </c>
      <c r="F16" s="567">
        <v>200</v>
      </c>
      <c r="G16" s="170"/>
      <c r="H16" s="331">
        <v>5.78</v>
      </c>
      <c r="I16" s="56">
        <v>5.5</v>
      </c>
      <c r="J16" s="73">
        <v>10.8</v>
      </c>
      <c r="K16" s="329">
        <v>115.7</v>
      </c>
      <c r="L16" s="331">
        <v>7.0000000000000007E-2</v>
      </c>
      <c r="M16" s="56">
        <v>7.0000000000000007E-2</v>
      </c>
      <c r="N16" s="56">
        <v>5.69</v>
      </c>
      <c r="O16" s="56">
        <v>110</v>
      </c>
      <c r="P16" s="57">
        <v>0</v>
      </c>
      <c r="Q16" s="331">
        <v>14.22</v>
      </c>
      <c r="R16" s="56">
        <v>82.61</v>
      </c>
      <c r="S16" s="56">
        <v>21.99</v>
      </c>
      <c r="T16" s="56">
        <v>1.22</v>
      </c>
      <c r="U16" s="56">
        <v>398.71</v>
      </c>
      <c r="V16" s="56">
        <v>5.0000000000000001E-3</v>
      </c>
      <c r="W16" s="56">
        <v>0</v>
      </c>
      <c r="X16" s="73">
        <v>0.04</v>
      </c>
    </row>
    <row r="17" spans="1:24" s="16" customFormat="1" ht="33.75" customHeight="1" x14ac:dyDescent="0.35">
      <c r="A17" s="86"/>
      <c r="B17" s="186" t="s">
        <v>70</v>
      </c>
      <c r="C17" s="477">
        <v>179</v>
      </c>
      <c r="D17" s="627" t="s">
        <v>8</v>
      </c>
      <c r="E17" s="349" t="s">
        <v>97</v>
      </c>
      <c r="F17" s="519">
        <v>90</v>
      </c>
      <c r="G17" s="169"/>
      <c r="H17" s="405">
        <v>12.3</v>
      </c>
      <c r="I17" s="406">
        <v>7.1</v>
      </c>
      <c r="J17" s="407">
        <v>5.67</v>
      </c>
      <c r="K17" s="408">
        <v>135.56</v>
      </c>
      <c r="L17" s="405">
        <v>0.16</v>
      </c>
      <c r="M17" s="406">
        <v>1.24</v>
      </c>
      <c r="N17" s="406">
        <v>9.83</v>
      </c>
      <c r="O17" s="406">
        <v>3530</v>
      </c>
      <c r="P17" s="458">
        <v>0.9</v>
      </c>
      <c r="Q17" s="405">
        <v>18.690000000000001</v>
      </c>
      <c r="R17" s="406">
        <v>205.66</v>
      </c>
      <c r="S17" s="406">
        <v>13.91</v>
      </c>
      <c r="T17" s="406">
        <v>4.38</v>
      </c>
      <c r="U17" s="406">
        <v>192.73</v>
      </c>
      <c r="V17" s="406">
        <v>5.0000000000000001E-3</v>
      </c>
      <c r="W17" s="406">
        <v>2.5000000000000001E-2</v>
      </c>
      <c r="X17" s="407">
        <v>0.01</v>
      </c>
    </row>
    <row r="18" spans="1:24" s="16" customFormat="1" ht="33.75" customHeight="1" x14ac:dyDescent="0.35">
      <c r="A18" s="86"/>
      <c r="B18" s="187" t="s">
        <v>72</v>
      </c>
      <c r="C18" s="550">
        <v>85</v>
      </c>
      <c r="D18" s="491" t="s">
        <v>8</v>
      </c>
      <c r="E18" s="301" t="s">
        <v>154</v>
      </c>
      <c r="F18" s="518">
        <v>90</v>
      </c>
      <c r="G18" s="170"/>
      <c r="H18" s="331">
        <v>13.81</v>
      </c>
      <c r="I18" s="56">
        <v>7.8</v>
      </c>
      <c r="J18" s="73">
        <v>7.21</v>
      </c>
      <c r="K18" s="329">
        <v>154.13</v>
      </c>
      <c r="L18" s="331">
        <v>0.18</v>
      </c>
      <c r="M18" s="56">
        <v>1.37</v>
      </c>
      <c r="N18" s="56">
        <v>10.33</v>
      </c>
      <c r="O18" s="56">
        <v>3920</v>
      </c>
      <c r="P18" s="57">
        <v>0.96</v>
      </c>
      <c r="Q18" s="331">
        <v>16.170000000000002</v>
      </c>
      <c r="R18" s="56">
        <v>221.57</v>
      </c>
      <c r="S18" s="56">
        <v>14.02</v>
      </c>
      <c r="T18" s="56">
        <v>4.8</v>
      </c>
      <c r="U18" s="56">
        <v>194.11</v>
      </c>
      <c r="V18" s="56">
        <v>5.0000000000000001E-3</v>
      </c>
      <c r="W18" s="56">
        <v>2.8000000000000001E-2</v>
      </c>
      <c r="X18" s="73">
        <v>0</v>
      </c>
    </row>
    <row r="19" spans="1:24" s="16" customFormat="1" ht="33.75" customHeight="1" x14ac:dyDescent="0.35">
      <c r="A19" s="86"/>
      <c r="B19" s="138"/>
      <c r="C19" s="534">
        <v>64</v>
      </c>
      <c r="D19" s="213" t="s">
        <v>45</v>
      </c>
      <c r="E19" s="350" t="s">
        <v>68</v>
      </c>
      <c r="F19" s="228">
        <v>150</v>
      </c>
      <c r="G19" s="104"/>
      <c r="H19" s="250">
        <v>6.76</v>
      </c>
      <c r="I19" s="79">
        <v>3.93</v>
      </c>
      <c r="J19" s="211">
        <v>41.29</v>
      </c>
      <c r="K19" s="365">
        <v>227.48</v>
      </c>
      <c r="L19" s="250">
        <v>0.08</v>
      </c>
      <c r="M19" s="79">
        <v>0.03</v>
      </c>
      <c r="N19" s="79">
        <v>0</v>
      </c>
      <c r="O19" s="79">
        <v>10</v>
      </c>
      <c r="P19" s="80">
        <v>0.06</v>
      </c>
      <c r="Q19" s="250">
        <v>13.22</v>
      </c>
      <c r="R19" s="79">
        <v>50.76</v>
      </c>
      <c r="S19" s="79">
        <v>9.1199999999999992</v>
      </c>
      <c r="T19" s="79">
        <v>0.92</v>
      </c>
      <c r="U19" s="79">
        <v>72.489999999999995</v>
      </c>
      <c r="V19" s="79">
        <v>1E-3</v>
      </c>
      <c r="W19" s="79">
        <v>0</v>
      </c>
      <c r="X19" s="211">
        <v>0.01</v>
      </c>
    </row>
    <row r="20" spans="1:24" s="16" customFormat="1" ht="43.5" customHeight="1" x14ac:dyDescent="0.35">
      <c r="A20" s="86"/>
      <c r="B20" s="138"/>
      <c r="C20" s="138">
        <v>95</v>
      </c>
      <c r="D20" s="652" t="s">
        <v>15</v>
      </c>
      <c r="E20" s="589" t="s">
        <v>134</v>
      </c>
      <c r="F20" s="653">
        <v>200</v>
      </c>
      <c r="G20" s="138"/>
      <c r="H20" s="273">
        <v>0</v>
      </c>
      <c r="I20" s="20">
        <v>0</v>
      </c>
      <c r="J20" s="21">
        <v>20</v>
      </c>
      <c r="K20" s="198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1">
        <v>0.16</v>
      </c>
      <c r="R20" s="15">
        <v>0</v>
      </c>
      <c r="S20" s="31">
        <v>0</v>
      </c>
      <c r="T20" s="15">
        <v>0.02</v>
      </c>
      <c r="U20" s="15">
        <v>0.15</v>
      </c>
      <c r="V20" s="15">
        <v>0</v>
      </c>
      <c r="W20" s="15">
        <v>0</v>
      </c>
      <c r="X20" s="42">
        <v>0</v>
      </c>
    </row>
    <row r="21" spans="1:24" s="16" customFormat="1" ht="33.75" customHeight="1" x14ac:dyDescent="0.35">
      <c r="A21" s="86"/>
      <c r="B21" s="138"/>
      <c r="C21" s="547">
        <v>119</v>
      </c>
      <c r="D21" s="213" t="s">
        <v>11</v>
      </c>
      <c r="E21" s="155" t="s">
        <v>51</v>
      </c>
      <c r="F21" s="138">
        <v>30</v>
      </c>
      <c r="G21" s="173"/>
      <c r="H21" s="273">
        <v>2.2799999999999998</v>
      </c>
      <c r="I21" s="20">
        <v>0.24</v>
      </c>
      <c r="J21" s="44">
        <v>14.76</v>
      </c>
      <c r="K21" s="403">
        <v>70.5</v>
      </c>
      <c r="L21" s="273">
        <v>0.03</v>
      </c>
      <c r="M21" s="20">
        <v>0.01</v>
      </c>
      <c r="N21" s="20">
        <v>0</v>
      </c>
      <c r="O21" s="20">
        <v>0</v>
      </c>
      <c r="P21" s="21">
        <v>0</v>
      </c>
      <c r="Q21" s="273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4">
        <v>4.3499999999999996</v>
      </c>
    </row>
    <row r="22" spans="1:24" s="16" customFormat="1" ht="33.75" customHeight="1" x14ac:dyDescent="0.35">
      <c r="A22" s="86"/>
      <c r="B22" s="138"/>
      <c r="C22" s="534">
        <v>120</v>
      </c>
      <c r="D22" s="213" t="s">
        <v>12</v>
      </c>
      <c r="E22" s="155" t="s">
        <v>43</v>
      </c>
      <c r="F22" s="138">
        <v>20</v>
      </c>
      <c r="G22" s="173"/>
      <c r="H22" s="273">
        <v>1.32</v>
      </c>
      <c r="I22" s="20">
        <v>0.24</v>
      </c>
      <c r="J22" s="44">
        <v>8.0399999999999991</v>
      </c>
      <c r="K22" s="403">
        <v>39.6</v>
      </c>
      <c r="L22" s="273">
        <v>0.03</v>
      </c>
      <c r="M22" s="20">
        <v>0.02</v>
      </c>
      <c r="N22" s="20">
        <v>0</v>
      </c>
      <c r="O22" s="20">
        <v>0</v>
      </c>
      <c r="P22" s="21">
        <v>0</v>
      </c>
      <c r="Q22" s="273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24" s="16" customFormat="1" ht="33.75" customHeight="1" x14ac:dyDescent="0.35">
      <c r="A23" s="86"/>
      <c r="B23" s="186" t="s">
        <v>70</v>
      </c>
      <c r="C23" s="477"/>
      <c r="D23" s="179"/>
      <c r="E23" s="409" t="s">
        <v>17</v>
      </c>
      <c r="F23" s="293">
        <f>F14+F15+F17+F19+F20+F21+F22</f>
        <v>750</v>
      </c>
      <c r="G23" s="455"/>
      <c r="H23" s="203">
        <f t="shared" ref="H23:X23" si="1">H14+H15+H17+H19+H20+H21+H22</f>
        <v>32.9</v>
      </c>
      <c r="I23" s="22">
        <f t="shared" si="1"/>
        <v>19.259999999999998</v>
      </c>
      <c r="J23" s="62">
        <f t="shared" si="1"/>
        <v>103.89000000000001</v>
      </c>
      <c r="K23" s="447">
        <f t="shared" si="1"/>
        <v>720.45</v>
      </c>
      <c r="L23" s="203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5">
        <f t="shared" si="1"/>
        <v>1.93</v>
      </c>
      <c r="Q23" s="203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2">
        <f t="shared" si="1"/>
        <v>4.4499999999999993</v>
      </c>
    </row>
    <row r="24" spans="1:24" s="16" customFormat="1" ht="33.75" customHeight="1" x14ac:dyDescent="0.35">
      <c r="A24" s="86"/>
      <c r="B24" s="239" t="s">
        <v>72</v>
      </c>
      <c r="C24" s="551"/>
      <c r="D24" s="413"/>
      <c r="E24" s="414" t="s">
        <v>17</v>
      </c>
      <c r="F24" s="292">
        <f>F14+F16+F18+F19+F20+F21+F22</f>
        <v>750</v>
      </c>
      <c r="G24" s="456"/>
      <c r="H24" s="306">
        <f t="shared" ref="H24:X24" si="2">H14+H16+H18+H19+H20+H21+H22</f>
        <v>31.700000000000003</v>
      </c>
      <c r="I24" s="55">
        <f t="shared" si="2"/>
        <v>17.819999999999997</v>
      </c>
      <c r="J24" s="74">
        <f t="shared" si="2"/>
        <v>105.65</v>
      </c>
      <c r="K24" s="457">
        <f t="shared" si="2"/>
        <v>709.61</v>
      </c>
      <c r="L24" s="306">
        <f t="shared" si="2"/>
        <v>0.54</v>
      </c>
      <c r="M24" s="55">
        <f t="shared" si="2"/>
        <v>1.6200000000000003</v>
      </c>
      <c r="N24" s="55">
        <f t="shared" si="2"/>
        <v>21.42</v>
      </c>
      <c r="O24" s="55">
        <f t="shared" si="2"/>
        <v>4139.2</v>
      </c>
      <c r="P24" s="722">
        <f t="shared" si="2"/>
        <v>1.98</v>
      </c>
      <c r="Q24" s="306">
        <f t="shared" si="2"/>
        <v>66.13</v>
      </c>
      <c r="R24" s="55">
        <f t="shared" si="2"/>
        <v>436.79999999999995</v>
      </c>
      <c r="S24" s="55">
        <f t="shared" si="2"/>
        <v>69.69</v>
      </c>
      <c r="T24" s="55">
        <f t="shared" si="2"/>
        <v>8.44</v>
      </c>
      <c r="U24" s="55">
        <f t="shared" si="2"/>
        <v>789.66</v>
      </c>
      <c r="V24" s="55">
        <f t="shared" si="2"/>
        <v>1.7000000000000005E-2</v>
      </c>
      <c r="W24" s="55">
        <f t="shared" si="2"/>
        <v>3.2000000000000001E-2</v>
      </c>
      <c r="X24" s="74">
        <f t="shared" si="2"/>
        <v>4.43</v>
      </c>
    </row>
    <row r="25" spans="1:24" s="16" customFormat="1" ht="33.75" customHeight="1" x14ac:dyDescent="0.35">
      <c r="A25" s="86"/>
      <c r="B25" s="238" t="s">
        <v>70</v>
      </c>
      <c r="C25" s="488"/>
      <c r="D25" s="415"/>
      <c r="E25" s="409" t="s">
        <v>18</v>
      </c>
      <c r="F25" s="416"/>
      <c r="G25" s="417"/>
      <c r="H25" s="410"/>
      <c r="I25" s="411"/>
      <c r="J25" s="412"/>
      <c r="K25" s="425">
        <f>K23/23.5</f>
        <v>30.657446808510642</v>
      </c>
      <c r="L25" s="410"/>
      <c r="M25" s="411"/>
      <c r="N25" s="411"/>
      <c r="O25" s="411"/>
      <c r="P25" s="459"/>
      <c r="Q25" s="410"/>
      <c r="R25" s="411"/>
      <c r="S25" s="411"/>
      <c r="T25" s="411"/>
      <c r="U25" s="411"/>
      <c r="V25" s="411"/>
      <c r="W25" s="411"/>
      <c r="X25" s="412"/>
    </row>
    <row r="26" spans="1:24" s="16" customFormat="1" ht="33.75" customHeight="1" thickBot="1" x14ac:dyDescent="0.4">
      <c r="A26" s="346"/>
      <c r="B26" s="189" t="s">
        <v>72</v>
      </c>
      <c r="C26" s="480"/>
      <c r="D26" s="418"/>
      <c r="E26" s="587" t="s">
        <v>18</v>
      </c>
      <c r="F26" s="420"/>
      <c r="G26" s="171"/>
      <c r="H26" s="421"/>
      <c r="I26" s="422"/>
      <c r="J26" s="423"/>
      <c r="K26" s="424">
        <f>K24/23.5</f>
        <v>30.196170212765956</v>
      </c>
      <c r="L26" s="421"/>
      <c r="M26" s="422"/>
      <c r="N26" s="422"/>
      <c r="O26" s="422"/>
      <c r="P26" s="460"/>
      <c r="Q26" s="421"/>
      <c r="R26" s="422"/>
      <c r="S26" s="422"/>
      <c r="T26" s="422"/>
      <c r="U26" s="422"/>
      <c r="V26" s="422"/>
      <c r="W26" s="422"/>
      <c r="X26" s="423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591" t="s">
        <v>62</v>
      </c>
      <c r="B28" s="791"/>
      <c r="C28" s="592"/>
      <c r="D28" s="593"/>
      <c r="E28" s="25"/>
      <c r="F28" s="26"/>
      <c r="G28" s="11"/>
      <c r="H28" s="9"/>
      <c r="I28" s="11"/>
      <c r="J28" s="11"/>
    </row>
    <row r="29" spans="1:24" ht="18" x14ac:dyDescent="0.35">
      <c r="A29" s="594" t="s">
        <v>63</v>
      </c>
      <c r="B29" s="787"/>
      <c r="C29" s="595"/>
      <c r="D29" s="59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9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4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72"/>
      <c r="B4" s="754"/>
      <c r="C4" s="597" t="s">
        <v>36</v>
      </c>
      <c r="D4" s="251"/>
      <c r="E4" s="646"/>
      <c r="F4" s="918" t="s">
        <v>23</v>
      </c>
      <c r="G4" s="598"/>
      <c r="H4" s="603" t="s">
        <v>19</v>
      </c>
      <c r="I4" s="603"/>
      <c r="J4" s="603"/>
      <c r="K4" s="665" t="s">
        <v>20</v>
      </c>
      <c r="L4" s="898" t="s">
        <v>21</v>
      </c>
      <c r="M4" s="899"/>
      <c r="N4" s="900"/>
      <c r="O4" s="900"/>
      <c r="P4" s="904"/>
      <c r="Q4" s="905" t="s">
        <v>22</v>
      </c>
      <c r="R4" s="906"/>
      <c r="S4" s="906"/>
      <c r="T4" s="906"/>
      <c r="U4" s="906"/>
      <c r="V4" s="906"/>
      <c r="W4" s="906"/>
      <c r="X4" s="907"/>
    </row>
    <row r="5" spans="1:24" s="16" customFormat="1" ht="28.5" customHeight="1" thickBot="1" x14ac:dyDescent="0.4">
      <c r="A5" s="322" t="s">
        <v>0</v>
      </c>
      <c r="B5" s="748"/>
      <c r="C5" s="102" t="s">
        <v>37</v>
      </c>
      <c r="D5" s="647" t="s">
        <v>38</v>
      </c>
      <c r="E5" s="102" t="s">
        <v>35</v>
      </c>
      <c r="F5" s="919"/>
      <c r="G5" s="108" t="s">
        <v>34</v>
      </c>
      <c r="H5" s="466" t="s">
        <v>24</v>
      </c>
      <c r="I5" s="466" t="s">
        <v>25</v>
      </c>
      <c r="J5" s="466" t="s">
        <v>26</v>
      </c>
      <c r="K5" s="678" t="s">
        <v>27</v>
      </c>
      <c r="L5" s="344" t="s">
        <v>28</v>
      </c>
      <c r="M5" s="344" t="s">
        <v>106</v>
      </c>
      <c r="N5" s="344" t="s">
        <v>29</v>
      </c>
      <c r="O5" s="465" t="s">
        <v>107</v>
      </c>
      <c r="P5" s="344" t="s">
        <v>108</v>
      </c>
      <c r="Q5" s="344" t="s">
        <v>30</v>
      </c>
      <c r="R5" s="344" t="s">
        <v>31</v>
      </c>
      <c r="S5" s="344" t="s">
        <v>32</v>
      </c>
      <c r="T5" s="344" t="s">
        <v>33</v>
      </c>
      <c r="U5" s="344" t="s">
        <v>109</v>
      </c>
      <c r="V5" s="344" t="s">
        <v>110</v>
      </c>
      <c r="W5" s="344" t="s">
        <v>111</v>
      </c>
      <c r="X5" s="466" t="s">
        <v>112</v>
      </c>
    </row>
    <row r="6" spans="1:24" s="16" customFormat="1" ht="26.5" customHeight="1" x14ac:dyDescent="0.35">
      <c r="A6" s="77" t="s">
        <v>4</v>
      </c>
      <c r="B6" s="377"/>
      <c r="C6" s="549">
        <v>28</v>
      </c>
      <c r="D6" s="649" t="s">
        <v>16</v>
      </c>
      <c r="E6" s="650" t="s">
        <v>130</v>
      </c>
      <c r="F6" s="651">
        <v>60</v>
      </c>
      <c r="G6" s="282"/>
      <c r="H6" s="285">
        <v>0.48</v>
      </c>
      <c r="I6" s="88">
        <v>0.6</v>
      </c>
      <c r="J6" s="90">
        <v>1.56</v>
      </c>
      <c r="K6" s="492">
        <v>8.4</v>
      </c>
      <c r="L6" s="285">
        <v>0.02</v>
      </c>
      <c r="M6" s="88">
        <v>0.02</v>
      </c>
      <c r="N6" s="88">
        <v>6</v>
      </c>
      <c r="O6" s="88">
        <v>10</v>
      </c>
      <c r="P6" s="89">
        <v>0</v>
      </c>
      <c r="Q6" s="285">
        <v>13.8</v>
      </c>
      <c r="R6" s="88">
        <v>25.2</v>
      </c>
      <c r="S6" s="88">
        <v>8.4</v>
      </c>
      <c r="T6" s="88">
        <v>0.36</v>
      </c>
      <c r="U6" s="88">
        <v>117.6</v>
      </c>
      <c r="V6" s="88">
        <v>0</v>
      </c>
      <c r="W6" s="88">
        <v>0</v>
      </c>
      <c r="X6" s="90">
        <v>0</v>
      </c>
    </row>
    <row r="7" spans="1:24" s="35" customFormat="1" ht="37.5" customHeight="1" x14ac:dyDescent="0.35">
      <c r="A7" s="91"/>
      <c r="B7" s="155"/>
      <c r="C7" s="534">
        <v>75</v>
      </c>
      <c r="D7" s="213" t="s">
        <v>8</v>
      </c>
      <c r="E7" s="155" t="s">
        <v>113</v>
      </c>
      <c r="F7" s="104">
        <v>90</v>
      </c>
      <c r="G7" s="155"/>
      <c r="H7" s="241">
        <v>12.86</v>
      </c>
      <c r="I7" s="15">
        <v>1.65</v>
      </c>
      <c r="J7" s="18">
        <v>4.9400000000000004</v>
      </c>
      <c r="K7" s="577">
        <v>84.8</v>
      </c>
      <c r="L7" s="241">
        <v>0.08</v>
      </c>
      <c r="M7" s="15">
        <v>0.09</v>
      </c>
      <c r="N7" s="15">
        <v>1.36</v>
      </c>
      <c r="O7" s="15">
        <v>170</v>
      </c>
      <c r="P7" s="18">
        <v>0.16</v>
      </c>
      <c r="Q7" s="24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91"/>
      <c r="B8" s="155"/>
      <c r="C8" s="534">
        <v>226</v>
      </c>
      <c r="D8" s="213" t="s">
        <v>60</v>
      </c>
      <c r="E8" s="350" t="s">
        <v>139</v>
      </c>
      <c r="F8" s="618">
        <v>150</v>
      </c>
      <c r="G8" s="138"/>
      <c r="H8" s="273">
        <v>3.23</v>
      </c>
      <c r="I8" s="20">
        <v>5.1100000000000003</v>
      </c>
      <c r="J8" s="21">
        <v>25.3</v>
      </c>
      <c r="K8" s="287">
        <v>159.79</v>
      </c>
      <c r="L8" s="273">
        <v>0.15</v>
      </c>
      <c r="M8" s="20">
        <v>0.1</v>
      </c>
      <c r="N8" s="20">
        <v>13.63</v>
      </c>
      <c r="O8" s="20">
        <v>20</v>
      </c>
      <c r="P8" s="21">
        <v>0.06</v>
      </c>
      <c r="Q8" s="273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91"/>
      <c r="B9" s="155"/>
      <c r="C9" s="534">
        <v>102</v>
      </c>
      <c r="D9" s="213" t="s">
        <v>15</v>
      </c>
      <c r="E9" s="350" t="s">
        <v>77</v>
      </c>
      <c r="F9" s="618">
        <v>200</v>
      </c>
      <c r="G9" s="155"/>
      <c r="H9" s="273">
        <v>0.83</v>
      </c>
      <c r="I9" s="20">
        <v>0.04</v>
      </c>
      <c r="J9" s="44">
        <v>15.16</v>
      </c>
      <c r="K9" s="403">
        <v>64.22</v>
      </c>
      <c r="L9" s="273">
        <v>0.01</v>
      </c>
      <c r="M9" s="20">
        <v>0.03</v>
      </c>
      <c r="N9" s="20">
        <v>0.27</v>
      </c>
      <c r="O9" s="20">
        <v>60</v>
      </c>
      <c r="P9" s="21">
        <v>0</v>
      </c>
      <c r="Q9" s="273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91"/>
      <c r="B10" s="155"/>
      <c r="C10" s="152">
        <v>119</v>
      </c>
      <c r="D10" s="183" t="s">
        <v>11</v>
      </c>
      <c r="E10" s="154" t="s">
        <v>51</v>
      </c>
      <c r="F10" s="104">
        <v>45</v>
      </c>
      <c r="G10" s="138"/>
      <c r="H10" s="273">
        <v>3.42</v>
      </c>
      <c r="I10" s="20">
        <v>0.36</v>
      </c>
      <c r="J10" s="44">
        <v>22.14</v>
      </c>
      <c r="K10" s="287">
        <v>105.75</v>
      </c>
      <c r="L10" s="273">
        <v>0.05</v>
      </c>
      <c r="M10" s="20">
        <v>0.01</v>
      </c>
      <c r="N10" s="20">
        <v>0</v>
      </c>
      <c r="O10" s="20">
        <v>0</v>
      </c>
      <c r="P10" s="21">
        <v>0</v>
      </c>
      <c r="Q10" s="27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91"/>
      <c r="B11" s="155"/>
      <c r="C11" s="534">
        <v>120</v>
      </c>
      <c r="D11" s="213" t="s">
        <v>12</v>
      </c>
      <c r="E11" s="155" t="s">
        <v>10</v>
      </c>
      <c r="F11" s="173">
        <v>30</v>
      </c>
      <c r="G11" s="839"/>
      <c r="H11" s="273">
        <v>1.98</v>
      </c>
      <c r="I11" s="20">
        <v>0.36</v>
      </c>
      <c r="J11" s="44">
        <v>12.06</v>
      </c>
      <c r="K11" s="272">
        <v>59.4</v>
      </c>
      <c r="L11" s="273">
        <v>0.05</v>
      </c>
      <c r="M11" s="20">
        <v>0.02</v>
      </c>
      <c r="N11" s="20">
        <v>0</v>
      </c>
      <c r="O11" s="20">
        <v>0</v>
      </c>
      <c r="P11" s="21">
        <v>0</v>
      </c>
      <c r="Q11" s="273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91"/>
      <c r="B12" s="155"/>
      <c r="C12" s="534"/>
      <c r="D12" s="213"/>
      <c r="E12" s="304" t="s">
        <v>17</v>
      </c>
      <c r="F12" s="359">
        <f>F6+F7+F8+F9+F10+F11</f>
        <v>575</v>
      </c>
      <c r="G12" s="138"/>
      <c r="H12" s="204">
        <f t="shared" ref="H12:X12" si="0">H6+H7+H8+H9+H10+H11</f>
        <v>22.8</v>
      </c>
      <c r="I12" s="33">
        <f t="shared" si="0"/>
        <v>8.120000000000001</v>
      </c>
      <c r="J12" s="265">
        <f t="shared" si="0"/>
        <v>81.16</v>
      </c>
      <c r="K12" s="269">
        <f t="shared" si="0"/>
        <v>482.36</v>
      </c>
      <c r="L12" s="204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65">
        <f t="shared" si="0"/>
        <v>0.22</v>
      </c>
      <c r="Q12" s="204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6">
        <f t="shared" si="0"/>
        <v>7.11</v>
      </c>
    </row>
    <row r="13" spans="1:24" s="35" customFormat="1" ht="38.25" customHeight="1" thickBot="1" x14ac:dyDescent="0.4">
      <c r="A13" s="91"/>
      <c r="B13" s="252"/>
      <c r="C13" s="266"/>
      <c r="D13" s="378"/>
      <c r="E13" s="337" t="s">
        <v>18</v>
      </c>
      <c r="F13" s="210"/>
      <c r="G13" s="141"/>
      <c r="H13" s="206"/>
      <c r="I13" s="49"/>
      <c r="J13" s="132"/>
      <c r="K13" s="870">
        <f>K12/23.5</f>
        <v>20.525957446808512</v>
      </c>
      <c r="L13" s="206"/>
      <c r="M13" s="49"/>
      <c r="N13" s="49"/>
      <c r="O13" s="49"/>
      <c r="P13" s="132"/>
      <c r="Q13" s="206"/>
      <c r="R13" s="49"/>
      <c r="S13" s="49"/>
      <c r="T13" s="49"/>
      <c r="U13" s="49"/>
      <c r="V13" s="49"/>
      <c r="W13" s="49"/>
      <c r="X13" s="121"/>
    </row>
    <row r="14" spans="1:24" s="16" customFormat="1" ht="33.75" customHeight="1" x14ac:dyDescent="0.35">
      <c r="A14" s="386" t="s">
        <v>5</v>
      </c>
      <c r="B14" s="677"/>
      <c r="C14" s="539">
        <v>13</v>
      </c>
      <c r="D14" s="377" t="s">
        <v>6</v>
      </c>
      <c r="E14" s="681" t="s">
        <v>54</v>
      </c>
      <c r="F14" s="682">
        <v>60</v>
      </c>
      <c r="G14" s="142"/>
      <c r="H14" s="333">
        <v>1.1200000000000001</v>
      </c>
      <c r="I14" s="47">
        <v>4.2699999999999996</v>
      </c>
      <c r="J14" s="48">
        <v>6.02</v>
      </c>
      <c r="K14" s="576">
        <v>68.62</v>
      </c>
      <c r="L14" s="333">
        <v>0.03</v>
      </c>
      <c r="M14" s="47">
        <v>0.04</v>
      </c>
      <c r="N14" s="47">
        <v>3.29</v>
      </c>
      <c r="O14" s="47">
        <v>450</v>
      </c>
      <c r="P14" s="375">
        <v>0</v>
      </c>
      <c r="Q14" s="333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4"/>
      <c r="B15" s="155"/>
      <c r="C15" s="151">
        <v>34</v>
      </c>
      <c r="D15" s="652" t="s">
        <v>7</v>
      </c>
      <c r="E15" s="589" t="s">
        <v>73</v>
      </c>
      <c r="F15" s="653">
        <v>200</v>
      </c>
      <c r="G15" s="139"/>
      <c r="H15" s="242">
        <v>9.19</v>
      </c>
      <c r="I15" s="13">
        <v>5.64</v>
      </c>
      <c r="J15" s="42">
        <v>13.63</v>
      </c>
      <c r="K15" s="288">
        <v>141.18</v>
      </c>
      <c r="L15" s="242">
        <v>0.16</v>
      </c>
      <c r="M15" s="13">
        <v>0.08</v>
      </c>
      <c r="N15" s="13">
        <v>2.73</v>
      </c>
      <c r="O15" s="13">
        <v>110</v>
      </c>
      <c r="P15" s="23">
        <v>0</v>
      </c>
      <c r="Q15" s="24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74"/>
      <c r="B16" s="186" t="s">
        <v>70</v>
      </c>
      <c r="C16" s="477">
        <v>152</v>
      </c>
      <c r="D16" s="627" t="s">
        <v>8</v>
      </c>
      <c r="E16" s="571" t="s">
        <v>140</v>
      </c>
      <c r="F16" s="628">
        <v>90</v>
      </c>
      <c r="G16" s="186"/>
      <c r="H16" s="305">
        <v>17.25</v>
      </c>
      <c r="I16" s="60">
        <v>14.98</v>
      </c>
      <c r="J16" s="61">
        <v>7.87</v>
      </c>
      <c r="K16" s="510">
        <v>235.78</v>
      </c>
      <c r="L16" s="305">
        <v>7.0000000000000007E-2</v>
      </c>
      <c r="M16" s="60">
        <v>0.12</v>
      </c>
      <c r="N16" s="60">
        <v>0.81</v>
      </c>
      <c r="O16" s="60">
        <v>10</v>
      </c>
      <c r="P16" s="116">
        <v>0.02</v>
      </c>
      <c r="Q16" s="305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574"/>
      <c r="B17" s="187" t="s">
        <v>72</v>
      </c>
      <c r="C17" s="550">
        <v>126</v>
      </c>
      <c r="D17" s="491" t="s">
        <v>8</v>
      </c>
      <c r="E17" s="566" t="s">
        <v>138</v>
      </c>
      <c r="F17" s="629">
        <v>90</v>
      </c>
      <c r="G17" s="187"/>
      <c r="H17" s="243">
        <v>18.489999999999998</v>
      </c>
      <c r="I17" s="65">
        <v>18.54</v>
      </c>
      <c r="J17" s="114">
        <v>3.59</v>
      </c>
      <c r="K17" s="544">
        <v>256</v>
      </c>
      <c r="L17" s="243">
        <v>0.06</v>
      </c>
      <c r="M17" s="65">
        <v>0.14000000000000001</v>
      </c>
      <c r="N17" s="65">
        <v>1.08</v>
      </c>
      <c r="O17" s="65">
        <v>10</v>
      </c>
      <c r="P17" s="471">
        <v>0.04</v>
      </c>
      <c r="Q17" s="243">
        <v>32.39</v>
      </c>
      <c r="R17" s="65">
        <v>188.9</v>
      </c>
      <c r="S17" s="65">
        <v>24.33</v>
      </c>
      <c r="T17" s="65">
        <v>2.57</v>
      </c>
      <c r="U17" s="65">
        <v>330.48</v>
      </c>
      <c r="V17" s="65">
        <v>8.9999999999999993E-3</v>
      </c>
      <c r="W17" s="65">
        <v>0</v>
      </c>
      <c r="X17" s="114">
        <v>0.06</v>
      </c>
    </row>
    <row r="18" spans="1:24" s="16" customFormat="1" ht="33.75" customHeight="1" x14ac:dyDescent="0.35">
      <c r="A18" s="93"/>
      <c r="B18" s="631"/>
      <c r="C18" s="150">
        <v>54</v>
      </c>
      <c r="D18" s="183" t="s">
        <v>60</v>
      </c>
      <c r="E18" s="154" t="s">
        <v>40</v>
      </c>
      <c r="F18" s="133">
        <v>150</v>
      </c>
      <c r="G18" s="137"/>
      <c r="H18" s="273">
        <v>7.26</v>
      </c>
      <c r="I18" s="20">
        <v>4.96</v>
      </c>
      <c r="J18" s="44">
        <v>31.76</v>
      </c>
      <c r="K18" s="287">
        <v>198.84</v>
      </c>
      <c r="L18" s="273">
        <v>0.19</v>
      </c>
      <c r="M18" s="20">
        <v>0.1</v>
      </c>
      <c r="N18" s="20">
        <v>0</v>
      </c>
      <c r="O18" s="20">
        <v>10</v>
      </c>
      <c r="P18" s="21">
        <v>0.06</v>
      </c>
      <c r="Q18" s="273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93"/>
      <c r="B19" s="631"/>
      <c r="C19" s="151">
        <v>107</v>
      </c>
      <c r="D19" s="652" t="s">
        <v>15</v>
      </c>
      <c r="E19" s="589" t="s">
        <v>119</v>
      </c>
      <c r="F19" s="653">
        <v>200</v>
      </c>
      <c r="G19" s="139"/>
      <c r="H19" s="241">
        <v>0.2</v>
      </c>
      <c r="I19" s="15">
        <v>0</v>
      </c>
      <c r="J19" s="40">
        <v>24</v>
      </c>
      <c r="K19" s="577">
        <v>100</v>
      </c>
      <c r="L19" s="241">
        <v>0</v>
      </c>
      <c r="M19" s="15">
        <v>0</v>
      </c>
      <c r="N19" s="15">
        <v>0</v>
      </c>
      <c r="O19" s="15">
        <v>820</v>
      </c>
      <c r="P19" s="18">
        <v>0</v>
      </c>
      <c r="Q19" s="24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6"/>
      <c r="B20" s="606"/>
      <c r="C20" s="152">
        <v>119</v>
      </c>
      <c r="D20" s="183" t="s">
        <v>11</v>
      </c>
      <c r="E20" s="154" t="s">
        <v>51</v>
      </c>
      <c r="F20" s="280">
        <v>20</v>
      </c>
      <c r="G20" s="137"/>
      <c r="H20" s="241">
        <v>1.52</v>
      </c>
      <c r="I20" s="15">
        <v>0.16</v>
      </c>
      <c r="J20" s="40">
        <v>9.84</v>
      </c>
      <c r="K20" s="577">
        <v>47</v>
      </c>
      <c r="L20" s="241">
        <v>0.02</v>
      </c>
      <c r="M20" s="15">
        <v>0.01</v>
      </c>
      <c r="N20" s="15">
        <v>0</v>
      </c>
      <c r="O20" s="15">
        <v>0</v>
      </c>
      <c r="P20" s="18">
        <v>0</v>
      </c>
      <c r="Q20" s="24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6"/>
      <c r="B21" s="606"/>
      <c r="C21" s="150">
        <v>120</v>
      </c>
      <c r="D21" s="183" t="s">
        <v>12</v>
      </c>
      <c r="E21" s="154" t="s">
        <v>43</v>
      </c>
      <c r="F21" s="133">
        <v>20</v>
      </c>
      <c r="G21" s="137"/>
      <c r="H21" s="241">
        <v>1.32</v>
      </c>
      <c r="I21" s="15">
        <v>0.24</v>
      </c>
      <c r="J21" s="40">
        <v>8.0399999999999991</v>
      </c>
      <c r="K21" s="578">
        <v>39.6</v>
      </c>
      <c r="L21" s="273">
        <v>0.03</v>
      </c>
      <c r="M21" s="20">
        <v>0.02</v>
      </c>
      <c r="N21" s="20">
        <v>0</v>
      </c>
      <c r="O21" s="20">
        <v>0</v>
      </c>
      <c r="P21" s="21">
        <v>0</v>
      </c>
      <c r="Q21" s="273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6"/>
      <c r="B22" s="186" t="s">
        <v>70</v>
      </c>
      <c r="C22" s="744"/>
      <c r="D22" s="683"/>
      <c r="E22" s="302" t="s">
        <v>17</v>
      </c>
      <c r="F22" s="447">
        <f>F14+F15+F16+F18+F19+F20+F21</f>
        <v>740</v>
      </c>
      <c r="G22" s="293"/>
      <c r="H22" s="203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55">
        <f t="shared" si="1"/>
        <v>831.0200000000001</v>
      </c>
      <c r="L22" s="203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5">
        <f t="shared" si="1"/>
        <v>0.08</v>
      </c>
      <c r="Q22" s="203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6"/>
      <c r="B23" s="187" t="s">
        <v>72</v>
      </c>
      <c r="C23" s="745"/>
      <c r="D23" s="684"/>
      <c r="E23" s="303" t="s">
        <v>17</v>
      </c>
      <c r="F23" s="457">
        <f>F14+F15+F17+F19+F18+F20+F21</f>
        <v>740</v>
      </c>
      <c r="G23" s="292"/>
      <c r="H23" s="306">
        <f t="shared" ref="H23:X23" si="2">H14+H15+H17+H19+H18+H20+H21</f>
        <v>39.1</v>
      </c>
      <c r="I23" s="55">
        <f t="shared" si="2"/>
        <v>33.809999999999995</v>
      </c>
      <c r="J23" s="74">
        <f t="shared" si="2"/>
        <v>96.88</v>
      </c>
      <c r="K23" s="456">
        <f t="shared" si="2"/>
        <v>851.24</v>
      </c>
      <c r="L23" s="306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22">
        <f t="shared" si="2"/>
        <v>0.1</v>
      </c>
      <c r="Q23" s="306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4">
        <f t="shared" si="2"/>
        <v>3.02</v>
      </c>
    </row>
    <row r="24" spans="1:24" s="16" customFormat="1" ht="33.75" customHeight="1" x14ac:dyDescent="0.35">
      <c r="A24" s="86"/>
      <c r="B24" s="186" t="s">
        <v>70</v>
      </c>
      <c r="C24" s="746"/>
      <c r="D24" s="655"/>
      <c r="E24" s="531" t="s">
        <v>18</v>
      </c>
      <c r="F24" s="417"/>
      <c r="G24" s="238"/>
      <c r="H24" s="203"/>
      <c r="I24" s="22"/>
      <c r="J24" s="62"/>
      <c r="K24" s="497">
        <f>K22/23.5</f>
        <v>35.362553191489368</v>
      </c>
      <c r="L24" s="203"/>
      <c r="M24" s="22"/>
      <c r="N24" s="22"/>
      <c r="O24" s="22"/>
      <c r="P24" s="115"/>
      <c r="Q24" s="203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46"/>
      <c r="B25" s="189" t="s">
        <v>72</v>
      </c>
      <c r="C25" s="747"/>
      <c r="D25" s="656"/>
      <c r="E25" s="532" t="s">
        <v>18</v>
      </c>
      <c r="F25" s="656"/>
      <c r="G25" s="634"/>
      <c r="H25" s="659"/>
      <c r="I25" s="660"/>
      <c r="J25" s="661"/>
      <c r="K25" s="498">
        <f>K23/23.5</f>
        <v>36.222978723404253</v>
      </c>
      <c r="L25" s="659"/>
      <c r="M25" s="660"/>
      <c r="N25" s="660"/>
      <c r="O25" s="660"/>
      <c r="P25" s="662"/>
      <c r="Q25" s="659"/>
      <c r="R25" s="660"/>
      <c r="S25" s="660"/>
      <c r="T25" s="660"/>
      <c r="U25" s="660"/>
      <c r="V25" s="660"/>
      <c r="W25" s="660"/>
      <c r="X25" s="66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68"/>
      <c r="B27" s="368"/>
      <c r="C27" s="276"/>
      <c r="D27" s="216"/>
      <c r="E27" s="25"/>
      <c r="F27" s="26"/>
      <c r="G27" s="11"/>
      <c r="H27" s="9"/>
      <c r="I27" s="11"/>
      <c r="J27" s="11"/>
    </row>
    <row r="28" spans="1:24" ht="18" x14ac:dyDescent="0.35">
      <c r="A28" s="591" t="s">
        <v>62</v>
      </c>
      <c r="B28" s="795"/>
      <c r="C28" s="592"/>
      <c r="D28" s="593"/>
      <c r="E28" s="25"/>
      <c r="F28" s="26"/>
      <c r="G28" s="11"/>
      <c r="H28" s="11"/>
      <c r="I28" s="11"/>
      <c r="J28" s="11"/>
    </row>
    <row r="29" spans="1:24" ht="18" x14ac:dyDescent="0.35">
      <c r="A29" s="594" t="s">
        <v>63</v>
      </c>
      <c r="B29" s="796"/>
      <c r="C29" s="595"/>
      <c r="D29" s="59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2023-05-10T02:13:27Z</dcterms:modified>
</cp:coreProperties>
</file>