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день'!$A$2:$S$18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J11" i="33" l="1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13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3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13" i="31" l="1"/>
  <c r="I13" i="31"/>
  <c r="J13" i="31"/>
  <c r="K14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<sst xmlns="http://schemas.openxmlformats.org/spreadsheetml/2006/main" count="1313" uniqueCount="152">
  <si>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</si>
  <si>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</si>
  <si>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</si>
  <si>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</si>
  <si>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</si>
  <si>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</si>
  <si>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</si>
  <si>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</si>
  <si>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</si>
  <si>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</si>
  <si>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</si>
  <si>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</si>
  <si>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</si>
  <si>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</si>
  <si>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</si>
  <si>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</si>
  <si>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</si>
  <si>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</si>
  <si>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</si>
  <si>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</si>
  <si>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</si>
  <si>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</si>
  <si>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</si>
  <si>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</si>
  <si>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</si>
  <si>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</si>
  <si>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</si>
  <si>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</si>
  <si>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</si>
  <si>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</si>
  <si>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</si>
  <si>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</si>
  <si>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</si>
  <si>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</si>
  <si>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</si>
  <si>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</si>
  <si>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</si>
  <si>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</si>
  <si>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</si>
  <si>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</si>
  <si>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</si>
  <si>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</si>
  <si>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</si>
  <si>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</si>
  <si>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</si>
  <si>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</si>
  <si>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</si>
  <si>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</si>
  <si>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</si>
  <si>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</si>
  <si>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</si>
  <si>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</si>
  <si>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</si>
  <si>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</si>
  <si>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</si>
  <si>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</si>
  <si>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</si>
  <si>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</si>
  <si>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</si>
  <si>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</si>
  <si>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</si>
  <si>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</si>
  <si>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</si>
  <si>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</si>
  <si>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</si>
  <si>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</si>
  <si>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</si>
  <si>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</si>
  <si>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</si>
  <si>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</si>
  <si>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</si>
  <si>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</si>
  <si>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</si>
  <si>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</si>
  <si>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</si>
  <si>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</si>
  <si>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</si>
  <si>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</si>
  <si>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</si>
  <si>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</si>
  <si>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</si>
  <si>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</si>
  <si>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</si>
  <si>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</si>
  <si>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</si>
  <si>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</si>
  <si>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</si>
  <si>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</si>
  <si>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</si>
  <si>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</si>
  <si>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</si>
  <si>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</si>
  <si>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</si>
  <si>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</si>
  <si>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</si>
  <si>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</si>
  <si>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</si>
  <si>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</si>
  <si>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</si>
  <si>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</si>
  <si>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</si>
  <si>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</si>
  <si>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</si>
  <si>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</si>
  <si>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</si>
  <si>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</si>
  <si>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</si>
  <si>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</si>
  <si>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</si>
  <si>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</si>
  <si>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</si>
  <si>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</si>
  <si>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</si>
  <si>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</si>
  <si>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</si>
  <si>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</si>
  <si>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</si>
  <si>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</si>
  <si>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</si>
  <si>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</si>
  <si>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</si>
  <si>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</si>
  <si>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</si>
  <si>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</si>
  <si>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</si>
  <si>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</si>
  <si>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</si>
  <si>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</si>
  <si>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</si>
  <si>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</si>
  <si>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</si>
  <si>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</si>
  <si>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</si>
  <si>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</si>
  <si>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</si>
  <si>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</si>
  <si>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</si>
  <si>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</si>
  <si>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</si>
  <si>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</si>
  <si>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</si>
  <si>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</si>
  <si>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</si>
  <si>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</si>
  <si>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</si>
  <si>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</si>
  <si>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</si>
  <si>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</si>
  <si>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</si>
  <si>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</si>
  <si>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Бульон куриный с яйцом и гренками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</si>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</sst>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0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5"/>
      <c r="B4" s="585" t="s">
        <v>36</v>
      </c>
      <c r="C4" s="586"/>
      <c r="D4" s="652"/>
      <c r="E4" s="585"/>
      <c r="F4" s="584"/>
      <c r="G4" s="587" t="s">
        <v>19</v>
      </c>
      <c r="H4" s="588"/>
      <c r="I4" s="589"/>
      <c r="J4" s="590" t="s">
        <v>20</v>
      </c>
      <c r="K4" s="841" t="s">
        <v>21</v>
      </c>
      <c r="L4" s="842"/>
      <c r="M4" s="843"/>
      <c r="N4" s="843"/>
      <c r="O4" s="843"/>
      <c r="P4" s="844" t="s">
        <v>22</v>
      </c>
      <c r="Q4" s="845"/>
      <c r="R4" s="845"/>
      <c r="S4" s="845"/>
      <c r="T4" s="845"/>
      <c r="U4" s="845"/>
      <c r="V4" s="845"/>
      <c r="W4" s="846"/>
    </row>
    <row r="5" spans="1:23" ht="47" thickBot="1" x14ac:dyDescent="0.4">
      <c r="A5" s="76" t="s">
        <v>0</v>
      </c>
      <c r="B5" s="101" t="s">
        <v>37</v>
      </c>
      <c r="C5" s="740" t="s">
        <v>38</v>
      </c>
      <c r="D5" s="101" t="s">
        <v>35</v>
      </c>
      <c r="E5" s="101" t="s">
        <v>23</v>
      </c>
      <c r="F5" s="95" t="s">
        <v>34</v>
      </c>
      <c r="G5" s="227" t="s">
        <v>24</v>
      </c>
      <c r="H5" s="66" t="s">
        <v>25</v>
      </c>
      <c r="I5" s="67" t="s">
        <v>26</v>
      </c>
      <c r="J5" s="591" t="s">
        <v>27</v>
      </c>
      <c r="K5" s="325" t="s">
        <v>28</v>
      </c>
      <c r="L5" s="325" t="s">
        <v>100</v>
      </c>
      <c r="M5" s="325" t="s">
        <v>29</v>
      </c>
      <c r="N5" s="444" t="s">
        <v>101</v>
      </c>
      <c r="O5" s="703" t="s">
        <v>102</v>
      </c>
      <c r="P5" s="445" t="s">
        <v>30</v>
      </c>
      <c r="Q5" s="95" t="s">
        <v>31</v>
      </c>
      <c r="R5" s="445" t="s">
        <v>32</v>
      </c>
      <c r="S5" s="95" t="s">
        <v>33</v>
      </c>
      <c r="T5" s="445" t="s">
        <v>103</v>
      </c>
      <c r="U5" s="95" t="s">
        <v>104</v>
      </c>
      <c r="V5" s="445" t="s">
        <v>105</v>
      </c>
      <c r="W5" s="706" t="s">
        <v>106</v>
      </c>
    </row>
    <row r="6" spans="1:23" ht="34.5" customHeight="1" x14ac:dyDescent="0.35">
      <c r="A6" s="77" t="s">
        <v>5</v>
      </c>
      <c r="B6" s="208">
        <v>225</v>
      </c>
      <c r="C6" s="340" t="s">
        <v>16</v>
      </c>
      <c r="D6" s="340" t="s">
        <v>132</v>
      </c>
      <c r="E6" s="208">
        <v>90</v>
      </c>
      <c r="F6" s="405"/>
      <c r="G6" s="245">
        <v>4.3899999999999997</v>
      </c>
      <c r="H6" s="37">
        <v>9.7100000000000009</v>
      </c>
      <c r="I6" s="210">
        <v>26.83</v>
      </c>
      <c r="J6" s="409">
        <v>219.19</v>
      </c>
      <c r="K6" s="228">
        <v>0.09</v>
      </c>
      <c r="L6" s="17">
        <v>0.05</v>
      </c>
      <c r="M6" s="15">
        <v>0</v>
      </c>
      <c r="N6" s="15">
        <v>50</v>
      </c>
      <c r="O6" s="18">
        <v>0.13</v>
      </c>
      <c r="P6" s="245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0">
        <v>0</v>
      </c>
    </row>
    <row r="7" spans="1:23" ht="34.5" customHeight="1" x14ac:dyDescent="0.35">
      <c r="A7" s="77"/>
      <c r="B7" s="97">
        <v>123</v>
      </c>
      <c r="C7" s="148" t="s">
        <v>57</v>
      </c>
      <c r="D7" s="269" t="s">
        <v>108</v>
      </c>
      <c r="E7" s="215">
        <v>205</v>
      </c>
      <c r="F7" s="97"/>
      <c r="G7" s="347">
        <v>7.32</v>
      </c>
      <c r="H7" s="88">
        <v>7.29</v>
      </c>
      <c r="I7" s="93">
        <v>34.18</v>
      </c>
      <c r="J7" s="422">
        <v>230.69</v>
      </c>
      <c r="K7" s="300">
        <v>0.08</v>
      </c>
      <c r="L7" s="27">
        <v>0.23</v>
      </c>
      <c r="M7" s="27">
        <v>0.88</v>
      </c>
      <c r="N7" s="27">
        <v>40</v>
      </c>
      <c r="O7" s="563">
        <v>0.15</v>
      </c>
      <c r="P7" s="300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7"/>
      <c r="B8" s="130">
        <v>113</v>
      </c>
      <c r="C8" s="147" t="s">
        <v>4</v>
      </c>
      <c r="D8" s="147" t="s">
        <v>10</v>
      </c>
      <c r="E8" s="130">
        <v>200</v>
      </c>
      <c r="F8" s="241"/>
      <c r="G8" s="228">
        <v>0.04</v>
      </c>
      <c r="H8" s="15">
        <v>0</v>
      </c>
      <c r="I8" s="41">
        <v>7.4</v>
      </c>
      <c r="J8" s="244">
        <v>30.26</v>
      </c>
      <c r="K8" s="228">
        <v>0</v>
      </c>
      <c r="L8" s="17">
        <v>0</v>
      </c>
      <c r="M8" s="15">
        <v>0.8</v>
      </c>
      <c r="N8" s="15">
        <v>0</v>
      </c>
      <c r="O8" s="18">
        <v>0</v>
      </c>
      <c r="P8" s="228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7"/>
      <c r="B9" s="133">
        <v>121</v>
      </c>
      <c r="C9" s="172" t="s">
        <v>11</v>
      </c>
      <c r="D9" s="207" t="s">
        <v>47</v>
      </c>
      <c r="E9" s="265">
        <v>30</v>
      </c>
      <c r="F9" s="130"/>
      <c r="G9" s="17">
        <v>2.25</v>
      </c>
      <c r="H9" s="15">
        <v>0.87</v>
      </c>
      <c r="I9" s="18">
        <v>14.94</v>
      </c>
      <c r="J9" s="182">
        <v>78.599999999999994</v>
      </c>
      <c r="K9" s="228">
        <v>0.03</v>
      </c>
      <c r="L9" s="17">
        <v>0.01</v>
      </c>
      <c r="M9" s="15">
        <v>0</v>
      </c>
      <c r="N9" s="15">
        <v>0</v>
      </c>
      <c r="O9" s="18">
        <v>0</v>
      </c>
      <c r="P9" s="228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7"/>
      <c r="B10" s="130" t="s">
        <v>135</v>
      </c>
      <c r="C10" s="172" t="s">
        <v>15</v>
      </c>
      <c r="D10" s="207" t="s">
        <v>136</v>
      </c>
      <c r="E10" s="177">
        <v>190</v>
      </c>
      <c r="F10" s="126"/>
      <c r="G10" s="228">
        <v>5</v>
      </c>
      <c r="H10" s="15">
        <v>0.4</v>
      </c>
      <c r="I10" s="41">
        <v>2</v>
      </c>
      <c r="J10" s="243">
        <v>25</v>
      </c>
      <c r="K10" s="228"/>
      <c r="L10" s="15"/>
      <c r="M10" s="15"/>
      <c r="N10" s="15"/>
      <c r="O10" s="18"/>
      <c r="P10" s="228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7"/>
      <c r="B11" s="131"/>
      <c r="C11" s="148"/>
      <c r="D11" s="289" t="s">
        <v>17</v>
      </c>
      <c r="E11" s="254">
        <f>SUM(E6:E10)</f>
        <v>715</v>
      </c>
      <c r="F11" s="403"/>
      <c r="G11" s="191">
        <f t="shared" ref="G11:W11" si="0">SUM(G6:G10)</f>
        <v>19</v>
      </c>
      <c r="H11" s="34">
        <f t="shared" si="0"/>
        <v>18.27</v>
      </c>
      <c r="I11" s="62">
        <f t="shared" si="0"/>
        <v>85.35</v>
      </c>
      <c r="J11" s="404">
        <f t="shared" si="0"/>
        <v>583.74</v>
      </c>
      <c r="K11" s="191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52">
        <f t="shared" si="0"/>
        <v>0.28000000000000003</v>
      </c>
      <c r="P11" s="191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2">
        <f t="shared" si="0"/>
        <v>0.03</v>
      </c>
    </row>
    <row r="12" spans="1:23" ht="34.5" customHeight="1" thickBot="1" x14ac:dyDescent="0.4">
      <c r="A12" s="77"/>
      <c r="B12" s="131"/>
      <c r="C12" s="148"/>
      <c r="D12" s="289" t="s">
        <v>18</v>
      </c>
      <c r="E12" s="131"/>
      <c r="F12" s="403"/>
      <c r="G12" s="193"/>
      <c r="H12" s="51"/>
      <c r="I12" s="114"/>
      <c r="J12" s="404">
        <f>J11/23.5</f>
        <v>24.84</v>
      </c>
      <c r="K12" s="193"/>
      <c r="L12" s="151"/>
      <c r="M12" s="406"/>
      <c r="N12" s="406"/>
      <c r="O12" s="705"/>
      <c r="P12" s="408"/>
      <c r="Q12" s="406"/>
      <c r="R12" s="406"/>
      <c r="S12" s="406"/>
      <c r="T12" s="406"/>
      <c r="U12" s="406"/>
      <c r="V12" s="406"/>
      <c r="W12" s="407"/>
    </row>
    <row r="13" spans="1:23" ht="34.5" customHeight="1" x14ac:dyDescent="0.35">
      <c r="A13" s="79" t="s">
        <v>6</v>
      </c>
      <c r="B13" s="135">
        <v>24</v>
      </c>
      <c r="C13" s="592" t="s">
        <v>16</v>
      </c>
      <c r="D13" s="316" t="s">
        <v>98</v>
      </c>
      <c r="E13" s="328">
        <v>150</v>
      </c>
      <c r="F13" s="135"/>
      <c r="G13" s="38">
        <v>0.6</v>
      </c>
      <c r="H13" s="39">
        <v>0.6</v>
      </c>
      <c r="I13" s="42">
        <v>14.7</v>
      </c>
      <c r="J13" s="440">
        <v>70.5</v>
      </c>
      <c r="K13" s="251">
        <v>0.05</v>
      </c>
      <c r="L13" s="38">
        <v>0.03</v>
      </c>
      <c r="M13" s="39">
        <v>15</v>
      </c>
      <c r="N13" s="39">
        <v>0</v>
      </c>
      <c r="O13" s="40">
        <v>0</v>
      </c>
      <c r="P13" s="245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16">
        <v>0.01</v>
      </c>
    </row>
    <row r="14" spans="1:23" ht="34.5" customHeight="1" x14ac:dyDescent="0.35">
      <c r="A14" s="77"/>
      <c r="B14" s="130">
        <v>30</v>
      </c>
      <c r="C14" s="147" t="s">
        <v>8</v>
      </c>
      <c r="D14" s="147" t="s">
        <v>13</v>
      </c>
      <c r="E14" s="130">
        <v>200</v>
      </c>
      <c r="F14" s="172"/>
      <c r="G14" s="228">
        <v>6</v>
      </c>
      <c r="H14" s="15">
        <v>6.28</v>
      </c>
      <c r="I14" s="41">
        <v>7.12</v>
      </c>
      <c r="J14" s="244">
        <v>109.74</v>
      </c>
      <c r="K14" s="228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28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0"/>
      <c r="B15" s="130">
        <v>255</v>
      </c>
      <c r="C15" s="147" t="s">
        <v>9</v>
      </c>
      <c r="D15" s="147" t="s">
        <v>137</v>
      </c>
      <c r="E15" s="130">
        <v>250</v>
      </c>
      <c r="F15" s="172"/>
      <c r="G15" s="228">
        <v>26.9</v>
      </c>
      <c r="H15" s="15">
        <v>33.159999999999997</v>
      </c>
      <c r="I15" s="41">
        <v>40.369999999999997</v>
      </c>
      <c r="J15" s="183">
        <v>567.08000000000004</v>
      </c>
      <c r="K15" s="228">
        <v>0.1</v>
      </c>
      <c r="L15" s="17">
        <v>0.19</v>
      </c>
      <c r="M15" s="15">
        <v>1.33</v>
      </c>
      <c r="N15" s="15">
        <v>160</v>
      </c>
      <c r="O15" s="41">
        <v>0</v>
      </c>
      <c r="P15" s="228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0"/>
      <c r="B16" s="130">
        <v>98</v>
      </c>
      <c r="C16" s="147" t="s">
        <v>15</v>
      </c>
      <c r="D16" s="147" t="s">
        <v>14</v>
      </c>
      <c r="E16" s="130">
        <v>200</v>
      </c>
      <c r="F16" s="172"/>
      <c r="G16" s="228">
        <v>0.37</v>
      </c>
      <c r="H16" s="15">
        <v>0</v>
      </c>
      <c r="I16" s="41">
        <v>14.85</v>
      </c>
      <c r="J16" s="244">
        <v>59.48</v>
      </c>
      <c r="K16" s="228">
        <v>0</v>
      </c>
      <c r="L16" s="17">
        <v>0</v>
      </c>
      <c r="M16" s="15">
        <v>0</v>
      </c>
      <c r="N16" s="15">
        <v>0</v>
      </c>
      <c r="O16" s="41">
        <v>0</v>
      </c>
      <c r="P16" s="228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0"/>
      <c r="B17" s="133">
        <v>119</v>
      </c>
      <c r="C17" s="147" t="s">
        <v>11</v>
      </c>
      <c r="D17" s="147" t="s">
        <v>51</v>
      </c>
      <c r="E17" s="177">
        <v>20</v>
      </c>
      <c r="F17" s="126"/>
      <c r="G17" s="228">
        <v>1.52</v>
      </c>
      <c r="H17" s="15">
        <v>0.16</v>
      </c>
      <c r="I17" s="41">
        <v>9.84</v>
      </c>
      <c r="J17" s="243">
        <v>47</v>
      </c>
      <c r="K17" s="228">
        <v>0.02</v>
      </c>
      <c r="L17" s="15">
        <v>0.01</v>
      </c>
      <c r="M17" s="15">
        <v>0</v>
      </c>
      <c r="N17" s="15">
        <v>0</v>
      </c>
      <c r="O17" s="18">
        <v>0</v>
      </c>
      <c r="P17" s="228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0"/>
      <c r="B18" s="130">
        <v>120</v>
      </c>
      <c r="C18" s="147" t="s">
        <v>12</v>
      </c>
      <c r="D18" s="147" t="s">
        <v>43</v>
      </c>
      <c r="E18" s="130">
        <v>20</v>
      </c>
      <c r="F18" s="172"/>
      <c r="G18" s="228">
        <v>1.32</v>
      </c>
      <c r="H18" s="15">
        <v>0.24</v>
      </c>
      <c r="I18" s="41">
        <v>8.0399999999999991</v>
      </c>
      <c r="J18" s="244">
        <v>39.6</v>
      </c>
      <c r="K18" s="258">
        <v>0.03</v>
      </c>
      <c r="L18" s="19">
        <v>0.02</v>
      </c>
      <c r="M18" s="20">
        <v>0</v>
      </c>
      <c r="N18" s="20">
        <v>0</v>
      </c>
      <c r="O18" s="46">
        <v>0</v>
      </c>
      <c r="P18" s="25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0"/>
      <c r="B19" s="214"/>
      <c r="C19" s="593"/>
      <c r="D19" s="289" t="s">
        <v>17</v>
      </c>
      <c r="E19" s="295">
        <f>SUM(E13:E18)</f>
        <v>840</v>
      </c>
      <c r="F19" s="594"/>
      <c r="G19" s="189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01">
        <f t="shared" si="1"/>
        <v>893.40000000000009</v>
      </c>
      <c r="K19" s="189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89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27"/>
      <c r="B20" s="303"/>
      <c r="C20" s="595"/>
      <c r="D20" s="317" t="s">
        <v>18</v>
      </c>
      <c r="E20" s="595"/>
      <c r="F20" s="597"/>
      <c r="G20" s="598"/>
      <c r="H20" s="599"/>
      <c r="I20" s="600"/>
      <c r="J20" s="302">
        <f>J19/23.5</f>
        <v>38.017021276595749</v>
      </c>
      <c r="K20" s="601"/>
      <c r="L20" s="602"/>
      <c r="M20" s="603"/>
      <c r="N20" s="603"/>
      <c r="O20" s="604"/>
      <c r="P20" s="601"/>
      <c r="Q20" s="603"/>
      <c r="R20" s="603"/>
      <c r="S20" s="603"/>
      <c r="T20" s="603"/>
      <c r="U20" s="603"/>
      <c r="V20" s="603"/>
      <c r="W20" s="604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771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7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77"/>
      <c r="C4" s="584" t="s">
        <v>36</v>
      </c>
      <c r="D4" s="237"/>
      <c r="E4" s="652"/>
      <c r="F4" s="584"/>
      <c r="G4" s="585"/>
      <c r="H4" s="735" t="s">
        <v>19</v>
      </c>
      <c r="I4" s="736"/>
      <c r="J4" s="737"/>
      <c r="K4" s="653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64" t="s">
        <v>0</v>
      </c>
      <c r="B5" s="778"/>
      <c r="C5" s="95" t="s">
        <v>37</v>
      </c>
      <c r="D5" s="635" t="s">
        <v>38</v>
      </c>
      <c r="E5" s="101" t="s">
        <v>35</v>
      </c>
      <c r="F5" s="95" t="s">
        <v>23</v>
      </c>
      <c r="G5" s="101" t="s">
        <v>34</v>
      </c>
      <c r="H5" s="124" t="s">
        <v>24</v>
      </c>
      <c r="I5" s="445" t="s">
        <v>25</v>
      </c>
      <c r="J5" s="95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3.75" customHeight="1" x14ac:dyDescent="0.35">
      <c r="A6" s="366" t="s">
        <v>6</v>
      </c>
      <c r="B6" s="283"/>
      <c r="C6" s="135">
        <v>24</v>
      </c>
      <c r="D6" s="672" t="s">
        <v>16</v>
      </c>
      <c r="E6" s="358" t="s">
        <v>98</v>
      </c>
      <c r="F6" s="135">
        <v>150</v>
      </c>
      <c r="G6" s="592"/>
      <c r="H6" s="251">
        <v>0.6</v>
      </c>
      <c r="I6" s="39">
        <v>0.6</v>
      </c>
      <c r="J6" s="40">
        <v>14.7</v>
      </c>
      <c r="K6" s="472">
        <v>70.5</v>
      </c>
      <c r="L6" s="251">
        <v>0.03</v>
      </c>
      <c r="M6" s="39">
        <v>0.05</v>
      </c>
      <c r="N6" s="39">
        <v>7.5</v>
      </c>
      <c r="O6" s="39">
        <v>0</v>
      </c>
      <c r="P6" s="42">
        <v>0</v>
      </c>
      <c r="Q6" s="25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78"/>
      <c r="B7" s="126"/>
      <c r="C7" s="132">
        <v>31</v>
      </c>
      <c r="D7" s="673" t="s">
        <v>8</v>
      </c>
      <c r="E7" s="576" t="s">
        <v>72</v>
      </c>
      <c r="F7" s="577">
        <v>200</v>
      </c>
      <c r="G7" s="96"/>
      <c r="H7" s="229">
        <v>5.74</v>
      </c>
      <c r="I7" s="13">
        <v>8.7799999999999994</v>
      </c>
      <c r="J7" s="43">
        <v>8.74</v>
      </c>
      <c r="K7" s="273">
        <v>138.04</v>
      </c>
      <c r="L7" s="229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9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6"/>
      <c r="B8" s="159" t="s">
        <v>70</v>
      </c>
      <c r="C8" s="176">
        <v>148</v>
      </c>
      <c r="D8" s="675" t="s">
        <v>9</v>
      </c>
      <c r="E8" s="286" t="s">
        <v>94</v>
      </c>
      <c r="F8" s="493">
        <v>90</v>
      </c>
      <c r="G8" s="159"/>
      <c r="H8" s="373">
        <v>19.52</v>
      </c>
      <c r="I8" s="72">
        <v>10.17</v>
      </c>
      <c r="J8" s="374">
        <v>5.89</v>
      </c>
      <c r="K8" s="473">
        <v>193.12</v>
      </c>
      <c r="L8" s="373">
        <v>0.11</v>
      </c>
      <c r="M8" s="72">
        <v>0.16</v>
      </c>
      <c r="N8" s="72">
        <v>1.57</v>
      </c>
      <c r="O8" s="72">
        <v>300</v>
      </c>
      <c r="P8" s="428">
        <v>0.44</v>
      </c>
      <c r="Q8" s="373">
        <v>129.65</v>
      </c>
      <c r="R8" s="72">
        <v>270.19</v>
      </c>
      <c r="S8" s="72">
        <v>64.94</v>
      </c>
      <c r="T8" s="72">
        <v>1.28</v>
      </c>
      <c r="U8" s="72">
        <v>460.93</v>
      </c>
      <c r="V8" s="72">
        <v>0.14000000000000001</v>
      </c>
      <c r="W8" s="72">
        <v>1.7000000000000001E-2</v>
      </c>
      <c r="X8" s="374">
        <v>0.66</v>
      </c>
    </row>
    <row r="9" spans="1:24" s="16" customFormat="1" ht="51" customHeight="1" x14ac:dyDescent="0.35">
      <c r="A9" s="86"/>
      <c r="B9" s="158" t="s">
        <v>68</v>
      </c>
      <c r="C9" s="175">
        <v>312</v>
      </c>
      <c r="D9" s="674" t="s">
        <v>58</v>
      </c>
      <c r="E9" s="330" t="s">
        <v>139</v>
      </c>
      <c r="F9" s="158">
        <v>150</v>
      </c>
      <c r="G9" s="175"/>
      <c r="H9" s="380">
        <v>3.55</v>
      </c>
      <c r="I9" s="381">
        <v>7.16</v>
      </c>
      <c r="J9" s="437">
        <v>17.64</v>
      </c>
      <c r="K9" s="339">
        <v>150.44999999999999</v>
      </c>
      <c r="L9" s="380">
        <v>0.11</v>
      </c>
      <c r="M9" s="531">
        <v>0.12</v>
      </c>
      <c r="N9" s="381">
        <v>21.47</v>
      </c>
      <c r="O9" s="381">
        <v>100</v>
      </c>
      <c r="P9" s="437">
        <v>0.09</v>
      </c>
      <c r="Q9" s="380">
        <v>51.59</v>
      </c>
      <c r="R9" s="381">
        <v>90.88</v>
      </c>
      <c r="S9" s="381">
        <v>30.76</v>
      </c>
      <c r="T9" s="381">
        <v>1.1499999999999999</v>
      </c>
      <c r="U9" s="381">
        <v>495.63</v>
      </c>
      <c r="V9" s="381">
        <v>6.0499999999999998E-3</v>
      </c>
      <c r="W9" s="381">
        <v>7.2999999999999996E-4</v>
      </c>
      <c r="X9" s="382">
        <v>0.03</v>
      </c>
    </row>
    <row r="10" spans="1:24" s="16" customFormat="1" ht="51" customHeight="1" x14ac:dyDescent="0.35">
      <c r="A10" s="86"/>
      <c r="B10" s="159" t="s">
        <v>70</v>
      </c>
      <c r="C10" s="176">
        <v>22</v>
      </c>
      <c r="D10" s="469" t="s">
        <v>58</v>
      </c>
      <c r="E10" s="286" t="s">
        <v>130</v>
      </c>
      <c r="F10" s="159">
        <v>150</v>
      </c>
      <c r="G10" s="176"/>
      <c r="H10" s="312">
        <v>2.41</v>
      </c>
      <c r="I10" s="55">
        <v>7.02</v>
      </c>
      <c r="J10" s="56">
        <v>14.18</v>
      </c>
      <c r="K10" s="232">
        <v>130.79</v>
      </c>
      <c r="L10" s="231">
        <v>0.08</v>
      </c>
      <c r="M10" s="231">
        <v>7.0000000000000007E-2</v>
      </c>
      <c r="N10" s="55">
        <v>13.63</v>
      </c>
      <c r="O10" s="55">
        <v>420</v>
      </c>
      <c r="P10" s="56">
        <v>0.06</v>
      </c>
      <c r="Q10" s="312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8">
        <v>0.03</v>
      </c>
    </row>
    <row r="11" spans="1:24" s="16" customFormat="1" ht="43.5" customHeight="1" x14ac:dyDescent="0.35">
      <c r="A11" s="86"/>
      <c r="B11" s="97"/>
      <c r="C11" s="130">
        <v>114</v>
      </c>
      <c r="D11" s="172" t="s">
        <v>42</v>
      </c>
      <c r="E11" s="207" t="s">
        <v>48</v>
      </c>
      <c r="F11" s="265">
        <v>200</v>
      </c>
      <c r="G11" s="147"/>
      <c r="H11" s="228">
        <v>0</v>
      </c>
      <c r="I11" s="15">
        <v>0</v>
      </c>
      <c r="J11" s="41">
        <v>7.27</v>
      </c>
      <c r="K11" s="243">
        <v>28.73</v>
      </c>
      <c r="L11" s="228">
        <v>0</v>
      </c>
      <c r="M11" s="17">
        <v>0</v>
      </c>
      <c r="N11" s="15">
        <v>0</v>
      </c>
      <c r="O11" s="15">
        <v>0</v>
      </c>
      <c r="P11" s="18">
        <v>0</v>
      </c>
      <c r="Q11" s="228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6"/>
      <c r="B12" s="97"/>
      <c r="C12" s="201">
        <v>119</v>
      </c>
      <c r="D12" s="570" t="s">
        <v>11</v>
      </c>
      <c r="E12" s="148" t="s">
        <v>51</v>
      </c>
      <c r="F12" s="131">
        <v>45</v>
      </c>
      <c r="G12" s="97"/>
      <c r="H12" s="258">
        <v>3.42</v>
      </c>
      <c r="I12" s="20">
        <v>0.36</v>
      </c>
      <c r="J12" s="46">
        <v>22.14</v>
      </c>
      <c r="K12" s="272">
        <v>105.75</v>
      </c>
      <c r="L12" s="258">
        <v>0.05</v>
      </c>
      <c r="M12" s="20">
        <v>0.01</v>
      </c>
      <c r="N12" s="20">
        <v>0</v>
      </c>
      <c r="O12" s="20">
        <v>0</v>
      </c>
      <c r="P12" s="21">
        <v>0</v>
      </c>
      <c r="Q12" s="258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6"/>
      <c r="B13" s="97"/>
      <c r="C13" s="131">
        <v>120</v>
      </c>
      <c r="D13" s="570" t="s">
        <v>12</v>
      </c>
      <c r="E13" s="148" t="s">
        <v>43</v>
      </c>
      <c r="F13" s="131">
        <v>25</v>
      </c>
      <c r="G13" s="97"/>
      <c r="H13" s="258">
        <v>1.65</v>
      </c>
      <c r="I13" s="20">
        <v>0.3</v>
      </c>
      <c r="J13" s="46">
        <v>10.050000000000001</v>
      </c>
      <c r="K13" s="272">
        <v>49.5</v>
      </c>
      <c r="L13" s="258">
        <v>0.04</v>
      </c>
      <c r="M13" s="20">
        <v>0.02</v>
      </c>
      <c r="N13" s="20">
        <v>0</v>
      </c>
      <c r="O13" s="20">
        <v>0</v>
      </c>
      <c r="P13" s="21">
        <v>0</v>
      </c>
      <c r="Q13" s="258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6"/>
      <c r="B14" s="158" t="s">
        <v>68</v>
      </c>
      <c r="C14" s="326"/>
      <c r="D14" s="676"/>
      <c r="E14" s="287" t="s">
        <v>17</v>
      </c>
      <c r="F14" s="278" t="e">
        <f>F6+F7+#REF!+F9+F11+F12+F13</f>
        <v>#REF!</v>
      </c>
      <c r="G14" s="426"/>
      <c r="H14" s="190" t="e">
        <f>H6+H7+#REF!+H9+H11+H12+H13</f>
        <v>#REF!</v>
      </c>
      <c r="I14" s="22" t="e">
        <f>I6+I7+#REF!+I9+I11+I12+I13</f>
        <v>#REF!</v>
      </c>
      <c r="J14" s="60" t="e">
        <f>J6+J7+#REF!+J9+J11+J12+J13</f>
        <v>#REF!</v>
      </c>
      <c r="K14" s="434" t="e">
        <f>K6+K7+#REF!+K9+K11+K12+K13</f>
        <v>#REF!</v>
      </c>
      <c r="L14" s="190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08" t="e">
        <f>P6+P7+#REF!+P9+P11+P12+P13</f>
        <v>#REF!</v>
      </c>
      <c r="Q14" s="190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0" t="e">
        <f>X6+X7+#REF!+X9+X11+X12+X13</f>
        <v>#REF!</v>
      </c>
    </row>
    <row r="15" spans="1:24" s="16" customFormat="1" ht="33.75" customHeight="1" x14ac:dyDescent="0.35">
      <c r="A15" s="86"/>
      <c r="B15" s="467" t="s">
        <v>70</v>
      </c>
      <c r="C15" s="567"/>
      <c r="D15" s="677"/>
      <c r="E15" s="288" t="s">
        <v>17</v>
      </c>
      <c r="F15" s="277">
        <f>F6+F7+F8+F9+F11+F12+F13</f>
        <v>860</v>
      </c>
      <c r="G15" s="436"/>
      <c r="H15" s="291">
        <f t="shared" ref="H15:X15" si="0">H6+H7+H8+H10+H11+H12+H13</f>
        <v>33.339999999999996</v>
      </c>
      <c r="I15" s="54">
        <f t="shared" si="0"/>
        <v>27.229999999999997</v>
      </c>
      <c r="J15" s="69">
        <f t="shared" si="0"/>
        <v>82.97</v>
      </c>
      <c r="K15" s="435">
        <f t="shared" si="0"/>
        <v>716.43</v>
      </c>
      <c r="L15" s="291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08">
        <f t="shared" si="0"/>
        <v>0.56000000000000005</v>
      </c>
      <c r="Q15" s="291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69">
        <f t="shared" si="0"/>
        <v>7.266</v>
      </c>
    </row>
    <row r="16" spans="1:24" s="16" customFormat="1" ht="33.75" customHeight="1" x14ac:dyDescent="0.35">
      <c r="A16" s="86"/>
      <c r="B16" s="457" t="s">
        <v>68</v>
      </c>
      <c r="C16" s="329"/>
      <c r="D16" s="678"/>
      <c r="E16" s="287" t="s">
        <v>18</v>
      </c>
      <c r="F16" s="391"/>
      <c r="G16" s="457"/>
      <c r="H16" s="190"/>
      <c r="I16" s="22"/>
      <c r="J16" s="60"/>
      <c r="K16" s="474" t="e">
        <f>K14/23.5</f>
        <v>#REF!</v>
      </c>
      <c r="L16" s="190"/>
      <c r="M16" s="22"/>
      <c r="N16" s="22"/>
      <c r="O16" s="22"/>
      <c r="P16" s="108"/>
      <c r="Q16" s="190"/>
      <c r="R16" s="22"/>
      <c r="S16" s="22"/>
      <c r="T16" s="22"/>
      <c r="U16" s="22"/>
      <c r="V16" s="22"/>
      <c r="W16" s="22"/>
      <c r="X16" s="60"/>
    </row>
    <row r="17" spans="1:24" s="16" customFormat="1" ht="33.75" customHeight="1" thickBot="1" x14ac:dyDescent="0.4">
      <c r="A17" s="113"/>
      <c r="B17" s="160" t="s">
        <v>70</v>
      </c>
      <c r="C17" s="490"/>
      <c r="D17" s="645"/>
      <c r="E17" s="711" t="s">
        <v>18</v>
      </c>
      <c r="F17" s="178"/>
      <c r="G17" s="160"/>
      <c r="H17" s="396"/>
      <c r="I17" s="397"/>
      <c r="J17" s="398"/>
      <c r="K17" s="475">
        <f>K15/23.5</f>
        <v>30.486382978723402</v>
      </c>
      <c r="L17" s="396"/>
      <c r="M17" s="397"/>
      <c r="N17" s="397"/>
      <c r="O17" s="397"/>
      <c r="P17" s="439"/>
      <c r="Q17" s="396"/>
      <c r="R17" s="397"/>
      <c r="S17" s="397"/>
      <c r="T17" s="397"/>
      <c r="U17" s="397"/>
      <c r="V17" s="397"/>
      <c r="W17" s="397"/>
      <c r="X17" s="39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49"/>
      <c r="B19" s="785"/>
      <c r="C19" s="261"/>
      <c r="D19" s="203"/>
      <c r="E19" s="25"/>
      <c r="F19" s="26"/>
      <c r="G19" s="11"/>
      <c r="H19" s="9"/>
      <c r="I19" s="11"/>
      <c r="J19" s="11"/>
    </row>
    <row r="20" spans="1:24" ht="18" x14ac:dyDescent="0.35">
      <c r="A20" s="578" t="s">
        <v>60</v>
      </c>
      <c r="B20" s="776"/>
      <c r="C20" s="579"/>
      <c r="D20" s="579"/>
      <c r="E20" s="25"/>
      <c r="F20" s="26"/>
      <c r="G20" s="11"/>
      <c r="H20" s="11"/>
      <c r="I20" s="11"/>
      <c r="J20" s="11"/>
      <c r="R20" s="446"/>
    </row>
    <row r="21" spans="1:24" ht="18" x14ac:dyDescent="0.35">
      <c r="A21" s="581" t="s">
        <v>61</v>
      </c>
      <c r="B21" s="772"/>
      <c r="C21" s="112"/>
      <c r="D21" s="582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77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70"/>
      <c r="C2" s="7"/>
      <c r="D2" s="6" t="s">
        <v>3</v>
      </c>
      <c r="E2" s="707"/>
      <c r="F2" s="8" t="s">
        <v>2</v>
      </c>
      <c r="G2" s="117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5"/>
      <c r="B4" s="786"/>
      <c r="C4" s="720" t="s">
        <v>36</v>
      </c>
      <c r="D4" s="237"/>
      <c r="E4" s="652"/>
      <c r="F4" s="718"/>
      <c r="G4" s="720"/>
      <c r="H4" s="735" t="s">
        <v>19</v>
      </c>
      <c r="I4" s="736"/>
      <c r="J4" s="737"/>
      <c r="K4" s="653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47" thickBot="1" x14ac:dyDescent="0.4">
      <c r="A5" s="76" t="s">
        <v>0</v>
      </c>
      <c r="B5" s="787"/>
      <c r="C5" s="101" t="s">
        <v>37</v>
      </c>
      <c r="D5" s="635" t="s">
        <v>38</v>
      </c>
      <c r="E5" s="101" t="s">
        <v>35</v>
      </c>
      <c r="F5" s="95" t="s">
        <v>23</v>
      </c>
      <c r="G5" s="101" t="s">
        <v>34</v>
      </c>
      <c r="H5" s="95" t="s">
        <v>24</v>
      </c>
      <c r="I5" s="445" t="s">
        <v>25</v>
      </c>
      <c r="J5" s="95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3.75" customHeight="1" x14ac:dyDescent="0.35">
      <c r="A6" s="79" t="s">
        <v>6</v>
      </c>
      <c r="B6" s="135"/>
      <c r="C6" s="375">
        <v>28</v>
      </c>
      <c r="D6" s="712" t="s">
        <v>16</v>
      </c>
      <c r="E6" s="376" t="s">
        <v>124</v>
      </c>
      <c r="F6" s="421">
        <v>60</v>
      </c>
      <c r="G6" s="432"/>
      <c r="H6" s="415">
        <v>0.48</v>
      </c>
      <c r="I6" s="343">
        <v>0.6</v>
      </c>
      <c r="J6" s="416">
        <v>1.56</v>
      </c>
      <c r="K6" s="433">
        <v>8.4</v>
      </c>
      <c r="L6" s="313">
        <v>0.02</v>
      </c>
      <c r="M6" s="315">
        <v>0.02</v>
      </c>
      <c r="N6" s="49">
        <v>6</v>
      </c>
      <c r="O6" s="49">
        <v>10</v>
      </c>
      <c r="P6" s="50">
        <v>0</v>
      </c>
      <c r="Q6" s="31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78"/>
      <c r="B7" s="131"/>
      <c r="C7" s="97">
        <v>40</v>
      </c>
      <c r="D7" s="713" t="s">
        <v>8</v>
      </c>
      <c r="E7" s="154" t="s">
        <v>90</v>
      </c>
      <c r="F7" s="695">
        <v>200</v>
      </c>
      <c r="G7" s="97"/>
      <c r="H7" s="235">
        <v>5</v>
      </c>
      <c r="I7" s="73">
        <v>7.6</v>
      </c>
      <c r="J7" s="74">
        <v>12.8</v>
      </c>
      <c r="K7" s="201">
        <v>139.80000000000001</v>
      </c>
      <c r="L7" s="235">
        <v>0.04</v>
      </c>
      <c r="M7" s="199">
        <v>0.1</v>
      </c>
      <c r="N7" s="73">
        <v>3.32</v>
      </c>
      <c r="O7" s="73">
        <v>152.19999999999999</v>
      </c>
      <c r="P7" s="198">
        <v>0</v>
      </c>
      <c r="Q7" s="235">
        <v>31.94</v>
      </c>
      <c r="R7" s="73">
        <v>109.2</v>
      </c>
      <c r="S7" s="73">
        <v>24.66</v>
      </c>
      <c r="T7" s="73">
        <v>1.18</v>
      </c>
      <c r="U7" s="73">
        <v>408.2</v>
      </c>
      <c r="V7" s="73">
        <v>2.4E-2</v>
      </c>
      <c r="W7" s="73">
        <v>6.0000000000000001E-3</v>
      </c>
      <c r="X7" s="198">
        <v>4.2000000000000003E-2</v>
      </c>
    </row>
    <row r="8" spans="1:24" s="36" customFormat="1" ht="33.75" customHeight="1" x14ac:dyDescent="0.35">
      <c r="A8" s="86"/>
      <c r="B8" s="131"/>
      <c r="C8" s="97">
        <v>86</v>
      </c>
      <c r="D8" s="519" t="s">
        <v>9</v>
      </c>
      <c r="E8" s="331" t="s">
        <v>74</v>
      </c>
      <c r="F8" s="695">
        <v>240</v>
      </c>
      <c r="G8" s="97"/>
      <c r="H8" s="228">
        <v>20.149999999999999</v>
      </c>
      <c r="I8" s="15">
        <v>19.079999999999998</v>
      </c>
      <c r="J8" s="18">
        <v>24.59</v>
      </c>
      <c r="K8" s="182">
        <v>350.62</v>
      </c>
      <c r="L8" s="228">
        <v>0.18</v>
      </c>
      <c r="M8" s="17">
        <v>0.21</v>
      </c>
      <c r="N8" s="15">
        <v>13.9</v>
      </c>
      <c r="O8" s="15">
        <v>10</v>
      </c>
      <c r="P8" s="41">
        <v>0</v>
      </c>
      <c r="Q8" s="228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0"/>
      <c r="B9" s="130"/>
      <c r="C9" s="96">
        <v>102</v>
      </c>
      <c r="D9" s="608" t="s">
        <v>15</v>
      </c>
      <c r="E9" s="576" t="s">
        <v>75</v>
      </c>
      <c r="F9" s="536">
        <v>200</v>
      </c>
      <c r="G9" s="96"/>
      <c r="H9" s="228">
        <v>0.83</v>
      </c>
      <c r="I9" s="15">
        <v>0.04</v>
      </c>
      <c r="J9" s="41">
        <v>15.16</v>
      </c>
      <c r="K9" s="244">
        <v>64.22</v>
      </c>
      <c r="L9" s="228">
        <v>0.01</v>
      </c>
      <c r="M9" s="15">
        <v>0.03</v>
      </c>
      <c r="N9" s="15">
        <v>0.27</v>
      </c>
      <c r="O9" s="15">
        <v>60</v>
      </c>
      <c r="P9" s="41">
        <v>0</v>
      </c>
      <c r="Q9" s="228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0"/>
      <c r="B10" s="130"/>
      <c r="C10" s="98">
        <v>119</v>
      </c>
      <c r="D10" s="514" t="s">
        <v>11</v>
      </c>
      <c r="E10" s="147" t="s">
        <v>51</v>
      </c>
      <c r="F10" s="131">
        <v>45</v>
      </c>
      <c r="G10" s="97"/>
      <c r="H10" s="258">
        <v>3.42</v>
      </c>
      <c r="I10" s="20">
        <v>0.36</v>
      </c>
      <c r="J10" s="46">
        <v>22.14</v>
      </c>
      <c r="K10" s="272">
        <v>105.75</v>
      </c>
      <c r="L10" s="258">
        <v>0.05</v>
      </c>
      <c r="M10" s="20">
        <v>0.01</v>
      </c>
      <c r="N10" s="20">
        <v>0</v>
      </c>
      <c r="O10" s="20">
        <v>0</v>
      </c>
      <c r="P10" s="21">
        <v>0</v>
      </c>
      <c r="Q10" s="25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0"/>
      <c r="B11" s="130"/>
      <c r="C11" s="126">
        <v>120</v>
      </c>
      <c r="D11" s="514" t="s">
        <v>12</v>
      </c>
      <c r="E11" s="147" t="s">
        <v>43</v>
      </c>
      <c r="F11" s="131">
        <v>25</v>
      </c>
      <c r="G11" s="97"/>
      <c r="H11" s="258">
        <v>1.65</v>
      </c>
      <c r="I11" s="20">
        <v>0.3</v>
      </c>
      <c r="J11" s="46">
        <v>10.050000000000001</v>
      </c>
      <c r="K11" s="272">
        <v>49.5</v>
      </c>
      <c r="L11" s="258">
        <v>0.04</v>
      </c>
      <c r="M11" s="20">
        <v>0.02</v>
      </c>
      <c r="N11" s="20">
        <v>0</v>
      </c>
      <c r="O11" s="20">
        <v>0</v>
      </c>
      <c r="P11" s="21">
        <v>0</v>
      </c>
      <c r="Q11" s="258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6"/>
      <c r="B12" s="131"/>
      <c r="C12" s="97"/>
      <c r="D12" s="519"/>
      <c r="E12" s="289" t="s">
        <v>17</v>
      </c>
      <c r="F12" s="363">
        <f>SUM(F6:F11)</f>
        <v>770</v>
      </c>
      <c r="G12" s="97"/>
      <c r="H12" s="258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2">
        <f>K6+K7+K8+K9+K10+K11</f>
        <v>718.29000000000008</v>
      </c>
      <c r="L12" s="258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58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3"/>
      <c r="B13" s="134"/>
      <c r="C13" s="248"/>
      <c r="D13" s="714"/>
      <c r="E13" s="317" t="s">
        <v>18</v>
      </c>
      <c r="F13" s="253"/>
      <c r="G13" s="197"/>
      <c r="H13" s="193"/>
      <c r="I13" s="51"/>
      <c r="J13" s="125"/>
      <c r="K13" s="335">
        <f>K12/23.5</f>
        <v>30.565531914893619</v>
      </c>
      <c r="L13" s="193"/>
      <c r="M13" s="151"/>
      <c r="N13" s="51"/>
      <c r="O13" s="51"/>
      <c r="P13" s="114"/>
      <c r="Q13" s="193"/>
      <c r="R13" s="51"/>
      <c r="S13" s="51"/>
      <c r="T13" s="51"/>
      <c r="U13" s="51"/>
      <c r="V13" s="51"/>
      <c r="W13" s="51"/>
      <c r="X13" s="114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78" t="s">
        <v>60</v>
      </c>
      <c r="B17" s="776"/>
      <c r="C17" s="579"/>
      <c r="D17" s="580"/>
      <c r="E17" s="25"/>
      <c r="F17" s="26"/>
      <c r="G17" s="11"/>
      <c r="H17" s="11"/>
      <c r="I17" s="11"/>
      <c r="J17" s="11"/>
    </row>
    <row r="18" spans="1:10" x14ac:dyDescent="0.35">
      <c r="A18" s="581" t="s">
        <v>61</v>
      </c>
      <c r="B18" s="772"/>
      <c r="C18" s="582"/>
      <c r="D18" s="582"/>
      <c r="E18" s="11"/>
      <c r="F18" s="11"/>
      <c r="G18" s="11"/>
      <c r="H18" s="11"/>
      <c r="I18" s="11"/>
      <c r="J18" s="11"/>
    </row>
    <row r="19" spans="1:10" x14ac:dyDescent="0.35">
      <c r="A19" s="11"/>
      <c r="B19" s="773"/>
      <c r="C19" s="319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5"/>
      <c r="B4" s="94"/>
      <c r="C4" s="585" t="s">
        <v>36</v>
      </c>
      <c r="D4" s="651"/>
      <c r="E4" s="652"/>
      <c r="F4" s="585"/>
      <c r="G4" s="584"/>
      <c r="H4" s="735" t="s">
        <v>19</v>
      </c>
      <c r="I4" s="736"/>
      <c r="J4" s="737"/>
      <c r="K4" s="653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76" t="s">
        <v>0</v>
      </c>
      <c r="B5" s="95"/>
      <c r="C5" s="101" t="s">
        <v>37</v>
      </c>
      <c r="D5" s="738" t="s">
        <v>38</v>
      </c>
      <c r="E5" s="101" t="s">
        <v>35</v>
      </c>
      <c r="F5" s="101" t="s">
        <v>23</v>
      </c>
      <c r="G5" s="95" t="s">
        <v>34</v>
      </c>
      <c r="H5" s="124" t="s">
        <v>24</v>
      </c>
      <c r="I5" s="445" t="s">
        <v>25</v>
      </c>
      <c r="J5" s="706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3.75" customHeight="1" x14ac:dyDescent="0.35">
      <c r="A6" s="79" t="s">
        <v>6</v>
      </c>
      <c r="B6" s="283"/>
      <c r="C6" s="267">
        <v>9</v>
      </c>
      <c r="D6" s="637" t="s">
        <v>16</v>
      </c>
      <c r="E6" s="638" t="s">
        <v>83</v>
      </c>
      <c r="F6" s="639">
        <v>60</v>
      </c>
      <c r="G6" s="476"/>
      <c r="H6" s="251">
        <v>1.29</v>
      </c>
      <c r="I6" s="39">
        <v>4.2699999999999996</v>
      </c>
      <c r="J6" s="40">
        <v>6.97</v>
      </c>
      <c r="K6" s="299">
        <v>72.75</v>
      </c>
      <c r="L6" s="251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1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7"/>
      <c r="B7" s="96"/>
      <c r="C7" s="131">
        <v>41</v>
      </c>
      <c r="D7" s="200" t="s">
        <v>8</v>
      </c>
      <c r="E7" s="331" t="s">
        <v>77</v>
      </c>
      <c r="F7" s="215">
        <v>200</v>
      </c>
      <c r="G7" s="348"/>
      <c r="H7" s="235">
        <v>6.66</v>
      </c>
      <c r="I7" s="73">
        <v>5.51</v>
      </c>
      <c r="J7" s="198">
        <v>8.75</v>
      </c>
      <c r="K7" s="346">
        <v>111.57</v>
      </c>
      <c r="L7" s="235">
        <v>7.0000000000000007E-2</v>
      </c>
      <c r="M7" s="73">
        <v>0.06</v>
      </c>
      <c r="N7" s="73">
        <v>2.75</v>
      </c>
      <c r="O7" s="73">
        <v>110</v>
      </c>
      <c r="P7" s="74">
        <v>0</v>
      </c>
      <c r="Q7" s="235">
        <v>22.94</v>
      </c>
      <c r="R7" s="73">
        <v>97.77</v>
      </c>
      <c r="S7" s="73">
        <v>22.1</v>
      </c>
      <c r="T7" s="73">
        <v>1.38</v>
      </c>
      <c r="U7" s="73">
        <v>299.77999999999997</v>
      </c>
      <c r="V7" s="73">
        <v>4.0000000000000001E-3</v>
      </c>
      <c r="W7" s="73">
        <v>2E-3</v>
      </c>
      <c r="X7" s="198">
        <v>0.03</v>
      </c>
    </row>
    <row r="8" spans="1:24" s="36" customFormat="1" ht="33.75" customHeight="1" x14ac:dyDescent="0.35">
      <c r="A8" s="86"/>
      <c r="B8" s="533"/>
      <c r="C8" s="131">
        <v>81</v>
      </c>
      <c r="D8" s="200" t="s">
        <v>9</v>
      </c>
      <c r="E8" s="154" t="s">
        <v>67</v>
      </c>
      <c r="F8" s="606">
        <v>90</v>
      </c>
      <c r="G8" s="162"/>
      <c r="H8" s="258">
        <v>23.81</v>
      </c>
      <c r="I8" s="20">
        <v>19.829999999999998</v>
      </c>
      <c r="J8" s="46">
        <v>0.72</v>
      </c>
      <c r="K8" s="257">
        <v>274.56</v>
      </c>
      <c r="L8" s="258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8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0"/>
      <c r="B9" s="97"/>
      <c r="C9" s="131">
        <v>124</v>
      </c>
      <c r="D9" s="200" t="s">
        <v>80</v>
      </c>
      <c r="E9" s="331" t="s">
        <v>78</v>
      </c>
      <c r="F9" s="215">
        <v>150</v>
      </c>
      <c r="G9" s="348"/>
      <c r="H9" s="235">
        <v>3.93</v>
      </c>
      <c r="I9" s="73">
        <v>4.24</v>
      </c>
      <c r="J9" s="198">
        <v>21.84</v>
      </c>
      <c r="K9" s="346">
        <v>140.55000000000001</v>
      </c>
      <c r="L9" s="235">
        <v>0.11</v>
      </c>
      <c r="M9" s="73">
        <v>0.02</v>
      </c>
      <c r="N9" s="73">
        <v>0</v>
      </c>
      <c r="O9" s="73">
        <v>10</v>
      </c>
      <c r="P9" s="74">
        <v>0.06</v>
      </c>
      <c r="Q9" s="235">
        <v>10.9</v>
      </c>
      <c r="R9" s="73">
        <v>74.540000000000006</v>
      </c>
      <c r="S9" s="73">
        <v>26.07</v>
      </c>
      <c r="T9" s="73">
        <v>0.86</v>
      </c>
      <c r="U9" s="73">
        <v>64.319999999999993</v>
      </c>
      <c r="V9" s="73">
        <v>1E-3</v>
      </c>
      <c r="W9" s="73">
        <v>1E-3</v>
      </c>
      <c r="X9" s="198">
        <v>0.01</v>
      </c>
    </row>
    <row r="10" spans="1:24" s="16" customFormat="1" ht="33.75" customHeight="1" x14ac:dyDescent="0.35">
      <c r="A10" s="80"/>
      <c r="B10" s="346"/>
      <c r="C10" s="201">
        <v>100</v>
      </c>
      <c r="D10" s="200" t="s">
        <v>81</v>
      </c>
      <c r="E10" s="148" t="s">
        <v>79</v>
      </c>
      <c r="F10" s="131">
        <v>200</v>
      </c>
      <c r="G10" s="348"/>
      <c r="H10" s="258">
        <v>0.15</v>
      </c>
      <c r="I10" s="20">
        <v>0.04</v>
      </c>
      <c r="J10" s="46">
        <v>12.83</v>
      </c>
      <c r="K10" s="257">
        <v>52.45</v>
      </c>
      <c r="L10" s="228">
        <v>0</v>
      </c>
      <c r="M10" s="15">
        <v>0</v>
      </c>
      <c r="N10" s="15">
        <v>1.2</v>
      </c>
      <c r="O10" s="15">
        <v>0</v>
      </c>
      <c r="P10" s="18">
        <v>0</v>
      </c>
      <c r="Q10" s="228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0"/>
      <c r="B11" s="346"/>
      <c r="C11" s="201">
        <v>119</v>
      </c>
      <c r="D11" s="200" t="s">
        <v>11</v>
      </c>
      <c r="E11" s="148" t="s">
        <v>51</v>
      </c>
      <c r="F11" s="265">
        <v>20</v>
      </c>
      <c r="G11" s="130"/>
      <c r="H11" s="228">
        <v>1.52</v>
      </c>
      <c r="I11" s="15">
        <v>0.16</v>
      </c>
      <c r="J11" s="41">
        <v>9.84</v>
      </c>
      <c r="K11" s="565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6"/>
      <c r="B12" s="97"/>
      <c r="C12" s="131">
        <v>120</v>
      </c>
      <c r="D12" s="200" t="s">
        <v>12</v>
      </c>
      <c r="E12" s="148" t="s">
        <v>43</v>
      </c>
      <c r="F12" s="126">
        <v>20</v>
      </c>
      <c r="G12" s="130"/>
      <c r="H12" s="228">
        <v>1.32</v>
      </c>
      <c r="I12" s="15">
        <v>0.24</v>
      </c>
      <c r="J12" s="41">
        <v>8.0399999999999991</v>
      </c>
      <c r="K12" s="566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6"/>
      <c r="B13" s="533"/>
      <c r="C13" s="136"/>
      <c r="D13" s="442"/>
      <c r="E13" s="289" t="s">
        <v>17</v>
      </c>
      <c r="F13" s="186">
        <f>F6+F7+F8+F9+F10+F11+F12</f>
        <v>740</v>
      </c>
      <c r="G13" s="274"/>
      <c r="H13" s="191">
        <f t="shared" ref="H13:X13" si="0">H6+H7+H8+H9+H10+H11+H12</f>
        <v>38.68</v>
      </c>
      <c r="I13" s="34">
        <f t="shared" si="0"/>
        <v>34.29</v>
      </c>
      <c r="J13" s="62">
        <f t="shared" si="0"/>
        <v>68.990000000000009</v>
      </c>
      <c r="K13" s="538">
        <f t="shared" si="0"/>
        <v>738.48000000000013</v>
      </c>
      <c r="L13" s="191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52">
        <f t="shared" si="0"/>
        <v>6.9999999999999993E-2</v>
      </c>
      <c r="Q13" s="191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3"/>
      <c r="B14" s="539"/>
      <c r="C14" s="134"/>
      <c r="D14" s="359"/>
      <c r="E14" s="317" t="s">
        <v>18</v>
      </c>
      <c r="F14" s="334"/>
      <c r="G14" s="197"/>
      <c r="H14" s="193"/>
      <c r="I14" s="51"/>
      <c r="J14" s="114"/>
      <c r="K14" s="430">
        <f>K13/23.5</f>
        <v>31.424680851063837</v>
      </c>
      <c r="L14" s="193"/>
      <c r="M14" s="51"/>
      <c r="N14" s="51"/>
      <c r="O14" s="51"/>
      <c r="P14" s="125"/>
      <c r="Q14" s="193"/>
      <c r="R14" s="51"/>
      <c r="S14" s="51"/>
      <c r="T14" s="51"/>
      <c r="U14" s="51"/>
      <c r="V14" s="51"/>
      <c r="W14" s="51"/>
      <c r="X14" s="114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6"/>
      <c r="B16" s="260"/>
      <c r="C16" s="260"/>
      <c r="D16" s="261"/>
      <c r="E16" s="262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7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402"/>
      <c r="C4" s="585" t="s">
        <v>36</v>
      </c>
      <c r="D4" s="682"/>
      <c r="E4" s="652"/>
      <c r="F4" s="585"/>
      <c r="G4" s="584"/>
      <c r="H4" s="735" t="s">
        <v>19</v>
      </c>
      <c r="I4" s="736"/>
      <c r="J4" s="737"/>
      <c r="K4" s="590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47" thickBot="1" x14ac:dyDescent="0.4">
      <c r="A5" s="139" t="s">
        <v>0</v>
      </c>
      <c r="B5" s="101"/>
      <c r="C5" s="101" t="s">
        <v>37</v>
      </c>
      <c r="D5" s="747" t="s">
        <v>38</v>
      </c>
      <c r="E5" s="101" t="s">
        <v>35</v>
      </c>
      <c r="F5" s="101" t="s">
        <v>23</v>
      </c>
      <c r="G5" s="95" t="s">
        <v>34</v>
      </c>
      <c r="H5" s="749" t="s">
        <v>24</v>
      </c>
      <c r="I5" s="445" t="s">
        <v>25</v>
      </c>
      <c r="J5" s="750" t="s">
        <v>26</v>
      </c>
      <c r="K5" s="591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464" t="s">
        <v>102</v>
      </c>
      <c r="Q5" s="464" t="s">
        <v>30</v>
      </c>
      <c r="R5" s="464" t="s">
        <v>31</v>
      </c>
      <c r="S5" s="464" t="s">
        <v>32</v>
      </c>
      <c r="T5" s="464" t="s">
        <v>33</v>
      </c>
      <c r="U5" s="464" t="s">
        <v>103</v>
      </c>
      <c r="V5" s="464" t="s">
        <v>104</v>
      </c>
      <c r="W5" s="464" t="s">
        <v>105</v>
      </c>
      <c r="X5" s="585" t="s">
        <v>106</v>
      </c>
    </row>
    <row r="6" spans="1:24" s="16" customFormat="1" ht="26.5" customHeight="1" x14ac:dyDescent="0.35">
      <c r="A6" s="141" t="s">
        <v>6</v>
      </c>
      <c r="B6" s="135"/>
      <c r="C6" s="361">
        <v>135</v>
      </c>
      <c r="D6" s="345" t="s">
        <v>16</v>
      </c>
      <c r="E6" s="170" t="s">
        <v>131</v>
      </c>
      <c r="F6" s="150">
        <v>60</v>
      </c>
      <c r="G6" s="614"/>
      <c r="H6" s="415">
        <v>1.2</v>
      </c>
      <c r="I6" s="343">
        <v>5.4</v>
      </c>
      <c r="J6" s="416">
        <v>5.16</v>
      </c>
      <c r="K6" s="185">
        <v>73.2</v>
      </c>
      <c r="L6" s="415">
        <v>0.01</v>
      </c>
      <c r="M6" s="342">
        <v>0.03</v>
      </c>
      <c r="N6" s="343">
        <v>4.2</v>
      </c>
      <c r="O6" s="343">
        <v>90</v>
      </c>
      <c r="P6" s="344">
        <v>0</v>
      </c>
      <c r="Q6" s="415">
        <v>24.6</v>
      </c>
      <c r="R6" s="343">
        <v>40.200000000000003</v>
      </c>
      <c r="S6" s="343">
        <v>21</v>
      </c>
      <c r="T6" s="343">
        <v>4.2</v>
      </c>
      <c r="U6" s="343">
        <v>189</v>
      </c>
      <c r="V6" s="343">
        <v>0</v>
      </c>
      <c r="W6" s="343">
        <v>0</v>
      </c>
      <c r="X6" s="416">
        <v>0</v>
      </c>
    </row>
    <row r="7" spans="1:24" s="16" customFormat="1" ht="26.5" customHeight="1" x14ac:dyDescent="0.35">
      <c r="A7" s="102"/>
      <c r="B7" s="132"/>
      <c r="C7" s="132" t="s">
        <v>148</v>
      </c>
      <c r="D7" s="425" t="s">
        <v>8</v>
      </c>
      <c r="E7" s="355" t="s">
        <v>145</v>
      </c>
      <c r="F7" s="577">
        <v>200</v>
      </c>
      <c r="G7" s="96"/>
      <c r="H7" s="229">
        <v>6.2</v>
      </c>
      <c r="I7" s="13">
        <v>6.38</v>
      </c>
      <c r="J7" s="43">
        <v>12.02</v>
      </c>
      <c r="K7" s="133">
        <v>131.11000000000001</v>
      </c>
      <c r="L7" s="70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29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3"/>
      <c r="B8" s="119"/>
      <c r="C8" s="131">
        <v>80</v>
      </c>
      <c r="D8" s="424" t="s">
        <v>9</v>
      </c>
      <c r="E8" s="154" t="s">
        <v>87</v>
      </c>
      <c r="F8" s="215">
        <v>90</v>
      </c>
      <c r="G8" s="97"/>
      <c r="H8" s="229">
        <v>14.84</v>
      </c>
      <c r="I8" s="13">
        <v>12.69</v>
      </c>
      <c r="J8" s="43">
        <v>4.46</v>
      </c>
      <c r="K8" s="133">
        <v>191.87</v>
      </c>
      <c r="L8" s="70">
        <v>0.06</v>
      </c>
      <c r="M8" s="70">
        <v>0.11</v>
      </c>
      <c r="N8" s="13">
        <v>1.48</v>
      </c>
      <c r="O8" s="13">
        <v>30</v>
      </c>
      <c r="P8" s="43">
        <v>0</v>
      </c>
      <c r="Q8" s="229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3"/>
      <c r="B9" s="119"/>
      <c r="C9" s="131">
        <v>54</v>
      </c>
      <c r="D9" s="423" t="s">
        <v>80</v>
      </c>
      <c r="E9" s="147" t="s">
        <v>40</v>
      </c>
      <c r="F9" s="130">
        <v>150</v>
      </c>
      <c r="G9" s="126"/>
      <c r="H9" s="258">
        <v>7.26</v>
      </c>
      <c r="I9" s="20">
        <v>4.96</v>
      </c>
      <c r="J9" s="46">
        <v>31.76</v>
      </c>
      <c r="K9" s="185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4"/>
      <c r="B10" s="132"/>
      <c r="C10" s="97">
        <v>98</v>
      </c>
      <c r="D10" s="147" t="s">
        <v>15</v>
      </c>
      <c r="E10" s="167" t="s">
        <v>14</v>
      </c>
      <c r="F10" s="541">
        <v>200</v>
      </c>
      <c r="G10" s="514"/>
      <c r="H10" s="228">
        <v>0.37</v>
      </c>
      <c r="I10" s="15">
        <v>0</v>
      </c>
      <c r="J10" s="18">
        <v>14.85</v>
      </c>
      <c r="K10" s="183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28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3"/>
      <c r="C11" s="133">
        <v>119</v>
      </c>
      <c r="D11" s="423" t="s">
        <v>51</v>
      </c>
      <c r="E11" s="147" t="s">
        <v>39</v>
      </c>
      <c r="F11" s="130">
        <v>30</v>
      </c>
      <c r="G11" s="126"/>
      <c r="H11" s="228">
        <v>2.2799999999999998</v>
      </c>
      <c r="I11" s="15">
        <v>0.24</v>
      </c>
      <c r="J11" s="41">
        <v>14.76</v>
      </c>
      <c r="K11" s="182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4"/>
      <c r="B12" s="133"/>
      <c r="C12" s="133">
        <v>120</v>
      </c>
      <c r="D12" s="423" t="s">
        <v>43</v>
      </c>
      <c r="E12" s="147" t="s">
        <v>43</v>
      </c>
      <c r="F12" s="130">
        <v>25</v>
      </c>
      <c r="G12" s="126"/>
      <c r="H12" s="228">
        <v>1.65</v>
      </c>
      <c r="I12" s="15">
        <v>0.3</v>
      </c>
      <c r="J12" s="41">
        <v>10.050000000000001</v>
      </c>
      <c r="K12" s="182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8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3"/>
      <c r="B13" s="119"/>
      <c r="C13" s="136"/>
      <c r="D13" s="683"/>
      <c r="E13" s="152" t="s">
        <v>17</v>
      </c>
      <c r="F13" s="186">
        <f>SUM(F6:F12)</f>
        <v>755</v>
      </c>
      <c r="G13" s="246"/>
      <c r="H13" s="192">
        <f t="shared" ref="H13:J13" si="0">SUM(H6:H12)</f>
        <v>33.799999999999997</v>
      </c>
      <c r="I13" s="90">
        <f t="shared" si="0"/>
        <v>29.97</v>
      </c>
      <c r="J13" s="92">
        <f t="shared" si="0"/>
        <v>93.06</v>
      </c>
      <c r="K13" s="186">
        <f>SUM(K6:K12)</f>
        <v>774.5</v>
      </c>
      <c r="L13" s="91">
        <f t="shared" ref="L13:X13" si="1">SUM(L6:L12)</f>
        <v>0.39999999999999997</v>
      </c>
      <c r="M13" s="90">
        <f t="shared" si="1"/>
        <v>0.35000000000000003</v>
      </c>
      <c r="N13" s="90">
        <f t="shared" si="1"/>
        <v>10.850000000000001</v>
      </c>
      <c r="O13" s="90">
        <f t="shared" si="1"/>
        <v>250</v>
      </c>
      <c r="P13" s="92">
        <f t="shared" si="1"/>
        <v>0.08</v>
      </c>
      <c r="Q13" s="192">
        <f t="shared" si="1"/>
        <v>97.399999999999991</v>
      </c>
      <c r="R13" s="90">
        <f t="shared" si="1"/>
        <v>473.52</v>
      </c>
      <c r="S13" s="90">
        <f t="shared" si="1"/>
        <v>184.51999999999998</v>
      </c>
      <c r="T13" s="90">
        <f t="shared" si="1"/>
        <v>11.65</v>
      </c>
      <c r="U13" s="90">
        <f t="shared" si="1"/>
        <v>1050.94</v>
      </c>
      <c r="V13" s="90">
        <f t="shared" si="1"/>
        <v>1.2E-2</v>
      </c>
      <c r="W13" s="90">
        <f t="shared" si="1"/>
        <v>7.0000000000000001E-3</v>
      </c>
      <c r="X13" s="92">
        <f t="shared" si="1"/>
        <v>4.4899999999999993</v>
      </c>
    </row>
    <row r="14" spans="1:24" s="36" customFormat="1" ht="26.5" customHeight="1" thickBot="1" x14ac:dyDescent="0.4">
      <c r="A14" s="142"/>
      <c r="B14" s="120"/>
      <c r="C14" s="137"/>
      <c r="D14" s="684"/>
      <c r="E14" s="153" t="s">
        <v>18</v>
      </c>
      <c r="F14" s="134"/>
      <c r="G14" s="197"/>
      <c r="H14" s="193"/>
      <c r="I14" s="51"/>
      <c r="J14" s="114"/>
      <c r="K14" s="187">
        <f>K13/23.5</f>
        <v>32.957446808510639</v>
      </c>
      <c r="L14" s="151"/>
      <c r="M14" s="151"/>
      <c r="N14" s="51"/>
      <c r="O14" s="51"/>
      <c r="P14" s="114"/>
      <c r="Q14" s="193"/>
      <c r="R14" s="51"/>
      <c r="S14" s="51"/>
      <c r="T14" s="51"/>
      <c r="U14" s="51"/>
      <c r="V14" s="51"/>
      <c r="W14" s="51"/>
      <c r="X14" s="114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6" customFormat="1" ht="18" x14ac:dyDescent="0.35">
      <c r="A16" s="349"/>
      <c r="B16" s="264"/>
      <c r="C16" s="261"/>
      <c r="D16" s="261"/>
      <c r="E16" s="262"/>
      <c r="F16" s="263"/>
      <c r="G16" s="261"/>
      <c r="H16" s="261"/>
      <c r="I16" s="261"/>
      <c r="J16" s="261"/>
    </row>
    <row r="17" spans="1:10" ht="18" x14ac:dyDescent="0.35">
      <c r="A17" s="11"/>
      <c r="B17" s="319"/>
      <c r="C17" s="319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77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70"/>
      <c r="C2" s="7"/>
      <c r="D2" s="6" t="s">
        <v>3</v>
      </c>
      <c r="E2" s="6"/>
      <c r="F2" s="8" t="s">
        <v>2</v>
      </c>
      <c r="G2" s="117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25"/>
      <c r="C4" s="702" t="s">
        <v>36</v>
      </c>
      <c r="D4" s="237"/>
      <c r="E4" s="721"/>
      <c r="F4" s="584"/>
      <c r="G4" s="585"/>
      <c r="H4" s="744" t="s">
        <v>19</v>
      </c>
      <c r="I4" s="745"/>
      <c r="J4" s="746"/>
      <c r="K4" s="653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28.5" customHeight="1" thickBot="1" x14ac:dyDescent="0.4">
      <c r="A5" s="139" t="s">
        <v>0</v>
      </c>
      <c r="B5" s="101"/>
      <c r="C5" s="95" t="s">
        <v>37</v>
      </c>
      <c r="D5" s="635" t="s">
        <v>38</v>
      </c>
      <c r="E5" s="706" t="s">
        <v>35</v>
      </c>
      <c r="F5" s="95" t="s">
        <v>23</v>
      </c>
      <c r="G5" s="101" t="s">
        <v>34</v>
      </c>
      <c r="H5" s="749" t="s">
        <v>24</v>
      </c>
      <c r="I5" s="445" t="s">
        <v>25</v>
      </c>
      <c r="J5" s="750" t="s">
        <v>26</v>
      </c>
      <c r="K5" s="666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700" t="s">
        <v>102</v>
      </c>
      <c r="Q5" s="464" t="s">
        <v>30</v>
      </c>
      <c r="R5" s="464" t="s">
        <v>31</v>
      </c>
      <c r="S5" s="464" t="s">
        <v>32</v>
      </c>
      <c r="T5" s="464" t="s">
        <v>33</v>
      </c>
      <c r="U5" s="464" t="s">
        <v>103</v>
      </c>
      <c r="V5" s="464" t="s">
        <v>104</v>
      </c>
      <c r="W5" s="464" t="s">
        <v>105</v>
      </c>
      <c r="X5" s="700" t="s">
        <v>106</v>
      </c>
    </row>
    <row r="6" spans="1:24" s="16" customFormat="1" ht="36" customHeight="1" x14ac:dyDescent="0.35">
      <c r="A6" s="141" t="s">
        <v>6</v>
      </c>
      <c r="B6" s="209"/>
      <c r="C6" s="150">
        <v>24</v>
      </c>
      <c r="D6" s="592" t="s">
        <v>16</v>
      </c>
      <c r="E6" s="358" t="s">
        <v>95</v>
      </c>
      <c r="F6" s="482">
        <v>150</v>
      </c>
      <c r="G6" s="484"/>
      <c r="H6" s="245">
        <v>0.6</v>
      </c>
      <c r="I6" s="37">
        <v>0.6</v>
      </c>
      <c r="J6" s="48">
        <v>14.7</v>
      </c>
      <c r="K6" s="440">
        <v>70.5</v>
      </c>
      <c r="L6" s="245">
        <v>0.05</v>
      </c>
      <c r="M6" s="37">
        <v>0.03</v>
      </c>
      <c r="N6" s="37">
        <v>15</v>
      </c>
      <c r="O6" s="37">
        <v>0</v>
      </c>
      <c r="P6" s="48">
        <v>0</v>
      </c>
      <c r="Q6" s="245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0">
        <v>0.01</v>
      </c>
    </row>
    <row r="7" spans="1:24" s="16" customFormat="1" ht="26.5" customHeight="1" x14ac:dyDescent="0.35">
      <c r="A7" s="102"/>
      <c r="B7" s="132"/>
      <c r="C7" s="161">
        <v>34</v>
      </c>
      <c r="D7" s="353" t="s">
        <v>8</v>
      </c>
      <c r="E7" s="355" t="s">
        <v>71</v>
      </c>
      <c r="F7" s="641">
        <v>200</v>
      </c>
      <c r="G7" s="161"/>
      <c r="H7" s="229">
        <v>9.19</v>
      </c>
      <c r="I7" s="13">
        <v>5.64</v>
      </c>
      <c r="J7" s="23">
        <v>13.63</v>
      </c>
      <c r="K7" s="273">
        <v>141.18</v>
      </c>
      <c r="L7" s="235">
        <v>0.16</v>
      </c>
      <c r="M7" s="73">
        <v>0.08</v>
      </c>
      <c r="N7" s="73">
        <v>2.73</v>
      </c>
      <c r="O7" s="73">
        <v>110</v>
      </c>
      <c r="P7" s="74">
        <v>0</v>
      </c>
      <c r="Q7" s="235">
        <v>24.39</v>
      </c>
      <c r="R7" s="73">
        <v>101</v>
      </c>
      <c r="S7" s="73">
        <v>29.04</v>
      </c>
      <c r="T7" s="73">
        <v>2.08</v>
      </c>
      <c r="U7" s="73">
        <v>339.52</v>
      </c>
      <c r="V7" s="73">
        <v>4.0000000000000001E-3</v>
      </c>
      <c r="W7" s="73">
        <v>2E-3</v>
      </c>
      <c r="X7" s="198">
        <v>0.03</v>
      </c>
    </row>
    <row r="8" spans="1:24" s="36" customFormat="1" ht="26.5" customHeight="1" x14ac:dyDescent="0.35">
      <c r="A8" s="103"/>
      <c r="B8" s="176"/>
      <c r="C8" s="159">
        <v>82</v>
      </c>
      <c r="D8" s="412" t="s">
        <v>9</v>
      </c>
      <c r="E8" s="627" t="s">
        <v>120</v>
      </c>
      <c r="F8" s="500">
        <v>95</v>
      </c>
      <c r="G8" s="179"/>
      <c r="H8" s="312">
        <v>24.87</v>
      </c>
      <c r="I8" s="55">
        <v>21.09</v>
      </c>
      <c r="J8" s="56">
        <v>0.72</v>
      </c>
      <c r="K8" s="486">
        <v>290.5</v>
      </c>
      <c r="L8" s="312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12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8">
        <v>0.15</v>
      </c>
    </row>
    <row r="9" spans="1:24" s="36" customFormat="1" ht="26.5" customHeight="1" x14ac:dyDescent="0.35">
      <c r="A9" s="103"/>
      <c r="B9" s="131"/>
      <c r="C9" s="162">
        <v>65</v>
      </c>
      <c r="D9" s="354" t="s">
        <v>80</v>
      </c>
      <c r="E9" s="147" t="s">
        <v>50</v>
      </c>
      <c r="F9" s="126">
        <v>150</v>
      </c>
      <c r="G9" s="163"/>
      <c r="H9" s="347">
        <v>6.76</v>
      </c>
      <c r="I9" s="88">
        <v>3.93</v>
      </c>
      <c r="J9" s="89">
        <v>41.29</v>
      </c>
      <c r="K9" s="487">
        <v>227.48</v>
      </c>
      <c r="L9" s="229">
        <v>0.08</v>
      </c>
      <c r="M9" s="13">
        <v>0.03</v>
      </c>
      <c r="N9" s="13">
        <v>0</v>
      </c>
      <c r="O9" s="13">
        <v>10</v>
      </c>
      <c r="P9" s="23">
        <v>0.06</v>
      </c>
      <c r="Q9" s="229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4"/>
      <c r="B10" s="132"/>
      <c r="C10" s="201">
        <v>216</v>
      </c>
      <c r="D10" s="172" t="s">
        <v>15</v>
      </c>
      <c r="E10" s="207" t="s">
        <v>110</v>
      </c>
      <c r="F10" s="130">
        <v>200</v>
      </c>
      <c r="G10" s="594"/>
      <c r="H10" s="228">
        <v>0.25</v>
      </c>
      <c r="I10" s="15">
        <v>0</v>
      </c>
      <c r="J10" s="41">
        <v>12.73</v>
      </c>
      <c r="K10" s="182">
        <v>51.3</v>
      </c>
      <c r="L10" s="25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58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4"/>
      <c r="B11" s="133"/>
      <c r="C11" s="98">
        <v>119</v>
      </c>
      <c r="D11" s="147" t="s">
        <v>11</v>
      </c>
      <c r="E11" s="172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4"/>
      <c r="B12" s="133"/>
      <c r="C12" s="126">
        <v>120</v>
      </c>
      <c r="D12" s="514" t="s">
        <v>12</v>
      </c>
      <c r="E12" s="147" t="s">
        <v>43</v>
      </c>
      <c r="F12" s="162">
        <v>20</v>
      </c>
      <c r="G12" s="162"/>
      <c r="H12" s="258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3"/>
      <c r="B13" s="175"/>
      <c r="C13" s="462"/>
      <c r="D13" s="611"/>
      <c r="E13" s="384" t="s">
        <v>17</v>
      </c>
      <c r="F13" s="392" t="e">
        <f>F6+F7+#REF!+F9+F10+F11+F12</f>
        <v>#REF!</v>
      </c>
      <c r="G13" s="485"/>
      <c r="H13" s="190" t="e">
        <f>H6+H7+#REF!+H9+H10+H11+H12</f>
        <v>#REF!</v>
      </c>
      <c r="I13" s="22" t="e">
        <f>I6+I7+#REF!+I9+I10+I11+I12</f>
        <v>#REF!</v>
      </c>
      <c r="J13" s="108" t="e">
        <f>J6+J7+#REF!+J9+J10+J11+J12</f>
        <v>#REF!</v>
      </c>
      <c r="K13" s="434" t="e">
        <f>K6+K7+#REF!+K9+K10+K11+K12</f>
        <v>#REF!</v>
      </c>
      <c r="L13" s="190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8" t="e">
        <f>P6+P7+#REF!+P9+P10+P11+P12</f>
        <v>#REF!</v>
      </c>
      <c r="Q13" s="190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6" customFormat="1" ht="26.5" customHeight="1" x14ac:dyDescent="0.35">
      <c r="A14" s="103"/>
      <c r="B14" s="226"/>
      <c r="C14" s="478"/>
      <c r="D14" s="610"/>
      <c r="E14" s="479" t="s">
        <v>17</v>
      </c>
      <c r="F14" s="436">
        <f>F6+F7+F8+F9+F10+F11+F12</f>
        <v>835</v>
      </c>
      <c r="G14" s="435"/>
      <c r="H14" s="291">
        <f t="shared" ref="H14:X14" si="0">H6+H7+H8+H9+H10+H11+H12</f>
        <v>44.51</v>
      </c>
      <c r="I14" s="54">
        <f t="shared" si="0"/>
        <v>31.659999999999997</v>
      </c>
      <c r="J14" s="708">
        <f t="shared" si="0"/>
        <v>100.95000000000002</v>
      </c>
      <c r="K14" s="279">
        <f t="shared" si="0"/>
        <v>867.56</v>
      </c>
      <c r="L14" s="291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08">
        <f t="shared" si="0"/>
        <v>0.11</v>
      </c>
      <c r="Q14" s="291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69">
        <f t="shared" si="0"/>
        <v>3.1</v>
      </c>
    </row>
    <row r="15" spans="1:24" s="36" customFormat="1" ht="26.5" customHeight="1" x14ac:dyDescent="0.35">
      <c r="A15" s="103"/>
      <c r="B15" s="225"/>
      <c r="C15" s="462"/>
      <c r="D15" s="611"/>
      <c r="E15" s="427" t="s">
        <v>18</v>
      </c>
      <c r="F15" s="392"/>
      <c r="G15" s="462"/>
      <c r="H15" s="190"/>
      <c r="I15" s="22"/>
      <c r="J15" s="108"/>
      <c r="K15" s="488" t="e">
        <f>K13/23.5</f>
        <v>#REF!</v>
      </c>
      <c r="L15" s="190"/>
      <c r="M15" s="22"/>
      <c r="N15" s="22"/>
      <c r="O15" s="22"/>
      <c r="P15" s="108"/>
      <c r="Q15" s="190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2"/>
      <c r="B16" s="178"/>
      <c r="C16" s="480"/>
      <c r="D16" s="646"/>
      <c r="E16" s="394" t="s">
        <v>18</v>
      </c>
      <c r="F16" s="160"/>
      <c r="G16" s="481"/>
      <c r="H16" s="396"/>
      <c r="I16" s="397"/>
      <c r="J16" s="439"/>
      <c r="K16" s="489">
        <f>K14/23.5</f>
        <v>36.917446808510633</v>
      </c>
      <c r="L16" s="396"/>
      <c r="M16" s="397"/>
      <c r="N16" s="397"/>
      <c r="O16" s="397"/>
      <c r="P16" s="439"/>
      <c r="Q16" s="396"/>
      <c r="R16" s="397"/>
      <c r="S16" s="397"/>
      <c r="T16" s="397"/>
      <c r="U16" s="397"/>
      <c r="V16" s="397"/>
      <c r="W16" s="397"/>
      <c r="X16" s="39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8" t="s">
        <v>60</v>
      </c>
      <c r="B18" s="776"/>
      <c r="C18" s="579"/>
      <c r="D18" s="580"/>
      <c r="E18" s="25"/>
      <c r="F18" s="26"/>
      <c r="G18" s="11"/>
      <c r="H18" s="9"/>
      <c r="I18" s="11"/>
      <c r="J18" s="11"/>
    </row>
    <row r="19" spans="1:14" ht="18" x14ac:dyDescent="0.35">
      <c r="A19" s="581" t="s">
        <v>61</v>
      </c>
      <c r="B19" s="772"/>
      <c r="C19" s="582"/>
      <c r="D19" s="58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77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117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685"/>
      <c r="C4" s="585" t="s">
        <v>36</v>
      </c>
      <c r="D4" s="651"/>
      <c r="E4" s="652"/>
      <c r="F4" s="585"/>
      <c r="G4" s="585"/>
      <c r="H4" s="735" t="s">
        <v>19</v>
      </c>
      <c r="I4" s="736"/>
      <c r="J4" s="737"/>
      <c r="K4" s="653" t="s">
        <v>20</v>
      </c>
      <c r="L4" s="848" t="s">
        <v>21</v>
      </c>
      <c r="M4" s="849"/>
      <c r="N4" s="849"/>
      <c r="O4" s="849"/>
      <c r="P4" s="850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28.5" customHeight="1" thickBot="1" x14ac:dyDescent="0.4">
      <c r="A5" s="139" t="s">
        <v>0</v>
      </c>
      <c r="B5" s="751"/>
      <c r="C5" s="101" t="s">
        <v>37</v>
      </c>
      <c r="D5" s="362" t="s">
        <v>38</v>
      </c>
      <c r="E5" s="101" t="s">
        <v>35</v>
      </c>
      <c r="F5" s="101" t="s">
        <v>23</v>
      </c>
      <c r="G5" s="101" t="s">
        <v>34</v>
      </c>
      <c r="H5" s="95" t="s">
        <v>24</v>
      </c>
      <c r="I5" s="445" t="s">
        <v>25</v>
      </c>
      <c r="J5" s="95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26.5" customHeight="1" x14ac:dyDescent="0.35">
      <c r="A6" s="141" t="s">
        <v>6</v>
      </c>
      <c r="B6" s="208"/>
      <c r="C6" s="513">
        <v>133</v>
      </c>
      <c r="D6" s="358" t="s">
        <v>16</v>
      </c>
      <c r="E6" s="592" t="s">
        <v>119</v>
      </c>
      <c r="F6" s="482">
        <v>60</v>
      </c>
      <c r="G6" s="656"/>
      <c r="H6" s="251">
        <v>1.24</v>
      </c>
      <c r="I6" s="39">
        <v>0.21</v>
      </c>
      <c r="J6" s="40">
        <v>6.12</v>
      </c>
      <c r="K6" s="299">
        <v>31.32</v>
      </c>
      <c r="L6" s="270">
        <v>0.01</v>
      </c>
      <c r="M6" s="82">
        <v>0.02</v>
      </c>
      <c r="N6" s="82">
        <v>1.1499999999999999</v>
      </c>
      <c r="O6" s="82">
        <v>0</v>
      </c>
      <c r="P6" s="83">
        <v>0</v>
      </c>
      <c r="Q6" s="270">
        <v>22.18</v>
      </c>
      <c r="R6" s="82">
        <v>21.4</v>
      </c>
      <c r="S6" s="82">
        <v>6.79</v>
      </c>
      <c r="T6" s="82">
        <v>0.19</v>
      </c>
      <c r="U6" s="82">
        <v>67.73</v>
      </c>
      <c r="V6" s="82">
        <v>0</v>
      </c>
      <c r="W6" s="82">
        <v>0</v>
      </c>
      <c r="X6" s="84">
        <v>0.01</v>
      </c>
    </row>
    <row r="7" spans="1:24" s="16" customFormat="1" ht="26.5" customHeight="1" x14ac:dyDescent="0.35">
      <c r="A7" s="102"/>
      <c r="B7" s="130"/>
      <c r="C7" s="508">
        <v>35</v>
      </c>
      <c r="D7" s="195" t="s">
        <v>86</v>
      </c>
      <c r="E7" s="154" t="s">
        <v>84</v>
      </c>
      <c r="F7" s="215">
        <v>200</v>
      </c>
      <c r="G7" s="162"/>
      <c r="H7" s="229">
        <v>4.91</v>
      </c>
      <c r="I7" s="13">
        <v>9.9600000000000009</v>
      </c>
      <c r="J7" s="43">
        <v>9.02</v>
      </c>
      <c r="K7" s="98">
        <v>146.41</v>
      </c>
      <c r="L7" s="228">
        <v>0.04</v>
      </c>
      <c r="M7" s="15">
        <v>0.03</v>
      </c>
      <c r="N7" s="15">
        <v>0.75</v>
      </c>
      <c r="O7" s="15">
        <v>120</v>
      </c>
      <c r="P7" s="18">
        <v>0</v>
      </c>
      <c r="Q7" s="228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3"/>
      <c r="B8" s="131"/>
      <c r="C8" s="508">
        <v>148</v>
      </c>
      <c r="D8" s="148" t="s">
        <v>9</v>
      </c>
      <c r="E8" s="171" t="s">
        <v>114</v>
      </c>
      <c r="F8" s="215">
        <v>90</v>
      </c>
      <c r="G8" s="162"/>
      <c r="H8" s="258">
        <v>19.52</v>
      </c>
      <c r="I8" s="20">
        <v>10.17</v>
      </c>
      <c r="J8" s="46">
        <v>5.89</v>
      </c>
      <c r="K8" s="257">
        <v>193.12</v>
      </c>
      <c r="L8" s="228">
        <v>0.11</v>
      </c>
      <c r="M8" s="17">
        <v>0.16</v>
      </c>
      <c r="N8" s="15">
        <v>1.57</v>
      </c>
      <c r="O8" s="15">
        <v>300</v>
      </c>
      <c r="P8" s="41">
        <v>0.44</v>
      </c>
      <c r="Q8" s="228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3"/>
      <c r="B9" s="176" t="s">
        <v>70</v>
      </c>
      <c r="C9" s="831">
        <v>51</v>
      </c>
      <c r="D9" s="832" t="s">
        <v>58</v>
      </c>
      <c r="E9" s="833" t="s">
        <v>129</v>
      </c>
      <c r="F9" s="834">
        <v>150</v>
      </c>
      <c r="G9" s="835"/>
      <c r="H9" s="836">
        <v>3.33</v>
      </c>
      <c r="I9" s="837">
        <v>3.81</v>
      </c>
      <c r="J9" s="838">
        <v>26.04</v>
      </c>
      <c r="K9" s="839">
        <v>151.12</v>
      </c>
      <c r="L9" s="836">
        <v>0.15</v>
      </c>
      <c r="M9" s="837">
        <v>0.1</v>
      </c>
      <c r="N9" s="837">
        <v>14.03</v>
      </c>
      <c r="O9" s="837">
        <v>20</v>
      </c>
      <c r="P9" s="838">
        <v>0.06</v>
      </c>
      <c r="Q9" s="836">
        <v>20.11</v>
      </c>
      <c r="R9" s="837">
        <v>90.58</v>
      </c>
      <c r="S9" s="837">
        <v>35.68</v>
      </c>
      <c r="T9" s="837">
        <v>1.45</v>
      </c>
      <c r="U9" s="837">
        <v>830.41</v>
      </c>
      <c r="V9" s="837">
        <v>8.0000000000000002E-3</v>
      </c>
      <c r="W9" s="837">
        <v>1E-3</v>
      </c>
      <c r="X9" s="840">
        <v>0.05</v>
      </c>
    </row>
    <row r="10" spans="1:24" s="16" customFormat="1" ht="33.75" customHeight="1" x14ac:dyDescent="0.35">
      <c r="A10" s="104"/>
      <c r="B10" s="130"/>
      <c r="C10" s="508">
        <v>107</v>
      </c>
      <c r="D10" s="195" t="s">
        <v>15</v>
      </c>
      <c r="E10" s="154" t="s">
        <v>85</v>
      </c>
      <c r="F10" s="215">
        <v>200</v>
      </c>
      <c r="G10" s="519"/>
      <c r="H10" s="228">
        <v>0.6</v>
      </c>
      <c r="I10" s="15">
        <v>0.2</v>
      </c>
      <c r="J10" s="41">
        <v>23.6</v>
      </c>
      <c r="K10" s="243">
        <v>104</v>
      </c>
      <c r="L10" s="228">
        <v>0.02</v>
      </c>
      <c r="M10" s="15">
        <v>0.02</v>
      </c>
      <c r="N10" s="15">
        <v>171</v>
      </c>
      <c r="O10" s="15">
        <v>20</v>
      </c>
      <c r="P10" s="18">
        <v>0</v>
      </c>
      <c r="Q10" s="228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0"/>
      <c r="C11" s="145">
        <v>119</v>
      </c>
      <c r="D11" s="172" t="s">
        <v>11</v>
      </c>
      <c r="E11" s="147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4"/>
      <c r="B12" s="130"/>
      <c r="C12" s="143">
        <v>120</v>
      </c>
      <c r="D12" s="172" t="s">
        <v>12</v>
      </c>
      <c r="E12" s="147" t="s">
        <v>43</v>
      </c>
      <c r="F12" s="162">
        <v>20</v>
      </c>
      <c r="G12" s="162"/>
      <c r="H12" s="258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3"/>
      <c r="B13" s="175" t="s">
        <v>68</v>
      </c>
      <c r="C13" s="466"/>
      <c r="D13" s="680"/>
      <c r="E13" s="384" t="s">
        <v>17</v>
      </c>
      <c r="F13" s="391" t="e">
        <f>F6+F7+F8+#REF!+F10+F11+F12</f>
        <v>#REF!</v>
      </c>
      <c r="G13" s="485"/>
      <c r="H13" s="190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2" t="e">
        <f>K6+K7+K8+#REF!+K10+K11+K12</f>
        <v>#REF!</v>
      </c>
      <c r="L13" s="190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8" t="e">
        <f>P6+P7+P8+#REF!+P10+P11+P12</f>
        <v>#REF!</v>
      </c>
      <c r="Q13" s="190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6" customFormat="1" ht="26.5" customHeight="1" x14ac:dyDescent="0.35">
      <c r="A14" s="103"/>
      <c r="B14" s="176" t="s">
        <v>70</v>
      </c>
      <c r="C14" s="526"/>
      <c r="D14" s="679"/>
      <c r="E14" s="479" t="s">
        <v>17</v>
      </c>
      <c r="F14" s="277">
        <f>F6+F7+F8+F9+F10+F11+F12</f>
        <v>740</v>
      </c>
      <c r="G14" s="435"/>
      <c r="H14" s="291">
        <f t="shared" ref="H14:X14" si="0">H6+H7+H8+H9+H10+H11+H12</f>
        <v>32.44</v>
      </c>
      <c r="I14" s="54">
        <f t="shared" si="0"/>
        <v>24.75</v>
      </c>
      <c r="J14" s="69">
        <f t="shared" si="0"/>
        <v>88.550000000000011</v>
      </c>
      <c r="K14" s="436">
        <f t="shared" si="0"/>
        <v>712.57</v>
      </c>
      <c r="L14" s="291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08">
        <f t="shared" si="0"/>
        <v>0.5</v>
      </c>
      <c r="Q14" s="291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69">
        <f t="shared" si="0"/>
        <v>3.65</v>
      </c>
    </row>
    <row r="15" spans="1:24" s="36" customFormat="1" ht="26.5" customHeight="1" x14ac:dyDescent="0.35">
      <c r="A15" s="103"/>
      <c r="B15" s="175" t="s">
        <v>68</v>
      </c>
      <c r="C15" s="466"/>
      <c r="D15" s="680"/>
      <c r="E15" s="427" t="s">
        <v>18</v>
      </c>
      <c r="F15" s="391"/>
      <c r="G15" s="462"/>
      <c r="H15" s="190"/>
      <c r="I15" s="22"/>
      <c r="J15" s="60"/>
      <c r="K15" s="491" t="e">
        <f>K13/23.5</f>
        <v>#REF!</v>
      </c>
      <c r="L15" s="190"/>
      <c r="M15" s="22"/>
      <c r="N15" s="22"/>
      <c r="O15" s="22"/>
      <c r="P15" s="108"/>
      <c r="Q15" s="190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2"/>
      <c r="B16" s="178" t="s">
        <v>70</v>
      </c>
      <c r="C16" s="715"/>
      <c r="D16" s="644"/>
      <c r="E16" s="394" t="s">
        <v>18</v>
      </c>
      <c r="F16" s="178"/>
      <c r="G16" s="481"/>
      <c r="H16" s="396"/>
      <c r="I16" s="397"/>
      <c r="J16" s="398"/>
      <c r="K16" s="399">
        <f>K14/23.5</f>
        <v>30.32212765957447</v>
      </c>
      <c r="L16" s="396"/>
      <c r="M16" s="397"/>
      <c r="N16" s="397"/>
      <c r="O16" s="397"/>
      <c r="P16" s="439"/>
      <c r="Q16" s="396"/>
      <c r="R16" s="397"/>
      <c r="S16" s="397"/>
      <c r="T16" s="397"/>
      <c r="U16" s="397"/>
      <c r="V16" s="397"/>
      <c r="W16" s="397"/>
      <c r="X16" s="398"/>
    </row>
    <row r="17" spans="1:19" x14ac:dyDescent="0.35">
      <c r="A17" s="2"/>
      <c r="C17" s="202"/>
      <c r="D17" s="28"/>
      <c r="E17" s="28"/>
      <c r="F17" s="28"/>
      <c r="G17" s="203"/>
      <c r="H17" s="204"/>
      <c r="I17" s="203"/>
      <c r="J17" s="28"/>
      <c r="K17" s="205"/>
      <c r="L17" s="28"/>
      <c r="M17" s="28"/>
      <c r="N17" s="28"/>
      <c r="O17" s="206"/>
      <c r="P17" s="206"/>
      <c r="Q17" s="206"/>
      <c r="R17" s="206"/>
      <c r="S17" s="206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78" t="s">
        <v>60</v>
      </c>
      <c r="B19" s="776"/>
      <c r="C19" s="579"/>
      <c r="D19" s="580"/>
      <c r="E19" s="25"/>
      <c r="F19" s="26"/>
      <c r="G19" s="11"/>
      <c r="H19" s="11"/>
      <c r="I19" s="11"/>
      <c r="J19" s="11"/>
    </row>
    <row r="20" spans="1:19" ht="18" x14ac:dyDescent="0.35">
      <c r="A20" s="581" t="s">
        <v>61</v>
      </c>
      <c r="B20" s="772"/>
      <c r="C20" s="582"/>
      <c r="D20" s="582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771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70"/>
      <c r="C2" s="220"/>
      <c r="D2" s="22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1"/>
      <c r="D3" s="22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25"/>
      <c r="C4" s="583" t="s">
        <v>36</v>
      </c>
      <c r="D4" s="219"/>
      <c r="E4" s="634"/>
      <c r="F4" s="583"/>
      <c r="G4" s="585"/>
      <c r="H4" s="735" t="s">
        <v>19</v>
      </c>
      <c r="I4" s="736"/>
      <c r="J4" s="737"/>
      <c r="K4" s="686" t="s">
        <v>20</v>
      </c>
      <c r="L4" s="844" t="s">
        <v>21</v>
      </c>
      <c r="M4" s="845"/>
      <c r="N4" s="863"/>
      <c r="O4" s="863"/>
      <c r="P4" s="864"/>
      <c r="Q4" s="844" t="s">
        <v>22</v>
      </c>
      <c r="R4" s="845"/>
      <c r="S4" s="845"/>
      <c r="T4" s="845"/>
      <c r="U4" s="845"/>
      <c r="V4" s="845"/>
      <c r="W4" s="845"/>
      <c r="X4" s="846"/>
    </row>
    <row r="5" spans="1:24" s="16" customFormat="1" ht="28.5" customHeight="1" thickBot="1" x14ac:dyDescent="0.4">
      <c r="A5" s="139" t="s">
        <v>0</v>
      </c>
      <c r="B5" s="101"/>
      <c r="C5" s="124" t="s">
        <v>37</v>
      </c>
      <c r="D5" s="285" t="s">
        <v>38</v>
      </c>
      <c r="E5" s="455" t="s">
        <v>35</v>
      </c>
      <c r="F5" s="124" t="s">
        <v>23</v>
      </c>
      <c r="G5" s="101" t="s">
        <v>34</v>
      </c>
      <c r="H5" s="455" t="s">
        <v>24</v>
      </c>
      <c r="I5" s="445" t="s">
        <v>25</v>
      </c>
      <c r="J5" s="455" t="s">
        <v>26</v>
      </c>
      <c r="K5" s="687" t="s">
        <v>27</v>
      </c>
      <c r="L5" s="124" t="s">
        <v>28</v>
      </c>
      <c r="M5" s="445" t="s">
        <v>100</v>
      </c>
      <c r="N5" s="95" t="s">
        <v>29</v>
      </c>
      <c r="O5" s="752" t="s">
        <v>101</v>
      </c>
      <c r="P5" s="706" t="s">
        <v>102</v>
      </c>
      <c r="Q5" s="124" t="s">
        <v>30</v>
      </c>
      <c r="R5" s="445" t="s">
        <v>31</v>
      </c>
      <c r="S5" s="95" t="s">
        <v>32</v>
      </c>
      <c r="T5" s="445" t="s">
        <v>33</v>
      </c>
      <c r="U5" s="95" t="s">
        <v>103</v>
      </c>
      <c r="V5" s="445" t="s">
        <v>104</v>
      </c>
      <c r="W5" s="95" t="s">
        <v>105</v>
      </c>
      <c r="X5" s="445" t="s">
        <v>106</v>
      </c>
    </row>
    <row r="6" spans="1:24" s="16" customFormat="1" ht="43.5" customHeight="1" x14ac:dyDescent="0.35">
      <c r="A6" s="141" t="s">
        <v>6</v>
      </c>
      <c r="B6" s="150"/>
      <c r="C6" s="135">
        <v>25</v>
      </c>
      <c r="D6" s="379" t="s">
        <v>16</v>
      </c>
      <c r="E6" s="532" t="s">
        <v>46</v>
      </c>
      <c r="F6" s="328">
        <v>150</v>
      </c>
      <c r="G6" s="688"/>
      <c r="H6" s="47">
        <v>0.6</v>
      </c>
      <c r="I6" s="37">
        <v>0.45</v>
      </c>
      <c r="J6" s="210">
        <v>15.45</v>
      </c>
      <c r="K6" s="299">
        <v>70.5</v>
      </c>
      <c r="L6" s="245">
        <v>0.03</v>
      </c>
      <c r="M6" s="37">
        <v>0.05</v>
      </c>
      <c r="N6" s="37">
        <v>7.5</v>
      </c>
      <c r="O6" s="37">
        <v>0</v>
      </c>
      <c r="P6" s="48">
        <v>0</v>
      </c>
      <c r="Q6" s="25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2"/>
      <c r="B7" s="176" t="s">
        <v>70</v>
      </c>
      <c r="C7" s="525">
        <v>37</v>
      </c>
      <c r="D7" s="469" t="s">
        <v>8</v>
      </c>
      <c r="E7" s="286" t="s">
        <v>93</v>
      </c>
      <c r="F7" s="493">
        <v>200</v>
      </c>
      <c r="G7" s="412"/>
      <c r="H7" s="312">
        <v>5.78</v>
      </c>
      <c r="I7" s="55">
        <v>5.5</v>
      </c>
      <c r="J7" s="68">
        <v>10.8</v>
      </c>
      <c r="K7" s="232">
        <v>115.7</v>
      </c>
      <c r="L7" s="312">
        <v>7.0000000000000007E-2</v>
      </c>
      <c r="M7" s="231">
        <v>7.0000000000000007E-2</v>
      </c>
      <c r="N7" s="55">
        <v>5.69</v>
      </c>
      <c r="O7" s="55">
        <v>110</v>
      </c>
      <c r="P7" s="68">
        <v>0</v>
      </c>
      <c r="Q7" s="312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36" customFormat="1" ht="35.25" customHeight="1" x14ac:dyDescent="0.35">
      <c r="A8" s="103"/>
      <c r="B8" s="131"/>
      <c r="C8" s="96">
        <v>89</v>
      </c>
      <c r="D8" s="304" t="s">
        <v>9</v>
      </c>
      <c r="E8" s="657" t="s">
        <v>82</v>
      </c>
      <c r="F8" s="689">
        <v>90</v>
      </c>
      <c r="G8" s="577"/>
      <c r="H8" s="70">
        <v>18.13</v>
      </c>
      <c r="I8" s="13">
        <v>17.05</v>
      </c>
      <c r="J8" s="43">
        <v>3.69</v>
      </c>
      <c r="K8" s="98">
        <v>240.96</v>
      </c>
      <c r="L8" s="347">
        <v>0.06</v>
      </c>
      <c r="M8" s="87">
        <v>0.13</v>
      </c>
      <c r="N8" s="88">
        <v>1.06</v>
      </c>
      <c r="O8" s="88">
        <v>0</v>
      </c>
      <c r="P8" s="89">
        <v>0</v>
      </c>
      <c r="Q8" s="347">
        <v>17.03</v>
      </c>
      <c r="R8" s="88">
        <v>176.72</v>
      </c>
      <c r="S8" s="88">
        <v>23.18</v>
      </c>
      <c r="T8" s="88">
        <v>2.61</v>
      </c>
      <c r="U8" s="88">
        <v>317</v>
      </c>
      <c r="V8" s="88">
        <v>7.0000000000000001E-3</v>
      </c>
      <c r="W8" s="88">
        <v>0</v>
      </c>
      <c r="X8" s="93">
        <v>0.06</v>
      </c>
    </row>
    <row r="9" spans="1:24" s="36" customFormat="1" ht="26.5" customHeight="1" x14ac:dyDescent="0.35">
      <c r="A9" s="103"/>
      <c r="B9" s="131"/>
      <c r="C9" s="97">
        <v>53</v>
      </c>
      <c r="D9" s="128" t="s">
        <v>58</v>
      </c>
      <c r="E9" s="200" t="s">
        <v>88</v>
      </c>
      <c r="F9" s="162">
        <v>150</v>
      </c>
      <c r="G9" s="131"/>
      <c r="H9" s="19">
        <v>3.34</v>
      </c>
      <c r="I9" s="20">
        <v>4.91</v>
      </c>
      <c r="J9" s="46">
        <v>33.93</v>
      </c>
      <c r="K9" s="257">
        <v>191.49</v>
      </c>
      <c r="L9" s="258">
        <v>0.03</v>
      </c>
      <c r="M9" s="20">
        <v>0.02</v>
      </c>
      <c r="N9" s="20">
        <v>0</v>
      </c>
      <c r="O9" s="20">
        <v>20</v>
      </c>
      <c r="P9" s="21">
        <v>0.09</v>
      </c>
      <c r="Q9" s="25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4"/>
      <c r="B10" s="131"/>
      <c r="C10" s="132">
        <v>101</v>
      </c>
      <c r="D10" s="304" t="s">
        <v>15</v>
      </c>
      <c r="E10" s="576" t="s">
        <v>63</v>
      </c>
      <c r="F10" s="689">
        <v>200</v>
      </c>
      <c r="G10" s="577"/>
      <c r="H10" s="228">
        <v>0.64</v>
      </c>
      <c r="I10" s="15">
        <v>0.25</v>
      </c>
      <c r="J10" s="41">
        <v>16.059999999999999</v>
      </c>
      <c r="K10" s="243">
        <v>79.849999999999994</v>
      </c>
      <c r="L10" s="228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1"/>
      <c r="C11" s="346">
        <v>119</v>
      </c>
      <c r="D11" s="128" t="s">
        <v>51</v>
      </c>
      <c r="E11" s="200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4"/>
      <c r="B12" s="131"/>
      <c r="C12" s="346">
        <v>120</v>
      </c>
      <c r="D12" s="128" t="s">
        <v>43</v>
      </c>
      <c r="E12" s="200" t="s">
        <v>43</v>
      </c>
      <c r="F12" s="162">
        <v>20</v>
      </c>
      <c r="G12" s="162"/>
      <c r="H12" s="258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3"/>
      <c r="B13" s="175" t="s">
        <v>68</v>
      </c>
      <c r="C13" s="457"/>
      <c r="D13" s="494"/>
      <c r="E13" s="495" t="s">
        <v>17</v>
      </c>
      <c r="F13" s="485" t="e">
        <f>F6+#REF!+F8+F9+F10+F11+F12</f>
        <v>#REF!</v>
      </c>
      <c r="G13" s="391"/>
      <c r="H13" s="53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2" t="e">
        <f>K6+#REF!+K8+K9+K10+K11+K12</f>
        <v>#REF!</v>
      </c>
      <c r="L13" s="190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8" t="e">
        <f>P6+#REF!+P8+P9+P10+P11+P12</f>
        <v>#REF!</v>
      </c>
      <c r="Q13" s="190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6" customFormat="1" ht="26.5" customHeight="1" x14ac:dyDescent="0.35">
      <c r="A14" s="103"/>
      <c r="B14" s="226" t="s">
        <v>70</v>
      </c>
      <c r="C14" s="467"/>
      <c r="D14" s="497"/>
      <c r="E14" s="498" t="s">
        <v>17</v>
      </c>
      <c r="F14" s="435">
        <f>F6+F7+F8+F9+F10+F11+F12</f>
        <v>830</v>
      </c>
      <c r="G14" s="277"/>
      <c r="H14" s="517">
        <f t="shared" ref="H14:X14" si="0">H6+H7+H8+H9+H10+H11+H12</f>
        <v>31.33</v>
      </c>
      <c r="I14" s="54">
        <f t="shared" si="0"/>
        <v>28.56</v>
      </c>
      <c r="J14" s="69">
        <f t="shared" si="0"/>
        <v>97.81</v>
      </c>
      <c r="K14" s="436">
        <f t="shared" si="0"/>
        <v>785.1</v>
      </c>
      <c r="L14" s="291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08">
        <f t="shared" si="0"/>
        <v>0.09</v>
      </c>
      <c r="Q14" s="291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69">
        <f t="shared" si="0"/>
        <v>3.03</v>
      </c>
    </row>
    <row r="15" spans="1:24" s="36" customFormat="1" ht="26.5" customHeight="1" x14ac:dyDescent="0.35">
      <c r="A15" s="103"/>
      <c r="B15" s="225" t="s">
        <v>68</v>
      </c>
      <c r="C15" s="457"/>
      <c r="D15" s="494"/>
      <c r="E15" s="496" t="s">
        <v>18</v>
      </c>
      <c r="F15" s="485"/>
      <c r="G15" s="391"/>
      <c r="H15" s="53"/>
      <c r="I15" s="22"/>
      <c r="J15" s="60"/>
      <c r="K15" s="460" t="e">
        <f>K13/23.5</f>
        <v>#REF!</v>
      </c>
      <c r="L15" s="190"/>
      <c r="M15" s="22"/>
      <c r="N15" s="22"/>
      <c r="O15" s="22"/>
      <c r="P15" s="108"/>
      <c r="Q15" s="190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2"/>
      <c r="B16" s="178" t="s">
        <v>70</v>
      </c>
      <c r="C16" s="160"/>
      <c r="D16" s="178"/>
      <c r="E16" s="499" t="s">
        <v>18</v>
      </c>
      <c r="F16" s="481"/>
      <c r="G16" s="178"/>
      <c r="H16" s="449"/>
      <c r="I16" s="397"/>
      <c r="J16" s="398"/>
      <c r="K16" s="504">
        <f>K14/23.5</f>
        <v>33.408510638297876</v>
      </c>
      <c r="L16" s="396"/>
      <c r="M16" s="397"/>
      <c r="N16" s="397"/>
      <c r="O16" s="397"/>
      <c r="P16" s="439"/>
      <c r="Q16" s="396"/>
      <c r="R16" s="397"/>
      <c r="S16" s="397"/>
      <c r="T16" s="397"/>
      <c r="U16" s="397"/>
      <c r="V16" s="397"/>
      <c r="W16" s="397"/>
      <c r="X16" s="398"/>
    </row>
    <row r="17" spans="1:19" ht="15.5" x14ac:dyDescent="0.35">
      <c r="A17" s="9"/>
      <c r="B17" s="764"/>
      <c r="C17" s="217"/>
      <c r="D17" s="217"/>
      <c r="E17" s="28"/>
      <c r="F17" s="28"/>
      <c r="G17" s="28"/>
      <c r="H17" s="204"/>
      <c r="I17" s="203"/>
      <c r="J17" s="28"/>
      <c r="K17" s="205"/>
      <c r="L17" s="28"/>
      <c r="M17" s="28"/>
      <c r="N17" s="28"/>
      <c r="O17" s="206"/>
      <c r="P17" s="206"/>
      <c r="Q17" s="206"/>
      <c r="R17" s="206"/>
      <c r="S17" s="206"/>
    </row>
    <row r="18" spans="1:19" x14ac:dyDescent="0.35">
      <c r="L18" s="446"/>
    </row>
    <row r="19" spans="1:19" x14ac:dyDescent="0.35">
      <c r="A19" s="578" t="s">
        <v>60</v>
      </c>
      <c r="B19" s="776"/>
      <c r="C19" s="579"/>
      <c r="D19" s="580"/>
    </row>
    <row r="20" spans="1:19" x14ac:dyDescent="0.35">
      <c r="A20" s="581" t="s">
        <v>61</v>
      </c>
      <c r="B20" s="772"/>
      <c r="C20" s="582"/>
      <c r="D20" s="58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771" customWidth="1"/>
    <col min="3" max="3" width="15.7265625" style="5" customWidth="1"/>
    <col min="4" max="4" width="22.453125" style="110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70"/>
      <c r="C2" s="220"/>
      <c r="D2" s="222" t="s">
        <v>3</v>
      </c>
      <c r="E2" s="6"/>
      <c r="F2" s="8" t="s">
        <v>2</v>
      </c>
      <c r="G2" s="117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1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25"/>
      <c r="C4" s="584" t="s">
        <v>36</v>
      </c>
      <c r="D4" s="237"/>
      <c r="E4" s="634"/>
      <c r="F4" s="585"/>
      <c r="G4" s="584"/>
      <c r="H4" s="744" t="s">
        <v>19</v>
      </c>
      <c r="I4" s="745"/>
      <c r="J4" s="746"/>
      <c r="K4" s="590" t="s">
        <v>20</v>
      </c>
      <c r="L4" s="848" t="s">
        <v>21</v>
      </c>
      <c r="M4" s="849"/>
      <c r="N4" s="865"/>
      <c r="O4" s="865"/>
      <c r="P4" s="866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139" t="s">
        <v>0</v>
      </c>
      <c r="B5" s="101"/>
      <c r="C5" s="95" t="s">
        <v>37</v>
      </c>
      <c r="D5" s="635" t="s">
        <v>38</v>
      </c>
      <c r="E5" s="455" t="s">
        <v>35</v>
      </c>
      <c r="F5" s="101" t="s">
        <v>23</v>
      </c>
      <c r="G5" s="95" t="s">
        <v>34</v>
      </c>
      <c r="H5" s="749" t="s">
        <v>24</v>
      </c>
      <c r="I5" s="445" t="s">
        <v>25</v>
      </c>
      <c r="J5" s="750" t="s">
        <v>26</v>
      </c>
      <c r="K5" s="690" t="s">
        <v>27</v>
      </c>
      <c r="L5" s="748" t="s">
        <v>28</v>
      </c>
      <c r="M5" s="749" t="s">
        <v>100</v>
      </c>
      <c r="N5" s="445" t="s">
        <v>29</v>
      </c>
      <c r="O5" s="753" t="s">
        <v>101</v>
      </c>
      <c r="P5" s="445" t="s">
        <v>102</v>
      </c>
      <c r="Q5" s="455" t="s">
        <v>30</v>
      </c>
      <c r="R5" s="101" t="s">
        <v>31</v>
      </c>
      <c r="S5" s="455" t="s">
        <v>32</v>
      </c>
      <c r="T5" s="101" t="s">
        <v>33</v>
      </c>
      <c r="U5" s="748" t="s">
        <v>103</v>
      </c>
      <c r="V5" s="748" t="s">
        <v>104</v>
      </c>
      <c r="W5" s="748" t="s">
        <v>105</v>
      </c>
      <c r="X5" s="240" t="s">
        <v>106</v>
      </c>
    </row>
    <row r="6" spans="1:24" s="16" customFormat="1" ht="26.5" customHeight="1" x14ac:dyDescent="0.35">
      <c r="A6" s="141" t="s">
        <v>6</v>
      </c>
      <c r="B6" s="150"/>
      <c r="C6" s="150">
        <v>28</v>
      </c>
      <c r="D6" s="614" t="s">
        <v>16</v>
      </c>
      <c r="E6" s="754" t="s">
        <v>117</v>
      </c>
      <c r="F6" s="639">
        <v>60</v>
      </c>
      <c r="G6" s="476"/>
      <c r="H6" s="251">
        <v>0.48</v>
      </c>
      <c r="I6" s="39">
        <v>0.6</v>
      </c>
      <c r="J6" s="40">
        <v>1.56</v>
      </c>
      <c r="K6" s="299">
        <v>8.4</v>
      </c>
      <c r="L6" s="704">
        <v>0.02</v>
      </c>
      <c r="M6" s="313">
        <v>0.02</v>
      </c>
      <c r="N6" s="49">
        <v>6</v>
      </c>
      <c r="O6" s="49">
        <v>10</v>
      </c>
      <c r="P6" s="50">
        <v>0</v>
      </c>
      <c r="Q6" s="31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2"/>
      <c r="B7" s="148"/>
      <c r="C7" s="161">
        <v>31</v>
      </c>
      <c r="D7" s="304" t="s">
        <v>8</v>
      </c>
      <c r="E7" s="576" t="s">
        <v>72</v>
      </c>
      <c r="F7" s="577">
        <v>200</v>
      </c>
      <c r="G7" s="96"/>
      <c r="H7" s="229">
        <v>5.74</v>
      </c>
      <c r="I7" s="13">
        <v>8.7799999999999994</v>
      </c>
      <c r="J7" s="43">
        <v>8.74</v>
      </c>
      <c r="K7" s="98">
        <v>138.04</v>
      </c>
      <c r="L7" s="133">
        <v>0.04</v>
      </c>
      <c r="M7" s="229">
        <v>0.08</v>
      </c>
      <c r="N7" s="13">
        <v>5.24</v>
      </c>
      <c r="O7" s="13">
        <v>132.80000000000001</v>
      </c>
      <c r="P7" s="43">
        <v>0.06</v>
      </c>
      <c r="Q7" s="229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3"/>
      <c r="B8" s="176" t="s">
        <v>70</v>
      </c>
      <c r="C8" s="179">
        <v>83</v>
      </c>
      <c r="D8" s="412" t="s">
        <v>9</v>
      </c>
      <c r="E8" s="492" t="s">
        <v>121</v>
      </c>
      <c r="F8" s="500">
        <v>90</v>
      </c>
      <c r="G8" s="179"/>
      <c r="H8" s="373">
        <v>20.45</v>
      </c>
      <c r="I8" s="72">
        <v>19.920000000000002</v>
      </c>
      <c r="J8" s="374">
        <v>1.59</v>
      </c>
      <c r="K8" s="471">
        <v>269.25</v>
      </c>
      <c r="L8" s="453">
        <v>0.09</v>
      </c>
      <c r="M8" s="373">
        <v>0.16</v>
      </c>
      <c r="N8" s="72">
        <v>2.77</v>
      </c>
      <c r="O8" s="72">
        <v>50</v>
      </c>
      <c r="P8" s="374">
        <v>0.04</v>
      </c>
      <c r="Q8" s="373">
        <v>34</v>
      </c>
      <c r="R8" s="72">
        <v>172.14</v>
      </c>
      <c r="S8" s="72">
        <v>24.3</v>
      </c>
      <c r="T8" s="72">
        <v>1.54</v>
      </c>
      <c r="U8" s="72">
        <v>283.20999999999998</v>
      </c>
      <c r="V8" s="72">
        <v>6.0000000000000001E-3</v>
      </c>
      <c r="W8" s="72">
        <v>0</v>
      </c>
      <c r="X8" s="374">
        <v>0.13</v>
      </c>
    </row>
    <row r="9" spans="1:24" s="36" customFormat="1" ht="35.25" customHeight="1" x14ac:dyDescent="0.35">
      <c r="A9" s="103"/>
      <c r="B9" s="176"/>
      <c r="C9" s="176">
        <v>51</v>
      </c>
      <c r="D9" s="169" t="s">
        <v>58</v>
      </c>
      <c r="E9" s="534" t="s">
        <v>129</v>
      </c>
      <c r="F9" s="617">
        <v>150</v>
      </c>
      <c r="G9" s="179"/>
      <c r="H9" s="373">
        <v>3.33</v>
      </c>
      <c r="I9" s="72">
        <v>3.81</v>
      </c>
      <c r="J9" s="374">
        <v>26.04</v>
      </c>
      <c r="K9" s="471">
        <v>151.12</v>
      </c>
      <c r="L9" s="453">
        <v>0.15</v>
      </c>
      <c r="M9" s="373">
        <v>0.1</v>
      </c>
      <c r="N9" s="72">
        <v>14.03</v>
      </c>
      <c r="O9" s="72">
        <v>20</v>
      </c>
      <c r="P9" s="374">
        <v>0.06</v>
      </c>
      <c r="Q9" s="373">
        <v>20.11</v>
      </c>
      <c r="R9" s="72">
        <v>90.58</v>
      </c>
      <c r="S9" s="72">
        <v>35.68</v>
      </c>
      <c r="T9" s="72">
        <v>1.45</v>
      </c>
      <c r="U9" s="72">
        <v>830.41</v>
      </c>
      <c r="V9" s="72">
        <v>8.0000000000000002E-3</v>
      </c>
      <c r="W9" s="72">
        <v>1E-3</v>
      </c>
      <c r="X9" s="374">
        <v>0.05</v>
      </c>
    </row>
    <row r="10" spans="1:24" s="16" customFormat="1" ht="39" customHeight="1" x14ac:dyDescent="0.35">
      <c r="A10" s="104"/>
      <c r="B10" s="131"/>
      <c r="C10" s="130">
        <v>114</v>
      </c>
      <c r="D10" s="172" t="s">
        <v>42</v>
      </c>
      <c r="E10" s="207" t="s">
        <v>48</v>
      </c>
      <c r="F10" s="265">
        <v>200</v>
      </c>
      <c r="G10" s="163"/>
      <c r="H10" s="228">
        <v>0</v>
      </c>
      <c r="I10" s="15">
        <v>0</v>
      </c>
      <c r="J10" s="41">
        <v>7.27</v>
      </c>
      <c r="K10" s="243">
        <v>28.73</v>
      </c>
      <c r="L10" s="182">
        <v>0</v>
      </c>
      <c r="M10" s="228">
        <v>0</v>
      </c>
      <c r="N10" s="15">
        <v>0</v>
      </c>
      <c r="O10" s="15">
        <v>0</v>
      </c>
      <c r="P10" s="41">
        <v>0</v>
      </c>
      <c r="Q10" s="22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1"/>
      <c r="C11" s="360">
        <v>119</v>
      </c>
      <c r="D11" s="148" t="s">
        <v>11</v>
      </c>
      <c r="E11" s="200" t="s">
        <v>51</v>
      </c>
      <c r="F11" s="131">
        <v>45</v>
      </c>
      <c r="G11" s="97"/>
      <c r="H11" s="258">
        <v>3.42</v>
      </c>
      <c r="I11" s="20">
        <v>0.36</v>
      </c>
      <c r="J11" s="46">
        <v>22.14</v>
      </c>
      <c r="K11" s="257">
        <v>105.75</v>
      </c>
      <c r="L11" s="185">
        <v>0.05</v>
      </c>
      <c r="M11" s="258">
        <v>0.01</v>
      </c>
      <c r="N11" s="20">
        <v>0</v>
      </c>
      <c r="O11" s="20">
        <v>0</v>
      </c>
      <c r="P11" s="46">
        <v>0</v>
      </c>
      <c r="Q11" s="258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4"/>
      <c r="B12" s="131"/>
      <c r="C12" s="162">
        <v>120</v>
      </c>
      <c r="D12" s="148" t="s">
        <v>12</v>
      </c>
      <c r="E12" s="200" t="s">
        <v>43</v>
      </c>
      <c r="F12" s="130">
        <v>25</v>
      </c>
      <c r="G12" s="126"/>
      <c r="H12" s="228">
        <v>1.65</v>
      </c>
      <c r="I12" s="15">
        <v>0.3</v>
      </c>
      <c r="J12" s="41">
        <v>10.050000000000001</v>
      </c>
      <c r="K12" s="243">
        <v>49.5</v>
      </c>
      <c r="L12" s="182">
        <v>0.04</v>
      </c>
      <c r="M12" s="228">
        <v>0.02</v>
      </c>
      <c r="N12" s="15">
        <v>0</v>
      </c>
      <c r="O12" s="15">
        <v>0</v>
      </c>
      <c r="P12" s="41">
        <v>0</v>
      </c>
      <c r="Q12" s="228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3"/>
      <c r="B13" s="175" t="s">
        <v>68</v>
      </c>
      <c r="C13" s="462"/>
      <c r="D13" s="501"/>
      <c r="E13" s="495" t="s">
        <v>17</v>
      </c>
      <c r="F13" s="391" t="e">
        <f>F6+F7+#REF!+#REF!+F10+F11+F12</f>
        <v>#REF!</v>
      </c>
      <c r="G13" s="485"/>
      <c r="H13" s="385" t="e">
        <f>H6+H7+#REF!+#REF!+H10+H11+H12</f>
        <v>#REF!</v>
      </c>
      <c r="I13" s="386" t="e">
        <f>I6+I7+#REF!+#REF!+I10+I11+I12</f>
        <v>#REF!</v>
      </c>
      <c r="J13" s="387" t="e">
        <f>J6+J7+#REF!+#REF!+J10+J11+J12</f>
        <v>#REF!</v>
      </c>
      <c r="K13" s="426" t="e">
        <f>K6+K7+#REF!+#REF!+K10+K11+K12</f>
        <v>#REF!</v>
      </c>
      <c r="L13" s="278" t="e">
        <f>L6+L7+#REF!+#REF!+L10+L11+L12</f>
        <v>#REF!</v>
      </c>
      <c r="M13" s="385" t="e">
        <f>M6+M7+#REF!+#REF!+M10+M11+M12</f>
        <v>#REF!</v>
      </c>
      <c r="N13" s="386" t="e">
        <f>N6+N7+#REF!+#REF!+N10+N11+N12</f>
        <v>#REF!</v>
      </c>
      <c r="O13" s="386" t="e">
        <f>O6+O7+#REF!+#REF!+O10+O11+O12</f>
        <v>#REF!</v>
      </c>
      <c r="P13" s="387" t="e">
        <f>P6+P7+#REF!+#REF!+P10+P11+P12</f>
        <v>#REF!</v>
      </c>
      <c r="Q13" s="385" t="e">
        <f>Q6+Q7+#REF!+#REF!+Q10+Q11+Q12</f>
        <v>#REF!</v>
      </c>
      <c r="R13" s="386" t="e">
        <f>R6+R7+#REF!+#REF!+R10+R11+R12</f>
        <v>#REF!</v>
      </c>
      <c r="S13" s="386" t="e">
        <f>S6+S7+#REF!+#REF!+S10+S11+S12</f>
        <v>#REF!</v>
      </c>
      <c r="T13" s="386" t="e">
        <f>T6+T7+#REF!+#REF!+T10+T11+T12</f>
        <v>#REF!</v>
      </c>
      <c r="U13" s="386" t="e">
        <f>U6+U7+#REF!+#REF!+U10+U11+U12</f>
        <v>#REF!</v>
      </c>
      <c r="V13" s="386" t="e">
        <f>V6+V7+#REF!+#REF!+V10+V11+V12</f>
        <v>#REF!</v>
      </c>
      <c r="W13" s="386" t="e">
        <f>W6+W7+#REF!+#REF!+W10+W11+W12</f>
        <v>#REF!</v>
      </c>
      <c r="X13" s="387" t="e">
        <f>X6+X7+#REF!+#REF!+X10+X11+X12</f>
        <v>#REF!</v>
      </c>
    </row>
    <row r="14" spans="1:24" s="36" customFormat="1" ht="26.5" customHeight="1" x14ac:dyDescent="0.35">
      <c r="A14" s="103"/>
      <c r="B14" s="226" t="s">
        <v>70</v>
      </c>
      <c r="C14" s="478"/>
      <c r="D14" s="502"/>
      <c r="E14" s="498" t="s">
        <v>17</v>
      </c>
      <c r="F14" s="277">
        <f>F6+F7+F8+F9+F10+F11+F12</f>
        <v>770</v>
      </c>
      <c r="G14" s="435"/>
      <c r="H14" s="829">
        <f t="shared" ref="H14:X14" si="0">H6+H7+H8+H9+H10+H11+H12</f>
        <v>35.07</v>
      </c>
      <c r="I14" s="830">
        <f t="shared" si="0"/>
        <v>33.769999999999996</v>
      </c>
      <c r="J14" s="828">
        <f t="shared" si="0"/>
        <v>77.39</v>
      </c>
      <c r="K14" s="420">
        <f t="shared" si="0"/>
        <v>750.79</v>
      </c>
      <c r="L14" s="276">
        <f t="shared" si="0"/>
        <v>0.38999999999999996</v>
      </c>
      <c r="M14" s="829">
        <f t="shared" si="0"/>
        <v>0.39</v>
      </c>
      <c r="N14" s="830">
        <f t="shared" si="0"/>
        <v>28.04</v>
      </c>
      <c r="O14" s="830">
        <f t="shared" si="0"/>
        <v>212.8</v>
      </c>
      <c r="P14" s="828">
        <f t="shared" si="0"/>
        <v>0.16</v>
      </c>
      <c r="Q14" s="829">
        <f t="shared" si="0"/>
        <v>118.22</v>
      </c>
      <c r="R14" s="830">
        <f t="shared" si="0"/>
        <v>432.17999999999995</v>
      </c>
      <c r="S14" s="830">
        <f t="shared" si="0"/>
        <v>106.74</v>
      </c>
      <c r="T14" s="830">
        <f t="shared" si="0"/>
        <v>6.129999999999999</v>
      </c>
      <c r="U14" s="830">
        <f t="shared" si="0"/>
        <v>1610.9099999999999</v>
      </c>
      <c r="V14" s="830">
        <f t="shared" si="0"/>
        <v>2.2000000000000002E-2</v>
      </c>
      <c r="W14" s="830">
        <f t="shared" si="0"/>
        <v>5.0000000000000001E-3</v>
      </c>
      <c r="X14" s="828">
        <f t="shared" si="0"/>
        <v>6.7460000000000004</v>
      </c>
    </row>
    <row r="15" spans="1:24" s="36" customFormat="1" ht="26.5" customHeight="1" x14ac:dyDescent="0.35">
      <c r="A15" s="103"/>
      <c r="B15" s="225" t="s">
        <v>68</v>
      </c>
      <c r="C15" s="462"/>
      <c r="D15" s="501"/>
      <c r="E15" s="496" t="s">
        <v>18</v>
      </c>
      <c r="F15" s="225"/>
      <c r="G15" s="457"/>
      <c r="H15" s="190"/>
      <c r="I15" s="22"/>
      <c r="J15" s="60"/>
      <c r="K15" s="460" t="e">
        <f>K13/23.5</f>
        <v>#REF!</v>
      </c>
      <c r="L15" s="225"/>
      <c r="M15" s="190"/>
      <c r="N15" s="22"/>
      <c r="O15" s="22"/>
      <c r="P15" s="60"/>
      <c r="Q15" s="190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2"/>
      <c r="B16" s="178" t="s">
        <v>70</v>
      </c>
      <c r="C16" s="481"/>
      <c r="D16" s="503"/>
      <c r="E16" s="499" t="s">
        <v>18</v>
      </c>
      <c r="F16" s="178"/>
      <c r="G16" s="160"/>
      <c r="H16" s="396"/>
      <c r="I16" s="397"/>
      <c r="J16" s="398"/>
      <c r="K16" s="504">
        <f>K14/23.5</f>
        <v>31.948510638297872</v>
      </c>
      <c r="L16" s="178"/>
      <c r="M16" s="396"/>
      <c r="N16" s="397"/>
      <c r="O16" s="397"/>
      <c r="P16" s="398"/>
      <c r="Q16" s="396"/>
      <c r="R16" s="397"/>
      <c r="S16" s="397"/>
      <c r="T16" s="397"/>
      <c r="U16" s="397"/>
      <c r="V16" s="397"/>
      <c r="W16" s="397"/>
      <c r="X16" s="398"/>
    </row>
    <row r="17" spans="1:19" ht="15.5" x14ac:dyDescent="0.35">
      <c r="A17" s="9"/>
      <c r="B17" s="764"/>
      <c r="C17" s="217"/>
      <c r="D17" s="224"/>
      <c r="E17" s="28"/>
      <c r="F17" s="28"/>
      <c r="G17" s="203"/>
      <c r="H17" s="204"/>
      <c r="I17" s="203"/>
      <c r="J17" s="28"/>
      <c r="K17" s="205"/>
      <c r="L17" s="28"/>
      <c r="M17" s="28"/>
      <c r="N17" s="28"/>
      <c r="O17" s="206"/>
      <c r="P17" s="206"/>
      <c r="Q17" s="206"/>
      <c r="R17" s="206"/>
      <c r="S17" s="206"/>
    </row>
    <row r="20" spans="1:19" x14ac:dyDescent="0.35">
      <c r="A20" s="578" t="s">
        <v>60</v>
      </c>
      <c r="B20" s="776"/>
      <c r="C20" s="579"/>
      <c r="D20" s="580"/>
    </row>
    <row r="21" spans="1:19" x14ac:dyDescent="0.35">
      <c r="A21" s="581" t="s">
        <v>61</v>
      </c>
      <c r="B21" s="772"/>
      <c r="C21" s="582"/>
      <c r="D21" s="58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0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0"/>
      <c r="D2" s="222" t="s">
        <v>3</v>
      </c>
      <c r="E2" s="6"/>
      <c r="F2" s="8" t="s">
        <v>2</v>
      </c>
      <c r="G2" s="117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1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100"/>
      <c r="C4" s="584" t="s">
        <v>36</v>
      </c>
      <c r="D4" s="237"/>
      <c r="E4" s="634"/>
      <c r="F4" s="585"/>
      <c r="G4" s="584"/>
      <c r="H4" s="744" t="s">
        <v>19</v>
      </c>
      <c r="I4" s="745"/>
      <c r="J4" s="755"/>
      <c r="K4" s="653" t="s">
        <v>20</v>
      </c>
      <c r="L4" s="848" t="s">
        <v>21</v>
      </c>
      <c r="M4" s="849"/>
      <c r="N4" s="865"/>
      <c r="O4" s="865"/>
      <c r="P4" s="866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28.5" customHeight="1" thickBot="1" x14ac:dyDescent="0.4">
      <c r="A5" s="139" t="s">
        <v>0</v>
      </c>
      <c r="B5" s="101"/>
      <c r="C5" s="95" t="s">
        <v>37</v>
      </c>
      <c r="D5" s="635" t="s">
        <v>38</v>
      </c>
      <c r="E5" s="95" t="s">
        <v>35</v>
      </c>
      <c r="F5" s="445" t="s">
        <v>23</v>
      </c>
      <c r="G5" s="95" t="s">
        <v>34</v>
      </c>
      <c r="H5" s="124" t="s">
        <v>24</v>
      </c>
      <c r="I5" s="445" t="s">
        <v>25</v>
      </c>
      <c r="J5" s="95" t="s">
        <v>26</v>
      </c>
      <c r="K5" s="666" t="s">
        <v>27</v>
      </c>
      <c r="L5" s="65" t="s">
        <v>28</v>
      </c>
      <c r="M5" s="124" t="s">
        <v>100</v>
      </c>
      <c r="N5" s="445" t="s">
        <v>29</v>
      </c>
      <c r="O5" s="756" t="s">
        <v>101</v>
      </c>
      <c r="P5" s="445" t="s">
        <v>102</v>
      </c>
      <c r="Q5" s="95" t="s">
        <v>30</v>
      </c>
      <c r="R5" s="445" t="s">
        <v>31</v>
      </c>
      <c r="S5" s="95" t="s">
        <v>32</v>
      </c>
      <c r="T5" s="445" t="s">
        <v>33</v>
      </c>
      <c r="U5" s="734" t="s">
        <v>103</v>
      </c>
      <c r="V5" s="734" t="s">
        <v>104</v>
      </c>
      <c r="W5" s="734" t="s">
        <v>105</v>
      </c>
      <c r="X5" s="101" t="s">
        <v>106</v>
      </c>
    </row>
    <row r="6" spans="1:24" s="16" customFormat="1" ht="26.5" customHeight="1" x14ac:dyDescent="0.35">
      <c r="A6" s="141" t="s">
        <v>6</v>
      </c>
      <c r="B6" s="218"/>
      <c r="C6" s="150">
        <v>9</v>
      </c>
      <c r="D6" s="170" t="s">
        <v>16</v>
      </c>
      <c r="E6" s="345" t="s">
        <v>83</v>
      </c>
      <c r="F6" s="150">
        <v>60</v>
      </c>
      <c r="G6" s="614"/>
      <c r="H6" s="251">
        <v>1.29</v>
      </c>
      <c r="I6" s="39">
        <v>4.2699999999999996</v>
      </c>
      <c r="J6" s="40">
        <v>6.97</v>
      </c>
      <c r="K6" s="451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1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2"/>
      <c r="B7" s="85"/>
      <c r="C7" s="130">
        <v>37</v>
      </c>
      <c r="D7" s="172" t="s">
        <v>8</v>
      </c>
      <c r="E7" s="331" t="s">
        <v>93</v>
      </c>
      <c r="F7" s="215">
        <v>200</v>
      </c>
      <c r="G7" s="147"/>
      <c r="H7" s="229">
        <v>5.78</v>
      </c>
      <c r="I7" s="13">
        <v>5.5</v>
      </c>
      <c r="J7" s="43">
        <v>10.8</v>
      </c>
      <c r="K7" s="133">
        <v>115.7</v>
      </c>
      <c r="L7" s="229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29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3"/>
      <c r="B8" s="156"/>
      <c r="C8" s="132">
        <v>126</v>
      </c>
      <c r="D8" s="640" t="s">
        <v>9</v>
      </c>
      <c r="E8" s="576" t="s">
        <v>133</v>
      </c>
      <c r="F8" s="577">
        <v>90</v>
      </c>
      <c r="G8" s="96"/>
      <c r="H8" s="229">
        <v>18.489999999999998</v>
      </c>
      <c r="I8" s="13">
        <v>18.54</v>
      </c>
      <c r="J8" s="43">
        <v>3.59</v>
      </c>
      <c r="K8" s="145">
        <v>256</v>
      </c>
      <c r="L8" s="70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3"/>
      <c r="B9" s="121"/>
      <c r="C9" s="130">
        <v>124</v>
      </c>
      <c r="D9" s="172" t="s">
        <v>58</v>
      </c>
      <c r="E9" s="207" t="s">
        <v>89</v>
      </c>
      <c r="F9" s="130">
        <v>150</v>
      </c>
      <c r="G9" s="126"/>
      <c r="H9" s="229">
        <v>3.93</v>
      </c>
      <c r="I9" s="13">
        <v>4.24</v>
      </c>
      <c r="J9" s="43">
        <v>21.84</v>
      </c>
      <c r="K9" s="145">
        <v>140.55000000000001</v>
      </c>
      <c r="L9" s="199">
        <v>0.11</v>
      </c>
      <c r="M9" s="199">
        <v>0.02</v>
      </c>
      <c r="N9" s="73">
        <v>0</v>
      </c>
      <c r="O9" s="73">
        <v>10</v>
      </c>
      <c r="P9" s="74">
        <v>0.06</v>
      </c>
      <c r="Q9" s="235">
        <v>10.9</v>
      </c>
      <c r="R9" s="73">
        <v>74.540000000000006</v>
      </c>
      <c r="S9" s="73">
        <v>26.07</v>
      </c>
      <c r="T9" s="73">
        <v>0.86</v>
      </c>
      <c r="U9" s="73">
        <v>64.319999999999993</v>
      </c>
      <c r="V9" s="73">
        <v>1E-3</v>
      </c>
      <c r="W9" s="73">
        <v>1E-3</v>
      </c>
      <c r="X9" s="198">
        <v>0.01</v>
      </c>
    </row>
    <row r="10" spans="1:24" s="16" customFormat="1" ht="26.5" customHeight="1" x14ac:dyDescent="0.35">
      <c r="A10" s="104"/>
      <c r="B10" s="119"/>
      <c r="C10" s="133">
        <v>103</v>
      </c>
      <c r="D10" s="172" t="s">
        <v>15</v>
      </c>
      <c r="E10" s="147" t="s">
        <v>56</v>
      </c>
      <c r="F10" s="130">
        <v>200</v>
      </c>
      <c r="G10" s="594"/>
      <c r="H10" s="228">
        <v>0.2</v>
      </c>
      <c r="I10" s="15">
        <v>0</v>
      </c>
      <c r="J10" s="41">
        <v>15.02</v>
      </c>
      <c r="K10" s="188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8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4"/>
      <c r="B11" s="119"/>
      <c r="C11" s="133">
        <v>119</v>
      </c>
      <c r="D11" s="172" t="s">
        <v>11</v>
      </c>
      <c r="E11" s="147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4"/>
      <c r="B12" s="132"/>
      <c r="C12" s="130">
        <v>120</v>
      </c>
      <c r="D12" s="172" t="s">
        <v>12</v>
      </c>
      <c r="E12" s="147" t="s">
        <v>43</v>
      </c>
      <c r="F12" s="162">
        <v>20</v>
      </c>
      <c r="G12" s="162"/>
      <c r="H12" s="258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3"/>
      <c r="B13" s="156"/>
      <c r="C13" s="136"/>
      <c r="D13" s="442"/>
      <c r="E13" s="152" t="s">
        <v>17</v>
      </c>
      <c r="F13" s="275">
        <f>SUM(F6:F12)</f>
        <v>740</v>
      </c>
      <c r="G13" s="246"/>
      <c r="H13" s="191">
        <f t="shared" ref="H13:J13" si="0">SUM(H6:H12)</f>
        <v>32.529999999999994</v>
      </c>
      <c r="I13" s="34">
        <f t="shared" si="0"/>
        <v>32.949999999999996</v>
      </c>
      <c r="J13" s="62">
        <f t="shared" si="0"/>
        <v>76.099999999999994</v>
      </c>
      <c r="K13" s="341">
        <f>SUM(K6:K12)</f>
        <v>733.2</v>
      </c>
      <c r="L13" s="191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2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2">
        <f t="shared" si="1"/>
        <v>3.02</v>
      </c>
    </row>
    <row r="14" spans="1:24" s="36" customFormat="1" ht="26.5" customHeight="1" thickBot="1" x14ac:dyDescent="0.4">
      <c r="A14" s="142"/>
      <c r="B14" s="234"/>
      <c r="C14" s="137"/>
      <c r="D14" s="443"/>
      <c r="E14" s="153" t="s">
        <v>18</v>
      </c>
      <c r="F14" s="134"/>
      <c r="G14" s="197"/>
      <c r="H14" s="193"/>
      <c r="I14" s="51"/>
      <c r="J14" s="114"/>
      <c r="K14" s="365">
        <f>K13/23.5</f>
        <v>31.200000000000003</v>
      </c>
      <c r="L14" s="193"/>
      <c r="M14" s="151"/>
      <c r="N14" s="51"/>
      <c r="O14" s="51"/>
      <c r="P14" s="114"/>
      <c r="Q14" s="151"/>
      <c r="R14" s="51"/>
      <c r="S14" s="51"/>
      <c r="T14" s="51"/>
      <c r="U14" s="51"/>
      <c r="V14" s="51"/>
      <c r="W14" s="51"/>
      <c r="X14" s="114"/>
    </row>
    <row r="15" spans="1:24" ht="15.5" x14ac:dyDescent="0.35">
      <c r="A15" s="9"/>
      <c r="B15" s="216"/>
      <c r="C15" s="217"/>
      <c r="D15" s="224"/>
      <c r="E15" s="28"/>
      <c r="F15" s="28"/>
      <c r="G15" s="203"/>
      <c r="H15" s="204"/>
      <c r="I15" s="203"/>
      <c r="J15" s="28"/>
      <c r="K15" s="205"/>
      <c r="L15" s="28"/>
      <c r="M15" s="28"/>
      <c r="N15" s="28"/>
      <c r="O15" s="206"/>
      <c r="P15" s="206"/>
      <c r="Q15" s="206"/>
      <c r="R15" s="206"/>
      <c r="S15" s="20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0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0"/>
      <c r="D2" s="222" t="s">
        <v>3</v>
      </c>
      <c r="E2" s="6"/>
      <c r="F2" s="8" t="s">
        <v>2</v>
      </c>
      <c r="G2" s="117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1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402"/>
      <c r="C4" s="584" t="s">
        <v>36</v>
      </c>
      <c r="D4" s="237"/>
      <c r="E4" s="634"/>
      <c r="F4" s="585"/>
      <c r="G4" s="584"/>
      <c r="H4" s="744" t="s">
        <v>19</v>
      </c>
      <c r="I4" s="745"/>
      <c r="J4" s="746"/>
      <c r="K4" s="590" t="s">
        <v>20</v>
      </c>
      <c r="L4" s="841" t="s">
        <v>21</v>
      </c>
      <c r="M4" s="842"/>
      <c r="N4" s="843"/>
      <c r="O4" s="867"/>
      <c r="P4" s="868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28.5" customHeight="1" thickBot="1" x14ac:dyDescent="0.4">
      <c r="A5" s="139" t="s">
        <v>0</v>
      </c>
      <c r="B5" s="101"/>
      <c r="C5" s="95" t="s">
        <v>37</v>
      </c>
      <c r="D5" s="635" t="s">
        <v>38</v>
      </c>
      <c r="E5" s="95" t="s">
        <v>35</v>
      </c>
      <c r="F5" s="101" t="s">
        <v>23</v>
      </c>
      <c r="G5" s="95" t="s">
        <v>34</v>
      </c>
      <c r="H5" s="124" t="s">
        <v>24</v>
      </c>
      <c r="I5" s="445" t="s">
        <v>25</v>
      </c>
      <c r="J5" s="706" t="s">
        <v>26</v>
      </c>
      <c r="K5" s="591" t="s">
        <v>27</v>
      </c>
      <c r="L5" s="325" t="s">
        <v>28</v>
      </c>
      <c r="M5" s="325" t="s">
        <v>100</v>
      </c>
      <c r="N5" s="757" t="s">
        <v>29</v>
      </c>
      <c r="O5" s="752" t="s">
        <v>101</v>
      </c>
      <c r="P5" s="445" t="s">
        <v>102</v>
      </c>
      <c r="Q5" s="95" t="s">
        <v>30</v>
      </c>
      <c r="R5" s="445" t="s">
        <v>31</v>
      </c>
      <c r="S5" s="95" t="s">
        <v>32</v>
      </c>
      <c r="T5" s="445" t="s">
        <v>33</v>
      </c>
      <c r="U5" s="734" t="s">
        <v>103</v>
      </c>
      <c r="V5" s="734" t="s">
        <v>104</v>
      </c>
      <c r="W5" s="734" t="s">
        <v>105</v>
      </c>
      <c r="X5" s="101" t="s">
        <v>106</v>
      </c>
    </row>
    <row r="6" spans="1:24" s="16" customFormat="1" ht="26.5" customHeight="1" x14ac:dyDescent="0.35">
      <c r="A6" s="102" t="s">
        <v>6</v>
      </c>
      <c r="B6" s="259"/>
      <c r="C6" s="135">
        <v>25</v>
      </c>
      <c r="D6" s="592" t="s">
        <v>16</v>
      </c>
      <c r="E6" s="316" t="s">
        <v>46</v>
      </c>
      <c r="F6" s="328">
        <v>150</v>
      </c>
      <c r="G6" s="135"/>
      <c r="H6" s="38">
        <v>0.6</v>
      </c>
      <c r="I6" s="39">
        <v>0.45</v>
      </c>
      <c r="J6" s="42">
        <v>15.45</v>
      </c>
      <c r="K6" s="184">
        <v>70.5</v>
      </c>
      <c r="L6" s="25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2"/>
      <c r="B7" s="85"/>
      <c r="C7" s="132">
        <v>32</v>
      </c>
      <c r="D7" s="304" t="s">
        <v>8</v>
      </c>
      <c r="E7" s="269" t="s">
        <v>49</v>
      </c>
      <c r="F7" s="577">
        <v>200</v>
      </c>
      <c r="G7" s="144"/>
      <c r="H7" s="229">
        <v>5.88</v>
      </c>
      <c r="I7" s="13">
        <v>8.82</v>
      </c>
      <c r="J7" s="43">
        <v>9.6</v>
      </c>
      <c r="K7" s="145">
        <v>142.19999999999999</v>
      </c>
      <c r="L7" s="229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70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3"/>
      <c r="B8" s="156"/>
      <c r="C8" s="252">
        <v>177</v>
      </c>
      <c r="D8" s="147" t="s">
        <v>9</v>
      </c>
      <c r="E8" s="167" t="s">
        <v>134</v>
      </c>
      <c r="F8" s="130">
        <v>90</v>
      </c>
      <c r="G8" s="143"/>
      <c r="H8" s="228">
        <v>15.77</v>
      </c>
      <c r="I8" s="15">
        <v>13.36</v>
      </c>
      <c r="J8" s="41">
        <v>1.61</v>
      </c>
      <c r="K8" s="188">
        <v>190.47</v>
      </c>
      <c r="L8" s="228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8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3"/>
      <c r="B9" s="121"/>
      <c r="C9" s="163">
        <v>54</v>
      </c>
      <c r="D9" s="147" t="s">
        <v>80</v>
      </c>
      <c r="E9" s="167" t="s">
        <v>40</v>
      </c>
      <c r="F9" s="130">
        <v>150</v>
      </c>
      <c r="G9" s="143"/>
      <c r="H9" s="229">
        <v>7.26</v>
      </c>
      <c r="I9" s="13">
        <v>4.96</v>
      </c>
      <c r="J9" s="43">
        <v>31.76</v>
      </c>
      <c r="K9" s="145">
        <v>198.84</v>
      </c>
      <c r="L9" s="70">
        <v>0.19</v>
      </c>
      <c r="M9" s="70">
        <v>0.1</v>
      </c>
      <c r="N9" s="13">
        <v>0</v>
      </c>
      <c r="O9" s="13">
        <v>10</v>
      </c>
      <c r="P9" s="23">
        <v>0.06</v>
      </c>
      <c r="Q9" s="229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4"/>
      <c r="B10" s="119"/>
      <c r="C10" s="273">
        <v>104</v>
      </c>
      <c r="D10" s="147" t="s">
        <v>15</v>
      </c>
      <c r="E10" s="167" t="s">
        <v>73</v>
      </c>
      <c r="F10" s="130">
        <v>200</v>
      </c>
      <c r="G10" s="667"/>
      <c r="H10" s="228">
        <v>0</v>
      </c>
      <c r="I10" s="15">
        <v>0</v>
      </c>
      <c r="J10" s="41">
        <v>14.16</v>
      </c>
      <c r="K10" s="188">
        <v>55.48</v>
      </c>
      <c r="L10" s="228">
        <v>0.09</v>
      </c>
      <c r="M10" s="17">
        <v>0.1</v>
      </c>
      <c r="N10" s="15">
        <v>2.94</v>
      </c>
      <c r="O10" s="15">
        <v>80</v>
      </c>
      <c r="P10" s="18">
        <v>0.96</v>
      </c>
      <c r="Q10" s="22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19"/>
      <c r="C11" s="273">
        <v>119</v>
      </c>
      <c r="D11" s="147" t="s">
        <v>11</v>
      </c>
      <c r="E11" s="172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4"/>
      <c r="B12" s="132"/>
      <c r="C12" s="163">
        <v>120</v>
      </c>
      <c r="D12" s="147" t="s">
        <v>12</v>
      </c>
      <c r="E12" s="172" t="s">
        <v>43</v>
      </c>
      <c r="F12" s="162">
        <v>20</v>
      </c>
      <c r="G12" s="162"/>
      <c r="H12" s="258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3"/>
      <c r="B13" s="156"/>
      <c r="C13" s="164"/>
      <c r="D13" s="357"/>
      <c r="E13" s="173" t="s">
        <v>17</v>
      </c>
      <c r="F13" s="186">
        <f>SUM(F6:F12)</f>
        <v>830</v>
      </c>
      <c r="G13" s="247"/>
      <c r="H13" s="191">
        <f t="shared" ref="H13:X13" si="0">SUM(H6:H12)</f>
        <v>32.349999999999994</v>
      </c>
      <c r="I13" s="34">
        <f t="shared" si="0"/>
        <v>27.99</v>
      </c>
      <c r="J13" s="62">
        <f t="shared" si="0"/>
        <v>90.460000000000008</v>
      </c>
      <c r="K13" s="363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52">
        <f t="shared" si="0"/>
        <v>1.0899999999999999</v>
      </c>
      <c r="Q13" s="191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2">
        <f t="shared" si="0"/>
        <v>3.056</v>
      </c>
    </row>
    <row r="14" spans="1:24" s="36" customFormat="1" ht="26.5" customHeight="1" thickBot="1" x14ac:dyDescent="0.4">
      <c r="A14" s="142"/>
      <c r="B14" s="234"/>
      <c r="C14" s="165"/>
      <c r="D14" s="429"/>
      <c r="E14" s="174" t="s">
        <v>18</v>
      </c>
      <c r="F14" s="134"/>
      <c r="G14" s="253"/>
      <c r="H14" s="193"/>
      <c r="I14" s="51"/>
      <c r="J14" s="114"/>
      <c r="K14" s="431">
        <f>K13/23.5</f>
        <v>31.663404255319151</v>
      </c>
      <c r="L14" s="151"/>
      <c r="M14" s="151"/>
      <c r="N14" s="51"/>
      <c r="O14" s="51"/>
      <c r="P14" s="125"/>
      <c r="Q14" s="193"/>
      <c r="R14" s="51"/>
      <c r="S14" s="51"/>
      <c r="T14" s="51"/>
      <c r="U14" s="51"/>
      <c r="V14" s="51"/>
      <c r="W14" s="51"/>
      <c r="X14" s="114"/>
    </row>
    <row r="15" spans="1:24" ht="15.5" x14ac:dyDescent="0.35">
      <c r="A15" s="9"/>
      <c r="B15" s="216"/>
      <c r="C15" s="217"/>
      <c r="D15" s="224"/>
      <c r="E15" s="28"/>
      <c r="F15" s="28"/>
      <c r="G15" s="203"/>
      <c r="H15" s="204"/>
      <c r="I15" s="203"/>
      <c r="J15" s="28"/>
      <c r="K15" s="205"/>
      <c r="L15" s="28"/>
      <c r="M15" s="28"/>
      <c r="N15" s="28"/>
      <c r="O15" s="206"/>
      <c r="P15" s="206"/>
      <c r="Q15" s="206"/>
      <c r="R15" s="206"/>
      <c r="S15" s="20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771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770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851"/>
      <c r="C4" s="351" t="s">
        <v>36</v>
      </c>
      <c r="D4" s="853" t="s">
        <v>38</v>
      </c>
      <c r="E4" s="166"/>
      <c r="F4" s="352"/>
      <c r="G4" s="351"/>
      <c r="H4" s="271" t="s">
        <v>19</v>
      </c>
      <c r="I4" s="297"/>
      <c r="J4" s="242"/>
      <c r="K4" s="180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139" t="s">
        <v>0</v>
      </c>
      <c r="B5" s="852"/>
      <c r="C5" s="95" t="s">
        <v>37</v>
      </c>
      <c r="D5" s="854"/>
      <c r="E5" s="455" t="s">
        <v>35</v>
      </c>
      <c r="F5" s="101" t="s">
        <v>23</v>
      </c>
      <c r="G5" s="95" t="s">
        <v>34</v>
      </c>
      <c r="H5" s="521" t="s">
        <v>24</v>
      </c>
      <c r="I5" s="463" t="s">
        <v>25</v>
      </c>
      <c r="J5" s="465" t="s">
        <v>26</v>
      </c>
      <c r="K5" s="181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464" t="s">
        <v>102</v>
      </c>
      <c r="Q5" s="464" t="s">
        <v>30</v>
      </c>
      <c r="R5" s="464" t="s">
        <v>31</v>
      </c>
      <c r="S5" s="464" t="s">
        <v>32</v>
      </c>
      <c r="T5" s="464" t="s">
        <v>33</v>
      </c>
      <c r="U5" s="464" t="s">
        <v>103</v>
      </c>
      <c r="V5" s="464" t="s">
        <v>104</v>
      </c>
      <c r="W5" s="464" t="s">
        <v>105</v>
      </c>
      <c r="X5" s="527" t="s">
        <v>106</v>
      </c>
    </row>
    <row r="6" spans="1:24" s="16" customFormat="1" ht="26.5" customHeight="1" x14ac:dyDescent="0.35">
      <c r="A6" s="102" t="s">
        <v>5</v>
      </c>
      <c r="B6" s="208"/>
      <c r="C6" s="324">
        <v>2</v>
      </c>
      <c r="D6" s="605" t="s">
        <v>16</v>
      </c>
      <c r="E6" s="358" t="s">
        <v>144</v>
      </c>
      <c r="F6" s="520">
        <v>15</v>
      </c>
      <c r="G6" s="283"/>
      <c r="H6" s="251">
        <v>0.12</v>
      </c>
      <c r="I6" s="39">
        <v>10.88</v>
      </c>
      <c r="J6" s="40">
        <v>0.19</v>
      </c>
      <c r="K6" s="409">
        <v>99.15</v>
      </c>
      <c r="L6" s="251">
        <v>0</v>
      </c>
      <c r="M6" s="39">
        <v>0.02</v>
      </c>
      <c r="N6" s="39">
        <v>0</v>
      </c>
      <c r="O6" s="39">
        <v>70</v>
      </c>
      <c r="P6" s="42">
        <v>0.19</v>
      </c>
      <c r="Q6" s="25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2"/>
      <c r="B7" s="130"/>
      <c r="C7" s="97">
        <v>253</v>
      </c>
      <c r="D7" s="519" t="s">
        <v>58</v>
      </c>
      <c r="E7" s="331" t="s">
        <v>99</v>
      </c>
      <c r="F7" s="606">
        <v>150</v>
      </c>
      <c r="G7" s="162"/>
      <c r="H7" s="235">
        <v>4.3</v>
      </c>
      <c r="I7" s="73">
        <v>4.24</v>
      </c>
      <c r="J7" s="198">
        <v>18.77</v>
      </c>
      <c r="K7" s="346">
        <v>129.54</v>
      </c>
      <c r="L7" s="235">
        <v>0.11</v>
      </c>
      <c r="M7" s="73">
        <v>0.06</v>
      </c>
      <c r="N7" s="73">
        <v>0</v>
      </c>
      <c r="O7" s="73">
        <v>10</v>
      </c>
      <c r="P7" s="74">
        <v>0.06</v>
      </c>
      <c r="Q7" s="235">
        <v>8.69</v>
      </c>
      <c r="R7" s="73">
        <v>94.9</v>
      </c>
      <c r="S7" s="73">
        <v>62.72</v>
      </c>
      <c r="T7" s="73">
        <v>2.12</v>
      </c>
      <c r="U7" s="73">
        <v>114.82</v>
      </c>
      <c r="V7" s="73">
        <v>1E-3</v>
      </c>
      <c r="W7" s="73">
        <v>1E-3</v>
      </c>
      <c r="X7" s="198">
        <v>0.01</v>
      </c>
    </row>
    <row r="8" spans="1:24" s="16" customFormat="1" ht="44.25" customHeight="1" x14ac:dyDescent="0.35">
      <c r="A8" s="102"/>
      <c r="B8" s="452" t="s">
        <v>68</v>
      </c>
      <c r="C8" s="411">
        <v>240</v>
      </c>
      <c r="D8" s="607" t="s">
        <v>9</v>
      </c>
      <c r="E8" s="529" t="s">
        <v>107</v>
      </c>
      <c r="F8" s="528">
        <v>90</v>
      </c>
      <c r="G8" s="411"/>
      <c r="H8" s="290">
        <v>20.170000000000002</v>
      </c>
      <c r="I8" s="58">
        <v>20.309999999999999</v>
      </c>
      <c r="J8" s="59">
        <v>2.09</v>
      </c>
      <c r="K8" s="411">
        <v>274</v>
      </c>
      <c r="L8" s="290">
        <v>7.0000000000000007E-2</v>
      </c>
      <c r="M8" s="58">
        <v>0.18</v>
      </c>
      <c r="N8" s="58">
        <v>1.5</v>
      </c>
      <c r="O8" s="58">
        <v>225</v>
      </c>
      <c r="P8" s="109">
        <v>0.42</v>
      </c>
      <c r="Q8" s="290">
        <v>157.65</v>
      </c>
      <c r="R8" s="58">
        <v>222.58</v>
      </c>
      <c r="S8" s="58">
        <v>26.64</v>
      </c>
      <c r="T8" s="58">
        <v>1.51</v>
      </c>
      <c r="U8" s="58">
        <v>237.86</v>
      </c>
      <c r="V8" s="58">
        <v>0</v>
      </c>
      <c r="W8" s="58">
        <v>0</v>
      </c>
      <c r="X8" s="59">
        <v>0.1</v>
      </c>
    </row>
    <row r="9" spans="1:24" s="16" customFormat="1" ht="22.5" customHeight="1" x14ac:dyDescent="0.35">
      <c r="A9" s="102"/>
      <c r="B9" s="176" t="s">
        <v>109</v>
      </c>
      <c r="C9" s="159">
        <v>177</v>
      </c>
      <c r="D9" s="412" t="s">
        <v>9</v>
      </c>
      <c r="E9" s="412" t="s">
        <v>151</v>
      </c>
      <c r="F9" s="617">
        <v>90</v>
      </c>
      <c r="G9" s="179"/>
      <c r="H9" s="230">
        <v>15.77</v>
      </c>
      <c r="I9" s="61">
        <v>13.36</v>
      </c>
      <c r="J9" s="107">
        <v>1.61</v>
      </c>
      <c r="K9" s="364">
        <v>190.47</v>
      </c>
      <c r="L9" s="230">
        <v>7.0000000000000007E-2</v>
      </c>
      <c r="M9" s="61">
        <v>0.12</v>
      </c>
      <c r="N9" s="61">
        <v>1.7</v>
      </c>
      <c r="O9" s="61">
        <v>110</v>
      </c>
      <c r="P9" s="450">
        <v>0.01</v>
      </c>
      <c r="Q9" s="230">
        <v>20.18</v>
      </c>
      <c r="R9" s="61">
        <v>132.25</v>
      </c>
      <c r="S9" s="61">
        <v>19.47</v>
      </c>
      <c r="T9" s="61">
        <v>1.1399999999999999</v>
      </c>
      <c r="U9" s="61">
        <v>222.69</v>
      </c>
      <c r="V9" s="61">
        <v>4.3099999999999996E-3</v>
      </c>
      <c r="W9" s="61">
        <v>2.3000000000000001E-4</v>
      </c>
      <c r="X9" s="107">
        <v>0.1</v>
      </c>
    </row>
    <row r="10" spans="1:24" s="16" customFormat="1" ht="37.5" customHeight="1" x14ac:dyDescent="0.35">
      <c r="A10" s="102"/>
      <c r="B10" s="130"/>
      <c r="C10" s="96">
        <v>104</v>
      </c>
      <c r="D10" s="608" t="s">
        <v>15</v>
      </c>
      <c r="E10" s="576" t="s">
        <v>126</v>
      </c>
      <c r="F10" s="536">
        <v>200</v>
      </c>
      <c r="G10" s="96"/>
      <c r="H10" s="228">
        <v>0</v>
      </c>
      <c r="I10" s="15">
        <v>0</v>
      </c>
      <c r="J10" s="41">
        <v>14.16</v>
      </c>
      <c r="K10" s="243">
        <v>55.48</v>
      </c>
      <c r="L10" s="228">
        <v>0.09</v>
      </c>
      <c r="M10" s="15">
        <v>0.1</v>
      </c>
      <c r="N10" s="15">
        <v>2.94</v>
      </c>
      <c r="O10" s="15">
        <v>80</v>
      </c>
      <c r="P10" s="18">
        <v>0.96</v>
      </c>
      <c r="Q10" s="22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2"/>
      <c r="B11" s="130"/>
      <c r="C11" s="98">
        <v>119</v>
      </c>
      <c r="D11" s="514" t="s">
        <v>11</v>
      </c>
      <c r="E11" s="147" t="s">
        <v>51</v>
      </c>
      <c r="F11" s="143">
        <v>25</v>
      </c>
      <c r="G11" s="126"/>
      <c r="H11" s="228">
        <v>1.9</v>
      </c>
      <c r="I11" s="15">
        <v>0.2</v>
      </c>
      <c r="J11" s="41">
        <v>12.3</v>
      </c>
      <c r="K11" s="244">
        <v>58.75</v>
      </c>
      <c r="L11" s="258">
        <v>0.03</v>
      </c>
      <c r="M11" s="20">
        <v>0.01</v>
      </c>
      <c r="N11" s="20">
        <v>0</v>
      </c>
      <c r="O11" s="20">
        <v>0</v>
      </c>
      <c r="P11" s="21">
        <v>0</v>
      </c>
      <c r="Q11" s="25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2"/>
      <c r="B12" s="130"/>
      <c r="C12" s="126">
        <v>120</v>
      </c>
      <c r="D12" s="514" t="s">
        <v>12</v>
      </c>
      <c r="E12" s="147" t="s">
        <v>43</v>
      </c>
      <c r="F12" s="143">
        <v>20</v>
      </c>
      <c r="G12" s="126"/>
      <c r="H12" s="228">
        <v>1.32</v>
      </c>
      <c r="I12" s="15">
        <v>0.24</v>
      </c>
      <c r="J12" s="41">
        <v>8.0399999999999991</v>
      </c>
      <c r="K12" s="244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2"/>
      <c r="B13" s="175" t="s">
        <v>68</v>
      </c>
      <c r="C13" s="158"/>
      <c r="D13" s="609"/>
      <c r="E13" s="287" t="s">
        <v>17</v>
      </c>
      <c r="F13" s="509">
        <f>F6+F7+F8+F10+F11+F12</f>
        <v>500</v>
      </c>
      <c r="G13" s="426"/>
      <c r="H13" s="190">
        <f t="shared" ref="H13:X13" si="0">H6+H7+H8+H10+H11+H12</f>
        <v>27.810000000000002</v>
      </c>
      <c r="I13" s="22">
        <f t="shared" si="0"/>
        <v>35.870000000000005</v>
      </c>
      <c r="J13" s="60">
        <f t="shared" si="0"/>
        <v>55.550000000000004</v>
      </c>
      <c r="K13" s="426">
        <f t="shared" si="0"/>
        <v>656.52</v>
      </c>
      <c r="L13" s="190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08">
        <f t="shared" si="0"/>
        <v>1.63</v>
      </c>
      <c r="Q13" s="190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0">
        <f t="shared" si="0"/>
        <v>3.7399999999999998</v>
      </c>
    </row>
    <row r="14" spans="1:24" s="16" customFormat="1" ht="26.5" customHeight="1" x14ac:dyDescent="0.35">
      <c r="A14" s="102"/>
      <c r="B14" s="226" t="s">
        <v>70</v>
      </c>
      <c r="C14" s="467"/>
      <c r="D14" s="610"/>
      <c r="E14" s="288" t="s">
        <v>17</v>
      </c>
      <c r="F14" s="510">
        <f>F6+F7+F9+F10+F11+F12</f>
        <v>500</v>
      </c>
      <c r="G14" s="436"/>
      <c r="H14" s="291">
        <f t="shared" ref="H14:X14" si="1">H6+H7+H9+H10+H11+H12</f>
        <v>23.409999999999997</v>
      </c>
      <c r="I14" s="54">
        <f t="shared" si="1"/>
        <v>28.919999999999998</v>
      </c>
      <c r="J14" s="69">
        <f t="shared" si="1"/>
        <v>55.07</v>
      </c>
      <c r="K14" s="436">
        <f t="shared" si="1"/>
        <v>572.99</v>
      </c>
      <c r="L14" s="291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08">
        <f t="shared" si="1"/>
        <v>1.22</v>
      </c>
      <c r="Q14" s="291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69">
        <f t="shared" si="1"/>
        <v>3.7399999999999998</v>
      </c>
    </row>
    <row r="15" spans="1:24" s="16" customFormat="1" ht="26.5" customHeight="1" x14ac:dyDescent="0.35">
      <c r="A15" s="102"/>
      <c r="B15" s="225" t="s">
        <v>68</v>
      </c>
      <c r="C15" s="457"/>
      <c r="D15" s="611"/>
      <c r="E15" s="287" t="s">
        <v>18</v>
      </c>
      <c r="F15" s="458"/>
      <c r="G15" s="457"/>
      <c r="H15" s="290"/>
      <c r="I15" s="58"/>
      <c r="J15" s="59"/>
      <c r="K15" s="530">
        <f>K13/23.5</f>
        <v>27.937021276595743</v>
      </c>
      <c r="L15" s="290"/>
      <c r="M15" s="58"/>
      <c r="N15" s="58"/>
      <c r="O15" s="58"/>
      <c r="P15" s="109"/>
      <c r="Q15" s="290"/>
      <c r="R15" s="58"/>
      <c r="S15" s="58"/>
      <c r="T15" s="58"/>
      <c r="U15" s="58"/>
      <c r="V15" s="58"/>
      <c r="W15" s="58"/>
      <c r="X15" s="59"/>
    </row>
    <row r="16" spans="1:24" s="16" customFormat="1" ht="26.5" customHeight="1" thickBot="1" x14ac:dyDescent="0.4">
      <c r="A16" s="305"/>
      <c r="B16" s="226" t="s">
        <v>70</v>
      </c>
      <c r="C16" s="160"/>
      <c r="D16" s="612"/>
      <c r="E16" s="506" t="s">
        <v>18</v>
      </c>
      <c r="F16" s="459"/>
      <c r="G16" s="613"/>
      <c r="H16" s="558"/>
      <c r="I16" s="559"/>
      <c r="J16" s="560"/>
      <c r="K16" s="314">
        <f>K14/23.5</f>
        <v>24.382553191489361</v>
      </c>
      <c r="L16" s="558"/>
      <c r="M16" s="559"/>
      <c r="N16" s="559"/>
      <c r="O16" s="559"/>
      <c r="P16" s="561"/>
      <c r="Q16" s="558"/>
      <c r="R16" s="559"/>
      <c r="S16" s="559"/>
      <c r="T16" s="559"/>
      <c r="U16" s="559"/>
      <c r="V16" s="559"/>
      <c r="W16" s="559"/>
      <c r="X16" s="560"/>
    </row>
    <row r="17" spans="1:27" s="16" customFormat="1" ht="26.5" customHeight="1" x14ac:dyDescent="0.35">
      <c r="A17" s="141" t="s">
        <v>6</v>
      </c>
      <c r="B17" s="358"/>
      <c r="C17" s="361">
        <v>135</v>
      </c>
      <c r="D17" s="804" t="s">
        <v>16</v>
      </c>
      <c r="E17" s="805" t="s">
        <v>131</v>
      </c>
      <c r="F17" s="361">
        <v>60</v>
      </c>
      <c r="G17" s="614"/>
      <c r="H17" s="313">
        <v>1.2</v>
      </c>
      <c r="I17" s="49">
        <v>5.4</v>
      </c>
      <c r="J17" s="50">
        <v>5.16</v>
      </c>
      <c r="K17" s="257">
        <v>73.2</v>
      </c>
      <c r="L17" s="313">
        <v>0.01</v>
      </c>
      <c r="M17" s="49">
        <v>0.03</v>
      </c>
      <c r="N17" s="49">
        <v>4.2</v>
      </c>
      <c r="O17" s="49">
        <v>90</v>
      </c>
      <c r="P17" s="356">
        <v>0</v>
      </c>
      <c r="Q17" s="313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0"/>
      <c r="B18" s="148"/>
      <c r="C18" s="97">
        <v>36</v>
      </c>
      <c r="D18" s="519" t="s">
        <v>8</v>
      </c>
      <c r="E18" s="331" t="s">
        <v>44</v>
      </c>
      <c r="F18" s="508">
        <v>200</v>
      </c>
      <c r="G18" s="200"/>
      <c r="H18" s="235">
        <v>4.9800000000000004</v>
      </c>
      <c r="I18" s="73">
        <v>6.07</v>
      </c>
      <c r="J18" s="198">
        <v>12.72</v>
      </c>
      <c r="K18" s="346">
        <v>125.51</v>
      </c>
      <c r="L18" s="235">
        <v>7.0000000000000007E-2</v>
      </c>
      <c r="M18" s="73">
        <v>0.08</v>
      </c>
      <c r="N18" s="73">
        <v>5.45</v>
      </c>
      <c r="O18" s="73">
        <v>100</v>
      </c>
      <c r="P18" s="74">
        <v>0.56000000000000005</v>
      </c>
      <c r="Q18" s="235">
        <v>15.47</v>
      </c>
      <c r="R18" s="73">
        <v>82.47</v>
      </c>
      <c r="S18" s="73">
        <v>21.33</v>
      </c>
      <c r="T18" s="73">
        <v>0.77</v>
      </c>
      <c r="U18" s="73">
        <v>361.18</v>
      </c>
      <c r="V18" s="73">
        <v>1.2E-2</v>
      </c>
      <c r="W18" s="73">
        <v>1E-3</v>
      </c>
      <c r="X18" s="198">
        <v>0.1</v>
      </c>
    </row>
    <row r="19" spans="1:27" s="16" customFormat="1" ht="43.5" customHeight="1" x14ac:dyDescent="0.35">
      <c r="A19" s="103"/>
      <c r="B19" s="175" t="s">
        <v>68</v>
      </c>
      <c r="C19" s="456">
        <v>259</v>
      </c>
      <c r="D19" s="615" t="s">
        <v>9</v>
      </c>
      <c r="E19" s="330" t="s">
        <v>149</v>
      </c>
      <c r="F19" s="616">
        <v>105</v>
      </c>
      <c r="G19" s="483"/>
      <c r="H19" s="380">
        <v>12.38</v>
      </c>
      <c r="I19" s="381">
        <v>10.59</v>
      </c>
      <c r="J19" s="382">
        <v>16.84</v>
      </c>
      <c r="K19" s="383">
        <v>167.46</v>
      </c>
      <c r="L19" s="380">
        <v>0.04</v>
      </c>
      <c r="M19" s="381">
        <v>0.06</v>
      </c>
      <c r="N19" s="381">
        <v>2.88</v>
      </c>
      <c r="O19" s="381">
        <v>70</v>
      </c>
      <c r="P19" s="437">
        <v>0.02</v>
      </c>
      <c r="Q19" s="380">
        <v>12.7</v>
      </c>
      <c r="R19" s="381">
        <v>145.38999999999999</v>
      </c>
      <c r="S19" s="537">
        <v>71.95</v>
      </c>
      <c r="T19" s="381">
        <v>1.22</v>
      </c>
      <c r="U19" s="381">
        <v>105.04</v>
      </c>
      <c r="V19" s="381">
        <v>6.0000000000000001E-3</v>
      </c>
      <c r="W19" s="381">
        <v>7.0000000000000001E-3</v>
      </c>
      <c r="X19" s="382">
        <v>0.12</v>
      </c>
      <c r="Z19" s="461"/>
      <c r="AA19" s="71"/>
    </row>
    <row r="20" spans="1:27" s="16" customFormat="1" ht="26.5" customHeight="1" x14ac:dyDescent="0.35">
      <c r="A20" s="103"/>
      <c r="B20" s="176" t="s">
        <v>109</v>
      </c>
      <c r="C20" s="525">
        <v>82</v>
      </c>
      <c r="D20" s="469" t="s">
        <v>9</v>
      </c>
      <c r="E20" s="534" t="s">
        <v>138</v>
      </c>
      <c r="F20" s="617">
        <v>95</v>
      </c>
      <c r="G20" s="179"/>
      <c r="H20" s="230">
        <v>24.87</v>
      </c>
      <c r="I20" s="61">
        <v>21.09</v>
      </c>
      <c r="J20" s="107">
        <v>0.72</v>
      </c>
      <c r="K20" s="364">
        <v>290.5</v>
      </c>
      <c r="L20" s="230">
        <v>0.09</v>
      </c>
      <c r="M20" s="61">
        <v>0.18</v>
      </c>
      <c r="N20" s="61">
        <v>1.1000000000000001</v>
      </c>
      <c r="O20" s="61">
        <v>40</v>
      </c>
      <c r="P20" s="450">
        <v>0.05</v>
      </c>
      <c r="Q20" s="230">
        <v>58.49</v>
      </c>
      <c r="R20" s="61">
        <v>211.13</v>
      </c>
      <c r="S20" s="61">
        <v>24.16</v>
      </c>
      <c r="T20" s="61">
        <v>1.58</v>
      </c>
      <c r="U20" s="61">
        <v>271.04000000000002</v>
      </c>
      <c r="V20" s="61">
        <v>5.0000000000000001E-3</v>
      </c>
      <c r="W20" s="61">
        <v>0</v>
      </c>
      <c r="X20" s="107">
        <v>0.15</v>
      </c>
      <c r="Z20" s="461"/>
      <c r="AA20" s="71"/>
    </row>
    <row r="21" spans="1:27" s="16" customFormat="1" ht="33" customHeight="1" x14ac:dyDescent="0.35">
      <c r="A21" s="103"/>
      <c r="B21" s="131"/>
      <c r="C21" s="144">
        <v>210</v>
      </c>
      <c r="D21" s="304" t="s">
        <v>58</v>
      </c>
      <c r="E21" s="304" t="s">
        <v>64</v>
      </c>
      <c r="F21" s="132">
        <v>150</v>
      </c>
      <c r="G21" s="96"/>
      <c r="H21" s="229">
        <v>15.82</v>
      </c>
      <c r="I21" s="13">
        <v>4.22</v>
      </c>
      <c r="J21" s="43">
        <v>32.01</v>
      </c>
      <c r="K21" s="98">
        <v>226.19</v>
      </c>
      <c r="L21" s="229">
        <v>0.47</v>
      </c>
      <c r="M21" s="70">
        <v>0.11</v>
      </c>
      <c r="N21" s="13">
        <v>0</v>
      </c>
      <c r="O21" s="13">
        <v>20</v>
      </c>
      <c r="P21" s="43">
        <v>0.06</v>
      </c>
      <c r="Q21" s="7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61"/>
      <c r="AA21" s="71"/>
    </row>
    <row r="22" spans="1:27" s="16" customFormat="1" ht="51" customHeight="1" x14ac:dyDescent="0.35">
      <c r="A22" s="103"/>
      <c r="B22" s="131"/>
      <c r="C22" s="522">
        <v>216</v>
      </c>
      <c r="D22" s="172" t="s">
        <v>15</v>
      </c>
      <c r="E22" s="207" t="s">
        <v>110</v>
      </c>
      <c r="F22" s="723">
        <v>200</v>
      </c>
      <c r="G22" s="594"/>
      <c r="H22" s="228">
        <v>0.25</v>
      </c>
      <c r="I22" s="15">
        <v>0</v>
      </c>
      <c r="J22" s="41">
        <v>12.73</v>
      </c>
      <c r="K22" s="243">
        <v>51.3</v>
      </c>
      <c r="L22" s="25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5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61"/>
      <c r="AA22" s="71"/>
    </row>
    <row r="23" spans="1:27" s="16" customFormat="1" ht="26.5" customHeight="1" x14ac:dyDescent="0.35">
      <c r="A23" s="103"/>
      <c r="B23" s="131"/>
      <c r="C23" s="346">
        <v>119</v>
      </c>
      <c r="D23" s="519" t="s">
        <v>11</v>
      </c>
      <c r="E23" s="148" t="s">
        <v>51</v>
      </c>
      <c r="F23" s="508">
        <v>45</v>
      </c>
      <c r="G23" s="162"/>
      <c r="H23" s="258">
        <v>3.42</v>
      </c>
      <c r="I23" s="20">
        <v>0.36</v>
      </c>
      <c r="J23" s="46">
        <v>22.14</v>
      </c>
      <c r="K23" s="378">
        <v>105.75</v>
      </c>
      <c r="L23" s="258">
        <v>0.05</v>
      </c>
      <c r="M23" s="20">
        <v>0.01</v>
      </c>
      <c r="N23" s="20">
        <v>0</v>
      </c>
      <c r="O23" s="20">
        <v>0</v>
      </c>
      <c r="P23" s="21">
        <v>0</v>
      </c>
      <c r="Q23" s="25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1"/>
      <c r="AA23" s="71"/>
    </row>
    <row r="24" spans="1:27" s="16" customFormat="1" ht="26.5" customHeight="1" x14ac:dyDescent="0.35">
      <c r="A24" s="103"/>
      <c r="B24" s="131"/>
      <c r="C24" s="97">
        <v>120</v>
      </c>
      <c r="D24" s="519" t="s">
        <v>12</v>
      </c>
      <c r="E24" s="148" t="s">
        <v>43</v>
      </c>
      <c r="F24" s="508">
        <v>25</v>
      </c>
      <c r="G24" s="162"/>
      <c r="H24" s="258">
        <v>1.65</v>
      </c>
      <c r="I24" s="20">
        <v>0.3</v>
      </c>
      <c r="J24" s="46">
        <v>10.050000000000001</v>
      </c>
      <c r="K24" s="378">
        <v>49.5</v>
      </c>
      <c r="L24" s="258">
        <v>0.04</v>
      </c>
      <c r="M24" s="20">
        <v>0.02</v>
      </c>
      <c r="N24" s="20">
        <v>0</v>
      </c>
      <c r="O24" s="20">
        <v>0</v>
      </c>
      <c r="P24" s="21">
        <v>0</v>
      </c>
      <c r="Q24" s="25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3"/>
      <c r="B25" s="175" t="s">
        <v>68</v>
      </c>
      <c r="C25" s="368"/>
      <c r="D25" s="810"/>
      <c r="E25" s="287" t="s">
        <v>17</v>
      </c>
      <c r="F25" s="456">
        <f>F17+F18+F19+F21+F22+F23+F24</f>
        <v>785</v>
      </c>
      <c r="G25" s="158"/>
      <c r="H25" s="190">
        <f t="shared" ref="H25:X25" si="2">H17+H18+H19+H21+H22+H23+H24</f>
        <v>39.700000000000003</v>
      </c>
      <c r="I25" s="22">
        <f t="shared" si="2"/>
        <v>26.94</v>
      </c>
      <c r="J25" s="60">
        <f t="shared" si="2"/>
        <v>111.64999999999999</v>
      </c>
      <c r="K25" s="426">
        <f t="shared" si="2"/>
        <v>798.91</v>
      </c>
      <c r="L25" s="190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08">
        <f t="shared" si="2"/>
        <v>0.64000000000000012</v>
      </c>
      <c r="Q25" s="190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0">
        <f t="shared" si="2"/>
        <v>6.7700000000000005</v>
      </c>
    </row>
    <row r="26" spans="1:27" s="16" customFormat="1" ht="26.5" customHeight="1" x14ac:dyDescent="0.35">
      <c r="A26" s="103"/>
      <c r="B26" s="176" t="s">
        <v>109</v>
      </c>
      <c r="C26" s="369"/>
      <c r="D26" s="811"/>
      <c r="E26" s="288" t="s">
        <v>17</v>
      </c>
      <c r="F26" s="526">
        <f>F17+F18+F20+F21+F22+F23+F24</f>
        <v>775</v>
      </c>
      <c r="G26" s="467"/>
      <c r="H26" s="291">
        <f t="shared" ref="H26:X26" si="3">H17+H18+H20+H21+H22+H23+H24</f>
        <v>52.190000000000005</v>
      </c>
      <c r="I26" s="54">
        <f t="shared" si="3"/>
        <v>37.44</v>
      </c>
      <c r="J26" s="69">
        <f t="shared" si="3"/>
        <v>95.53</v>
      </c>
      <c r="K26" s="436">
        <f t="shared" si="3"/>
        <v>921.95</v>
      </c>
      <c r="L26" s="291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08">
        <f t="shared" si="3"/>
        <v>0.67000000000000015</v>
      </c>
      <c r="Q26" s="291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69">
        <f t="shared" si="3"/>
        <v>6.8000000000000007</v>
      </c>
    </row>
    <row r="27" spans="1:27" s="16" customFormat="1" ht="26.5" customHeight="1" x14ac:dyDescent="0.35">
      <c r="A27" s="103"/>
      <c r="B27" s="175" t="s">
        <v>68</v>
      </c>
      <c r="C27" s="370"/>
      <c r="D27" s="812"/>
      <c r="E27" s="287" t="s">
        <v>18</v>
      </c>
      <c r="F27" s="731"/>
      <c r="G27" s="457"/>
      <c r="H27" s="190"/>
      <c r="I27" s="22"/>
      <c r="J27" s="60"/>
      <c r="K27" s="460">
        <f>K25/23.5</f>
        <v>33.996170212765954</v>
      </c>
      <c r="L27" s="190"/>
      <c r="M27" s="22"/>
      <c r="N27" s="22"/>
      <c r="O27" s="22"/>
      <c r="P27" s="108"/>
      <c r="Q27" s="190"/>
      <c r="R27" s="22"/>
      <c r="S27" s="22"/>
      <c r="T27" s="22"/>
      <c r="U27" s="22"/>
      <c r="V27" s="22"/>
      <c r="W27" s="22"/>
      <c r="X27" s="60"/>
    </row>
    <row r="28" spans="1:27" s="16" customFormat="1" ht="26.5" customHeight="1" thickBot="1" x14ac:dyDescent="0.4">
      <c r="A28" s="142"/>
      <c r="B28" s="178" t="s">
        <v>109</v>
      </c>
      <c r="C28" s="468"/>
      <c r="D28" s="646"/>
      <c r="E28" s="506" t="s">
        <v>18</v>
      </c>
      <c r="F28" s="459"/>
      <c r="G28" s="613"/>
      <c r="H28" s="396"/>
      <c r="I28" s="397"/>
      <c r="J28" s="398"/>
      <c r="K28" s="399">
        <f>K26/23.5</f>
        <v>39.231914893617024</v>
      </c>
      <c r="L28" s="623"/>
      <c r="M28" s="624"/>
      <c r="N28" s="624"/>
      <c r="O28" s="624"/>
      <c r="P28" s="625"/>
      <c r="Q28" s="623"/>
      <c r="R28" s="624"/>
      <c r="S28" s="624"/>
      <c r="T28" s="624"/>
      <c r="U28" s="624"/>
      <c r="V28" s="624"/>
      <c r="W28" s="624"/>
      <c r="X28" s="626"/>
    </row>
    <row r="29" spans="1:27" s="123" customFormat="1" ht="26.5" customHeight="1" x14ac:dyDescent="0.35">
      <c r="A29" s="320"/>
      <c r="B29" s="764"/>
      <c r="C29" s="321"/>
      <c r="D29" s="320"/>
      <c r="E29" s="322"/>
      <c r="F29" s="320"/>
      <c r="G29" s="320"/>
      <c r="H29" s="320"/>
      <c r="I29" s="320"/>
      <c r="J29" s="320"/>
      <c r="K29" s="323"/>
      <c r="L29" s="320"/>
      <c r="M29" s="320"/>
      <c r="N29" s="320"/>
      <c r="O29" s="320"/>
      <c r="P29" s="320"/>
      <c r="Q29" s="320"/>
      <c r="R29" s="320"/>
      <c r="S29" s="320"/>
    </row>
    <row r="30" spans="1:27" s="123" customFormat="1" ht="26.5" customHeight="1" x14ac:dyDescent="0.35">
      <c r="A30" s="578" t="s">
        <v>115</v>
      </c>
      <c r="B30" s="765"/>
      <c r="C30" s="709"/>
      <c r="D30" s="320"/>
      <c r="E30" s="322"/>
      <c r="F30" s="320"/>
      <c r="G30" s="320"/>
      <c r="H30" s="320"/>
      <c r="I30" s="320"/>
      <c r="J30" s="320"/>
      <c r="K30" s="323"/>
      <c r="L30" s="320"/>
      <c r="M30" s="320"/>
      <c r="N30" s="320"/>
      <c r="O30" s="320"/>
      <c r="P30" s="320"/>
      <c r="Q30" s="320"/>
      <c r="R30" s="320"/>
      <c r="S30" s="320"/>
    </row>
    <row r="31" spans="1:27" x14ac:dyDescent="0.35">
      <c r="A31" s="581" t="s">
        <v>61</v>
      </c>
      <c r="B31" s="772"/>
      <c r="C31" s="1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773"/>
      <c r="C32" s="31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773"/>
      <c r="C33" s="31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773"/>
      <c r="C34" s="31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773"/>
    </row>
    <row r="36" spans="1:19" x14ac:dyDescent="0.35">
      <c r="A36" s="11"/>
      <c r="B36" s="773"/>
    </row>
    <row r="37" spans="1:19" x14ac:dyDescent="0.35">
      <c r="A37" s="11"/>
      <c r="B37" s="773"/>
      <c r="C37" s="31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773"/>
      <c r="C38" s="31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773"/>
      <c r="C39" s="31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773"/>
      <c r="C40" s="31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46" customFormat="1" ht="13" x14ac:dyDescent="0.3">
      <c r="B41" s="766"/>
    </row>
    <row r="42" spans="1:19" s="446" customFormat="1" ht="13" x14ac:dyDescent="0.3">
      <c r="B42" s="766"/>
    </row>
    <row r="43" spans="1:19" s="446" customFormat="1" ht="13" x14ac:dyDescent="0.3">
      <c r="B43" s="766"/>
    </row>
    <row r="44" spans="1:19" s="446" customFormat="1" ht="13" x14ac:dyDescent="0.3">
      <c r="B44" s="766"/>
    </row>
    <row r="45" spans="1:19" s="446" customFormat="1" ht="13" x14ac:dyDescent="0.3">
      <c r="B45" s="766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77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88"/>
      <c r="C2" s="7"/>
      <c r="D2" s="6" t="s">
        <v>3</v>
      </c>
      <c r="E2" s="6"/>
      <c r="F2" s="8" t="s">
        <v>2</v>
      </c>
      <c r="G2" s="117">
        <v>20</v>
      </c>
      <c r="H2" s="6"/>
      <c r="K2" s="8"/>
      <c r="L2" s="7"/>
      <c r="M2" s="1"/>
      <c r="N2" s="2"/>
    </row>
    <row r="3" spans="1:24" ht="15" thickBot="1" x14ac:dyDescent="0.4">
      <c r="A3" s="1"/>
      <c r="B3" s="7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25"/>
      <c r="C4" s="584" t="s">
        <v>36</v>
      </c>
      <c r="D4" s="237"/>
      <c r="E4" s="634"/>
      <c r="F4" s="585"/>
      <c r="G4" s="585"/>
      <c r="H4" s="735" t="s">
        <v>19</v>
      </c>
      <c r="I4" s="736"/>
      <c r="J4" s="737"/>
      <c r="K4" s="686" t="s">
        <v>20</v>
      </c>
      <c r="L4" s="841" t="s">
        <v>21</v>
      </c>
      <c r="M4" s="842"/>
      <c r="N4" s="843"/>
      <c r="O4" s="867"/>
      <c r="P4" s="868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28.5" customHeight="1" thickBot="1" x14ac:dyDescent="0.4">
      <c r="A5" s="139" t="s">
        <v>0</v>
      </c>
      <c r="B5" s="101"/>
      <c r="C5" s="95" t="s">
        <v>37</v>
      </c>
      <c r="D5" s="635" t="s">
        <v>38</v>
      </c>
      <c r="E5" s="455" t="s">
        <v>35</v>
      </c>
      <c r="F5" s="101" t="s">
        <v>23</v>
      </c>
      <c r="G5" s="101" t="s">
        <v>34</v>
      </c>
      <c r="H5" s="455" t="s">
        <v>24</v>
      </c>
      <c r="I5" s="445" t="s">
        <v>25</v>
      </c>
      <c r="J5" s="455" t="s">
        <v>26</v>
      </c>
      <c r="K5" s="687" t="s">
        <v>27</v>
      </c>
      <c r="L5" s="464" t="s">
        <v>28</v>
      </c>
      <c r="M5" s="717" t="s">
        <v>100</v>
      </c>
      <c r="N5" s="445" t="s">
        <v>29</v>
      </c>
      <c r="O5" s="444" t="s">
        <v>101</v>
      </c>
      <c r="P5" s="701" t="s">
        <v>102</v>
      </c>
      <c r="Q5" s="716" t="s">
        <v>30</v>
      </c>
      <c r="R5" s="445" t="s">
        <v>31</v>
      </c>
      <c r="S5" s="716" t="s">
        <v>32</v>
      </c>
      <c r="T5" s="445" t="s">
        <v>33</v>
      </c>
      <c r="U5" s="464" t="s">
        <v>103</v>
      </c>
      <c r="V5" s="464" t="s">
        <v>104</v>
      </c>
      <c r="W5" s="464" t="s">
        <v>105</v>
      </c>
      <c r="X5" s="585" t="s">
        <v>106</v>
      </c>
    </row>
    <row r="6" spans="1:24" s="16" customFormat="1" ht="36.75" customHeight="1" x14ac:dyDescent="0.35">
      <c r="A6" s="141" t="s">
        <v>6</v>
      </c>
      <c r="B6" s="209"/>
      <c r="C6" s="524">
        <v>29</v>
      </c>
      <c r="D6" s="637" t="s">
        <v>16</v>
      </c>
      <c r="E6" s="638" t="s">
        <v>146</v>
      </c>
      <c r="F6" s="660">
        <v>60</v>
      </c>
      <c r="G6" s="268"/>
      <c r="H6" s="270">
        <v>0.66</v>
      </c>
      <c r="I6" s="82">
        <v>0.12</v>
      </c>
      <c r="J6" s="84">
        <v>2.2799999999999998</v>
      </c>
      <c r="K6" s="470">
        <v>14.4</v>
      </c>
      <c r="L6" s="270">
        <v>0.04</v>
      </c>
      <c r="M6" s="82">
        <v>0.02</v>
      </c>
      <c r="N6" s="82">
        <v>15</v>
      </c>
      <c r="O6" s="82">
        <v>80</v>
      </c>
      <c r="P6" s="83">
        <v>0</v>
      </c>
      <c r="Q6" s="270">
        <v>8.4</v>
      </c>
      <c r="R6" s="82">
        <v>15.6</v>
      </c>
      <c r="S6" s="82">
        <v>12</v>
      </c>
      <c r="T6" s="82">
        <v>0.54</v>
      </c>
      <c r="U6" s="82">
        <v>174</v>
      </c>
      <c r="V6" s="82">
        <v>1.1999999999999999E-3</v>
      </c>
      <c r="W6" s="82">
        <v>2.4000000000000001E-4</v>
      </c>
      <c r="X6" s="84">
        <v>0.01</v>
      </c>
    </row>
    <row r="7" spans="1:24" s="16" customFormat="1" ht="26.5" customHeight="1" x14ac:dyDescent="0.35">
      <c r="A7" s="102"/>
      <c r="B7" s="132"/>
      <c r="C7" s="96">
        <v>328</v>
      </c>
      <c r="D7" s="798" t="s">
        <v>8</v>
      </c>
      <c r="E7" s="799" t="s">
        <v>150</v>
      </c>
      <c r="F7" s="577">
        <v>222</v>
      </c>
      <c r="G7" s="161"/>
      <c r="H7" s="309">
        <v>6.01</v>
      </c>
      <c r="I7" s="29">
        <v>4.38</v>
      </c>
      <c r="J7" s="81">
        <v>7.73</v>
      </c>
      <c r="K7" s="813">
        <v>93.68</v>
      </c>
      <c r="L7" s="309">
        <v>0.03</v>
      </c>
      <c r="M7" s="308">
        <v>7.0000000000000007E-2</v>
      </c>
      <c r="N7" s="29">
        <v>0.27</v>
      </c>
      <c r="O7" s="29">
        <v>40</v>
      </c>
      <c r="P7" s="81">
        <v>0.26</v>
      </c>
      <c r="Q7" s="309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1">
        <v>0.02</v>
      </c>
    </row>
    <row r="8" spans="1:24" s="36" customFormat="1" ht="26.5" customHeight="1" x14ac:dyDescent="0.35">
      <c r="A8" s="103"/>
      <c r="B8" s="814" t="s">
        <v>109</v>
      </c>
      <c r="C8" s="525">
        <v>89</v>
      </c>
      <c r="D8" s="412" t="s">
        <v>9</v>
      </c>
      <c r="E8" s="627" t="s">
        <v>82</v>
      </c>
      <c r="F8" s="493">
        <v>90</v>
      </c>
      <c r="G8" s="159"/>
      <c r="H8" s="312">
        <v>18.13</v>
      </c>
      <c r="I8" s="55">
        <v>17.05</v>
      </c>
      <c r="J8" s="68">
        <v>3.69</v>
      </c>
      <c r="K8" s="310">
        <v>240.96</v>
      </c>
      <c r="L8" s="373">
        <v>0.06</v>
      </c>
      <c r="M8" s="447">
        <v>0.13</v>
      </c>
      <c r="N8" s="72">
        <v>1.06</v>
      </c>
      <c r="O8" s="72">
        <v>0</v>
      </c>
      <c r="P8" s="428">
        <v>0</v>
      </c>
      <c r="Q8" s="373">
        <v>17.03</v>
      </c>
      <c r="R8" s="72">
        <v>176.72</v>
      </c>
      <c r="S8" s="72">
        <v>23.18</v>
      </c>
      <c r="T8" s="72">
        <v>2.61</v>
      </c>
      <c r="U8" s="72">
        <v>317</v>
      </c>
      <c r="V8" s="72">
        <v>7.0000000000000001E-3</v>
      </c>
      <c r="W8" s="72">
        <v>0</v>
      </c>
      <c r="X8" s="374">
        <v>0.06</v>
      </c>
    </row>
    <row r="9" spans="1:24" s="36" customFormat="1" ht="26.5" customHeight="1" x14ac:dyDescent="0.35">
      <c r="A9" s="103"/>
      <c r="B9" s="814" t="s">
        <v>109</v>
      </c>
      <c r="C9" s="525">
        <v>210</v>
      </c>
      <c r="D9" s="412" t="s">
        <v>58</v>
      </c>
      <c r="E9" s="412" t="s">
        <v>64</v>
      </c>
      <c r="F9" s="176">
        <v>150</v>
      </c>
      <c r="G9" s="159"/>
      <c r="H9" s="312">
        <v>15.82</v>
      </c>
      <c r="I9" s="55">
        <v>4.22</v>
      </c>
      <c r="J9" s="68">
        <v>32.01</v>
      </c>
      <c r="K9" s="310">
        <v>226.19</v>
      </c>
      <c r="L9" s="312">
        <v>0.47</v>
      </c>
      <c r="M9" s="231">
        <v>0.11</v>
      </c>
      <c r="N9" s="55">
        <v>0</v>
      </c>
      <c r="O9" s="55">
        <v>20</v>
      </c>
      <c r="P9" s="68">
        <v>0.06</v>
      </c>
      <c r="Q9" s="231">
        <v>59.52</v>
      </c>
      <c r="R9" s="55">
        <v>145.1</v>
      </c>
      <c r="S9" s="61">
        <v>55.97</v>
      </c>
      <c r="T9" s="55">
        <v>4.46</v>
      </c>
      <c r="U9" s="55">
        <v>444.19</v>
      </c>
      <c r="V9" s="55">
        <v>3.0000000000000001E-3</v>
      </c>
      <c r="W9" s="61">
        <v>8.0000000000000002E-3</v>
      </c>
      <c r="X9" s="107">
        <v>0.02</v>
      </c>
    </row>
    <row r="10" spans="1:24" s="16" customFormat="1" ht="33.75" customHeight="1" x14ac:dyDescent="0.35">
      <c r="A10" s="104"/>
      <c r="B10" s="132"/>
      <c r="C10" s="360">
        <v>216</v>
      </c>
      <c r="D10" s="147" t="s">
        <v>15</v>
      </c>
      <c r="E10" s="569" t="s">
        <v>110</v>
      </c>
      <c r="F10" s="130">
        <v>200</v>
      </c>
      <c r="G10" s="594"/>
      <c r="H10" s="228">
        <v>0.25</v>
      </c>
      <c r="I10" s="15">
        <v>0</v>
      </c>
      <c r="J10" s="41">
        <v>12.73</v>
      </c>
      <c r="K10" s="188">
        <v>51.3</v>
      </c>
      <c r="L10" s="25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4"/>
      <c r="B11" s="133"/>
      <c r="C11" s="98">
        <v>119</v>
      </c>
      <c r="D11" s="147" t="s">
        <v>11</v>
      </c>
      <c r="E11" s="172" t="s">
        <v>51</v>
      </c>
      <c r="F11" s="162">
        <v>30</v>
      </c>
      <c r="G11" s="519"/>
      <c r="H11" s="258">
        <v>2.2799999999999998</v>
      </c>
      <c r="I11" s="20">
        <v>0.24</v>
      </c>
      <c r="J11" s="46">
        <v>14.76</v>
      </c>
      <c r="K11" s="378">
        <v>70.5</v>
      </c>
      <c r="L11" s="258">
        <v>0.03</v>
      </c>
      <c r="M11" s="19">
        <v>0.01</v>
      </c>
      <c r="N11" s="20">
        <v>0</v>
      </c>
      <c r="O11" s="20">
        <v>0</v>
      </c>
      <c r="P11" s="46">
        <v>0</v>
      </c>
      <c r="Q11" s="25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4"/>
      <c r="B12" s="133"/>
      <c r="C12" s="126">
        <v>120</v>
      </c>
      <c r="D12" s="147" t="s">
        <v>12</v>
      </c>
      <c r="E12" s="172" t="s">
        <v>43</v>
      </c>
      <c r="F12" s="162">
        <v>30</v>
      </c>
      <c r="G12" s="800"/>
      <c r="H12" s="228">
        <v>1.98</v>
      </c>
      <c r="I12" s="15">
        <v>0.36</v>
      </c>
      <c r="J12" s="41">
        <v>12.06</v>
      </c>
      <c r="K12" s="243">
        <v>59.4</v>
      </c>
      <c r="L12" s="228">
        <v>0.05</v>
      </c>
      <c r="M12" s="15">
        <v>0.02</v>
      </c>
      <c r="N12" s="15">
        <v>0</v>
      </c>
      <c r="O12" s="15">
        <v>0</v>
      </c>
      <c r="P12" s="18">
        <v>0</v>
      </c>
      <c r="Q12" s="228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4"/>
      <c r="B13" s="175" t="s">
        <v>68</v>
      </c>
      <c r="C13" s="457"/>
      <c r="D13" s="501"/>
      <c r="E13" s="815" t="s">
        <v>17</v>
      </c>
      <c r="F13" s="462" t="e">
        <f>F6+F7+#REF!+F10+F11+F12</f>
        <v>#REF!</v>
      </c>
      <c r="G13" s="816"/>
      <c r="H13" s="290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17" t="e">
        <f>K6+K7+#REF!+K10+K11+K12</f>
        <v>#REF!</v>
      </c>
      <c r="L13" s="371" t="e">
        <f>L6+L7+#REF!+L10+L11+L12</f>
        <v>#REF!</v>
      </c>
      <c r="M13" s="105" t="e">
        <f>M6+M7+#REF!+M10+M11+M12</f>
        <v>#REF!</v>
      </c>
      <c r="N13" s="105" t="e">
        <f>N6+N7+#REF!+N10+N11+N12</f>
        <v>#REF!</v>
      </c>
      <c r="O13" s="105" t="e">
        <f>O6+O7+#REF!+O10+O11+O12</f>
        <v>#REF!</v>
      </c>
      <c r="P13" s="372" t="e">
        <f>P6+P7+#REF!+P10+P11+P12</f>
        <v>#REF!</v>
      </c>
      <c r="Q13" s="371" t="e">
        <f>Q6+Q7+#REF!+Q10+Q11+Q12</f>
        <v>#REF!</v>
      </c>
      <c r="R13" s="105" t="e">
        <f>R6+R7+#REF!+R10+R11+R12</f>
        <v>#REF!</v>
      </c>
      <c r="S13" s="105" t="e">
        <f>S6+S7+#REF!+S10+S11+S12</f>
        <v>#REF!</v>
      </c>
      <c r="T13" s="105" t="e">
        <f>T6+T7+#REF!+T10+T11+T12</f>
        <v>#REF!</v>
      </c>
      <c r="U13" s="105" t="e">
        <f>U6+U7+#REF!+U10+U11+U12</f>
        <v>#REF!</v>
      </c>
      <c r="V13" s="105" t="e">
        <f>V6+V7+#REF!+V10+V11+V12</f>
        <v>#REF!</v>
      </c>
      <c r="W13" s="105" t="e">
        <f>W6+W7+#REF!+W10+W11+W12</f>
        <v>#REF!</v>
      </c>
      <c r="X13" s="106" t="e">
        <f>X6+X7+#REF!+X10+X11+X12</f>
        <v>#REF!</v>
      </c>
    </row>
    <row r="14" spans="1:24" s="16" customFormat="1" ht="26.5" customHeight="1" x14ac:dyDescent="0.35">
      <c r="A14" s="104"/>
      <c r="B14" s="814" t="s">
        <v>109</v>
      </c>
      <c r="C14" s="467"/>
      <c r="D14" s="502"/>
      <c r="E14" s="818" t="s">
        <v>17</v>
      </c>
      <c r="F14" s="478">
        <f>F6+F7+F8+F9+F10+F11+F12</f>
        <v>782</v>
      </c>
      <c r="G14" s="819"/>
      <c r="H14" s="230">
        <f t="shared" ref="H14:X14" si="0">H6+H7+H8+H9+H10+H11+H12</f>
        <v>45.129999999999995</v>
      </c>
      <c r="I14" s="61">
        <f t="shared" si="0"/>
        <v>26.369999999999997</v>
      </c>
      <c r="J14" s="107">
        <f t="shared" si="0"/>
        <v>85.26</v>
      </c>
      <c r="K14" s="820">
        <f t="shared" si="0"/>
        <v>756.43</v>
      </c>
      <c r="L14" s="801">
        <f t="shared" si="0"/>
        <v>0.68</v>
      </c>
      <c r="M14" s="802">
        <f t="shared" si="0"/>
        <v>0.36000000000000004</v>
      </c>
      <c r="N14" s="802">
        <f t="shared" si="0"/>
        <v>20.72</v>
      </c>
      <c r="O14" s="802">
        <f t="shared" si="0"/>
        <v>140</v>
      </c>
      <c r="P14" s="803">
        <f t="shared" si="0"/>
        <v>0.32</v>
      </c>
      <c r="Q14" s="801">
        <f t="shared" si="0"/>
        <v>114.76</v>
      </c>
      <c r="R14" s="802">
        <f t="shared" si="0"/>
        <v>460.26</v>
      </c>
      <c r="S14" s="802">
        <f t="shared" si="0"/>
        <v>116.86999999999999</v>
      </c>
      <c r="T14" s="802">
        <f t="shared" si="0"/>
        <v>9.86</v>
      </c>
      <c r="U14" s="802">
        <f t="shared" si="0"/>
        <v>1105.47</v>
      </c>
      <c r="V14" s="802">
        <f t="shared" si="0"/>
        <v>1.4020000000000001E-2</v>
      </c>
      <c r="W14" s="802">
        <f t="shared" si="0"/>
        <v>1.55E-2</v>
      </c>
      <c r="X14" s="821">
        <f t="shared" si="0"/>
        <v>4.47</v>
      </c>
    </row>
    <row r="15" spans="1:24" s="36" customFormat="1" ht="26.5" customHeight="1" x14ac:dyDescent="0.35">
      <c r="A15" s="103"/>
      <c r="B15" s="175" t="s">
        <v>68</v>
      </c>
      <c r="C15" s="457"/>
      <c r="D15" s="501"/>
      <c r="E15" s="815" t="s">
        <v>18</v>
      </c>
      <c r="F15" s="391"/>
      <c r="G15" s="462"/>
      <c r="H15" s="190"/>
      <c r="I15" s="22"/>
      <c r="J15" s="60"/>
      <c r="K15" s="822" t="e">
        <f>K13/23.5</f>
        <v>#REF!</v>
      </c>
      <c r="L15" s="823"/>
      <c r="M15" s="824"/>
      <c r="N15" s="824"/>
      <c r="O15" s="824"/>
      <c r="P15" s="825"/>
      <c r="Q15" s="823"/>
      <c r="R15" s="824"/>
      <c r="S15" s="824"/>
      <c r="T15" s="824"/>
      <c r="U15" s="824"/>
      <c r="V15" s="824"/>
      <c r="W15" s="824"/>
      <c r="X15" s="825"/>
    </row>
    <row r="16" spans="1:24" s="36" customFormat="1" ht="26.5" customHeight="1" thickBot="1" x14ac:dyDescent="0.4">
      <c r="A16" s="142"/>
      <c r="B16" s="826" t="s">
        <v>109</v>
      </c>
      <c r="C16" s="468"/>
      <c r="D16" s="622"/>
      <c r="E16" s="827" t="s">
        <v>18</v>
      </c>
      <c r="F16" s="178"/>
      <c r="G16" s="481"/>
      <c r="H16" s="396"/>
      <c r="I16" s="397"/>
      <c r="J16" s="398"/>
      <c r="K16" s="399">
        <f>K14/23.5</f>
        <v>32.188510638297871</v>
      </c>
      <c r="L16" s="396"/>
      <c r="M16" s="449"/>
      <c r="N16" s="397"/>
      <c r="O16" s="397"/>
      <c r="P16" s="398"/>
      <c r="Q16" s="396"/>
      <c r="R16" s="397"/>
      <c r="S16" s="397"/>
      <c r="T16" s="397"/>
      <c r="U16" s="397"/>
      <c r="V16" s="397"/>
      <c r="W16" s="397"/>
      <c r="X16" s="39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8" t="s">
        <v>60</v>
      </c>
      <c r="B18" s="578" t="s">
        <v>60</v>
      </c>
      <c r="C18" s="111"/>
      <c r="D18" s="579"/>
      <c r="E18" s="52"/>
      <c r="F18" s="26"/>
      <c r="G18" s="11"/>
      <c r="H18" s="11"/>
      <c r="I18" s="11"/>
      <c r="J18" s="11"/>
    </row>
    <row r="19" spans="1:14" ht="18" x14ac:dyDescent="0.35">
      <c r="A19" s="581" t="s">
        <v>61</v>
      </c>
      <c r="B19" s="581" t="s">
        <v>61</v>
      </c>
      <c r="C19" s="112"/>
      <c r="D19" s="582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39" zoomScaleNormal="39" workbookViewId="0">
      <selection activeCell="G31" sqref="G31"/>
    </sheetView>
  </sheetViews>
  <sheetFormatPr defaultRowHeight="14.5" x14ac:dyDescent="0.35"/>
  <cols>
    <col min="1" max="1" width="19.7265625" customWidth="1"/>
    <col min="2" max="2" width="18.81640625" style="77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117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138"/>
      <c r="C4" s="100" t="s">
        <v>36</v>
      </c>
      <c r="D4" s="127"/>
      <c r="E4" s="155"/>
      <c r="F4" s="94"/>
      <c r="G4" s="352"/>
      <c r="H4" s="741" t="s">
        <v>19</v>
      </c>
      <c r="I4" s="742"/>
      <c r="J4" s="743"/>
      <c r="K4" s="297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139" t="s">
        <v>0</v>
      </c>
      <c r="B5" s="512"/>
      <c r="C5" s="101" t="s">
        <v>37</v>
      </c>
      <c r="D5" s="76" t="s">
        <v>38</v>
      </c>
      <c r="E5" s="101" t="s">
        <v>35</v>
      </c>
      <c r="F5" s="95" t="s">
        <v>23</v>
      </c>
      <c r="G5" s="101" t="s">
        <v>34</v>
      </c>
      <c r="H5" s="124" t="s">
        <v>24</v>
      </c>
      <c r="I5" s="445" t="s">
        <v>25</v>
      </c>
      <c r="J5" s="706" t="s">
        <v>26</v>
      </c>
      <c r="K5" s="298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7.5" customHeight="1" x14ac:dyDescent="0.35">
      <c r="A6" s="141" t="s">
        <v>6</v>
      </c>
      <c r="B6" s="135"/>
      <c r="C6" s="361">
        <v>24</v>
      </c>
      <c r="D6" s="592" t="s">
        <v>16</v>
      </c>
      <c r="E6" s="358" t="s">
        <v>95</v>
      </c>
      <c r="F6" s="135">
        <v>150</v>
      </c>
      <c r="G6" s="296"/>
      <c r="H6" s="251">
        <v>0.6</v>
      </c>
      <c r="I6" s="39">
        <v>0.6</v>
      </c>
      <c r="J6" s="40">
        <v>14.7</v>
      </c>
      <c r="K6" s="299">
        <v>70.5</v>
      </c>
      <c r="L6" s="251">
        <v>0.05</v>
      </c>
      <c r="M6" s="39">
        <v>0.03</v>
      </c>
      <c r="N6" s="39">
        <v>15</v>
      </c>
      <c r="O6" s="39">
        <v>0</v>
      </c>
      <c r="P6" s="42">
        <v>0</v>
      </c>
      <c r="Q6" s="25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2"/>
      <c r="B7" s="130"/>
      <c r="C7" s="143">
        <v>237</v>
      </c>
      <c r="D7" s="172" t="s">
        <v>8</v>
      </c>
      <c r="E7" s="207" t="s">
        <v>97</v>
      </c>
      <c r="F7" s="541">
        <v>200</v>
      </c>
      <c r="G7" s="514"/>
      <c r="H7" s="228">
        <v>1.7</v>
      </c>
      <c r="I7" s="15">
        <v>2.78</v>
      </c>
      <c r="J7" s="41">
        <v>7.17</v>
      </c>
      <c r="K7" s="243">
        <v>61.44</v>
      </c>
      <c r="L7" s="258">
        <v>0.04</v>
      </c>
      <c r="M7" s="20">
        <v>0.04</v>
      </c>
      <c r="N7" s="20">
        <v>10.09</v>
      </c>
      <c r="O7" s="20">
        <v>100</v>
      </c>
      <c r="P7" s="21">
        <v>0.02</v>
      </c>
      <c r="Q7" s="258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03"/>
      <c r="B8" s="176" t="s">
        <v>70</v>
      </c>
      <c r="C8" s="525">
        <v>150</v>
      </c>
      <c r="D8" s="675" t="s">
        <v>9</v>
      </c>
      <c r="E8" s="627" t="s">
        <v>122</v>
      </c>
      <c r="F8" s="500">
        <v>90</v>
      </c>
      <c r="G8" s="179"/>
      <c r="H8" s="230">
        <v>21.52</v>
      </c>
      <c r="I8" s="61">
        <v>19.57</v>
      </c>
      <c r="J8" s="107">
        <v>2.4500000000000002</v>
      </c>
      <c r="K8" s="364">
        <v>270.77</v>
      </c>
      <c r="L8" s="230">
        <v>0.09</v>
      </c>
      <c r="M8" s="61">
        <v>0.16</v>
      </c>
      <c r="N8" s="61">
        <v>7.66</v>
      </c>
      <c r="O8" s="61">
        <v>70</v>
      </c>
      <c r="P8" s="450">
        <v>0.04</v>
      </c>
      <c r="Q8" s="230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0</v>
      </c>
      <c r="X8" s="107">
        <v>0.56999999999999995</v>
      </c>
    </row>
    <row r="9" spans="1:24" s="16" customFormat="1" ht="37.5" customHeight="1" x14ac:dyDescent="0.35">
      <c r="A9" s="104"/>
      <c r="B9" s="176" t="s">
        <v>70</v>
      </c>
      <c r="C9" s="525">
        <v>51</v>
      </c>
      <c r="D9" s="157" t="s">
        <v>58</v>
      </c>
      <c r="E9" s="469" t="s">
        <v>116</v>
      </c>
      <c r="F9" s="176">
        <v>150</v>
      </c>
      <c r="G9" s="159"/>
      <c r="H9" s="417">
        <v>3.33</v>
      </c>
      <c r="I9" s="413">
        <v>3.81</v>
      </c>
      <c r="J9" s="418">
        <v>26.04</v>
      </c>
      <c r="K9" s="419">
        <v>151.12</v>
      </c>
      <c r="L9" s="417">
        <v>0.15</v>
      </c>
      <c r="M9" s="413">
        <v>0.1</v>
      </c>
      <c r="N9" s="413">
        <v>14.03</v>
      </c>
      <c r="O9" s="413">
        <v>20</v>
      </c>
      <c r="P9" s="414">
        <v>0.06</v>
      </c>
      <c r="Q9" s="417">
        <v>20.11</v>
      </c>
      <c r="R9" s="413">
        <v>90.58</v>
      </c>
      <c r="S9" s="413">
        <v>35.68</v>
      </c>
      <c r="T9" s="413">
        <v>1.45</v>
      </c>
      <c r="U9" s="413">
        <v>830.41</v>
      </c>
      <c r="V9" s="413">
        <v>8.0000000000000002E-3</v>
      </c>
      <c r="W9" s="413">
        <v>1E-3</v>
      </c>
      <c r="X9" s="418">
        <v>0.05</v>
      </c>
    </row>
    <row r="10" spans="1:24" s="16" customFormat="1" ht="37.5" customHeight="1" x14ac:dyDescent="0.35">
      <c r="A10" s="104"/>
      <c r="B10" s="131"/>
      <c r="C10" s="508">
        <v>107</v>
      </c>
      <c r="D10" s="200" t="s">
        <v>15</v>
      </c>
      <c r="E10" s="331" t="s">
        <v>91</v>
      </c>
      <c r="F10" s="377">
        <v>200</v>
      </c>
      <c r="G10" s="519"/>
      <c r="H10" s="258">
        <v>0.6</v>
      </c>
      <c r="I10" s="20">
        <v>0</v>
      </c>
      <c r="J10" s="46">
        <v>33</v>
      </c>
      <c r="K10" s="257">
        <v>136</v>
      </c>
      <c r="L10" s="258">
        <v>0.04</v>
      </c>
      <c r="M10" s="20">
        <v>0.08</v>
      </c>
      <c r="N10" s="20">
        <v>12</v>
      </c>
      <c r="O10" s="20">
        <v>20</v>
      </c>
      <c r="P10" s="21">
        <v>0</v>
      </c>
      <c r="Q10" s="258">
        <v>10</v>
      </c>
      <c r="R10" s="20">
        <v>30</v>
      </c>
      <c r="S10" s="20">
        <v>24</v>
      </c>
      <c r="T10" s="20">
        <v>0.4</v>
      </c>
      <c r="U10" s="20">
        <v>304</v>
      </c>
      <c r="V10" s="20">
        <v>0</v>
      </c>
      <c r="W10" s="20">
        <v>0</v>
      </c>
      <c r="X10" s="46">
        <v>0</v>
      </c>
    </row>
    <row r="11" spans="1:24" s="16" customFormat="1" ht="37.5" customHeight="1" x14ac:dyDescent="0.35">
      <c r="A11" s="104"/>
      <c r="B11" s="131"/>
      <c r="C11" s="522">
        <v>119</v>
      </c>
      <c r="D11" s="200" t="s">
        <v>11</v>
      </c>
      <c r="E11" s="148" t="s">
        <v>51</v>
      </c>
      <c r="F11" s="162">
        <v>30</v>
      </c>
      <c r="G11" s="519"/>
      <c r="H11" s="258">
        <v>2.2799999999999998</v>
      </c>
      <c r="I11" s="20">
        <v>0.24</v>
      </c>
      <c r="J11" s="46">
        <v>14.76</v>
      </c>
      <c r="K11" s="378">
        <v>70.5</v>
      </c>
      <c r="L11" s="258">
        <v>0.03</v>
      </c>
      <c r="M11" s="20">
        <v>0.01</v>
      </c>
      <c r="N11" s="20">
        <v>0</v>
      </c>
      <c r="O11" s="20">
        <v>0</v>
      </c>
      <c r="P11" s="21">
        <v>0</v>
      </c>
      <c r="Q11" s="25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7.5" customHeight="1" x14ac:dyDescent="0.35">
      <c r="A12" s="104"/>
      <c r="B12" s="131"/>
      <c r="C12" s="508">
        <v>120</v>
      </c>
      <c r="D12" s="200" t="s">
        <v>12</v>
      </c>
      <c r="E12" s="148" t="s">
        <v>43</v>
      </c>
      <c r="F12" s="162">
        <v>20</v>
      </c>
      <c r="G12" s="519"/>
      <c r="H12" s="258">
        <v>1.32</v>
      </c>
      <c r="I12" s="20">
        <v>0.24</v>
      </c>
      <c r="J12" s="46">
        <v>8.0399999999999991</v>
      </c>
      <c r="K12" s="378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4"/>
      <c r="B13" s="175" t="s">
        <v>68</v>
      </c>
      <c r="C13" s="729"/>
      <c r="D13" s="670"/>
      <c r="E13" s="287" t="s">
        <v>17</v>
      </c>
      <c r="F13" s="434" t="e">
        <f>F6+F7+#REF!+#REF!+F10+F11+F12</f>
        <v>#REF!</v>
      </c>
      <c r="G13" s="434"/>
      <c r="H13" s="190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6" t="e">
        <f>K6+K7+#REF!+#REF!+K10+K11+K12</f>
        <v>#REF!</v>
      </c>
      <c r="L13" s="190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8" t="e">
        <f>P6+P7+#REF!+#REF!+P10+P11+P12</f>
        <v>#REF!</v>
      </c>
      <c r="Q13" s="190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7.5" customHeight="1" x14ac:dyDescent="0.35">
      <c r="A14" s="104"/>
      <c r="B14" s="176" t="s">
        <v>70</v>
      </c>
      <c r="C14" s="758"/>
      <c r="D14" s="671"/>
      <c r="E14" s="477" t="s">
        <v>17</v>
      </c>
      <c r="F14" s="435">
        <f>F6+F7+F8+F9+F10+F11+F12</f>
        <v>840</v>
      </c>
      <c r="G14" s="435"/>
      <c r="H14" s="291">
        <f t="shared" ref="H14:X14" si="0">H6+H7+H8+H9+H10+H11+H12</f>
        <v>31.35</v>
      </c>
      <c r="I14" s="54">
        <f t="shared" si="0"/>
        <v>27.239999999999995</v>
      </c>
      <c r="J14" s="69">
        <f t="shared" si="0"/>
        <v>106.16</v>
      </c>
      <c r="K14" s="420">
        <f t="shared" si="0"/>
        <v>799.93</v>
      </c>
      <c r="L14" s="291">
        <f t="shared" si="0"/>
        <v>0.42999999999999994</v>
      </c>
      <c r="M14" s="54">
        <f t="shared" si="0"/>
        <v>0.44000000000000006</v>
      </c>
      <c r="N14" s="54">
        <f t="shared" si="0"/>
        <v>58.78</v>
      </c>
      <c r="O14" s="54">
        <f t="shared" si="0"/>
        <v>210</v>
      </c>
      <c r="P14" s="708">
        <f t="shared" si="0"/>
        <v>0.12</v>
      </c>
      <c r="Q14" s="291">
        <f t="shared" si="0"/>
        <v>127.03999999999999</v>
      </c>
      <c r="R14" s="54">
        <f t="shared" si="0"/>
        <v>403.75</v>
      </c>
      <c r="S14" s="54">
        <f t="shared" si="0"/>
        <v>128.04999999999998</v>
      </c>
      <c r="T14" s="54">
        <f t="shared" si="0"/>
        <v>8.5500000000000007</v>
      </c>
      <c r="U14" s="54">
        <f t="shared" si="0"/>
        <v>2190.77</v>
      </c>
      <c r="V14" s="54">
        <f t="shared" si="0"/>
        <v>2.2000000000000002E-2</v>
      </c>
      <c r="W14" s="54">
        <f t="shared" si="0"/>
        <v>4.0000000000000001E-3</v>
      </c>
      <c r="X14" s="69">
        <f t="shared" si="0"/>
        <v>5</v>
      </c>
    </row>
    <row r="15" spans="1:24" s="16" customFormat="1" ht="37.5" customHeight="1" x14ac:dyDescent="0.35">
      <c r="A15" s="104"/>
      <c r="B15" s="175" t="s">
        <v>68</v>
      </c>
      <c r="C15" s="729"/>
      <c r="D15" s="643"/>
      <c r="E15" s="505" t="s">
        <v>92</v>
      </c>
      <c r="F15" s="485"/>
      <c r="G15" s="485"/>
      <c r="H15" s="385"/>
      <c r="I15" s="386"/>
      <c r="J15" s="387"/>
      <c r="K15" s="460" t="e">
        <f>K13/23.5</f>
        <v>#REF!</v>
      </c>
      <c r="L15" s="385"/>
      <c r="M15" s="386"/>
      <c r="N15" s="386"/>
      <c r="O15" s="386"/>
      <c r="P15" s="438"/>
      <c r="Q15" s="385"/>
      <c r="R15" s="386"/>
      <c r="S15" s="386"/>
      <c r="T15" s="386"/>
      <c r="U15" s="386"/>
      <c r="V15" s="386"/>
      <c r="W15" s="386"/>
      <c r="X15" s="387"/>
    </row>
    <row r="16" spans="1:24" s="16" customFormat="1" ht="37.5" customHeight="1" thickBot="1" x14ac:dyDescent="0.4">
      <c r="A16" s="249"/>
      <c r="B16" s="178" t="s">
        <v>70</v>
      </c>
      <c r="C16" s="715"/>
      <c r="D16" s="644"/>
      <c r="E16" s="506" t="s">
        <v>92</v>
      </c>
      <c r="F16" s="507"/>
      <c r="G16" s="612"/>
      <c r="H16" s="396"/>
      <c r="I16" s="397"/>
      <c r="J16" s="398"/>
      <c r="K16" s="399">
        <f>K14/23.5</f>
        <v>34.039574468085107</v>
      </c>
      <c r="L16" s="623"/>
      <c r="M16" s="624"/>
      <c r="N16" s="624"/>
      <c r="O16" s="624"/>
      <c r="P16" s="625"/>
      <c r="Q16" s="623"/>
      <c r="R16" s="624"/>
      <c r="S16" s="624"/>
      <c r="T16" s="624"/>
      <c r="U16" s="624"/>
      <c r="V16" s="624"/>
      <c r="W16" s="624"/>
      <c r="X16" s="62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62"/>
      <c r="F18" s="26"/>
      <c r="G18" s="11"/>
      <c r="H18" s="11"/>
      <c r="I18" s="11"/>
      <c r="J18" s="11"/>
    </row>
    <row r="19" spans="1:14" ht="18" x14ac:dyDescent="0.35">
      <c r="D19" s="11"/>
      <c r="E19" s="25"/>
      <c r="F19" s="26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578" t="s">
        <v>60</v>
      </c>
      <c r="B22" s="776"/>
      <c r="C22" s="579"/>
      <c r="D22" s="580"/>
      <c r="E22" s="11"/>
      <c r="F22" s="11"/>
      <c r="G22" s="11"/>
      <c r="H22" s="11"/>
      <c r="I22" s="11"/>
      <c r="J22" s="11"/>
    </row>
    <row r="23" spans="1:14" x14ac:dyDescent="0.35">
      <c r="A23" s="581" t="s">
        <v>61</v>
      </c>
      <c r="B23" s="772"/>
      <c r="C23" s="582"/>
      <c r="D23" s="582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zoomScale="39" zoomScaleNormal="39" workbookViewId="0">
      <selection activeCell="E31" sqref="E31"/>
    </sheetView>
  </sheetViews>
  <sheetFormatPr defaultRowHeight="14.5" x14ac:dyDescent="0.35"/>
  <cols>
    <col min="1" max="1" width="19.7265625" customWidth="1"/>
    <col min="2" max="2" width="21.453125" style="77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117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3"/>
      <c r="F3" s="333"/>
      <c r="G3" s="33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138"/>
      <c r="C4" s="281" t="s">
        <v>36</v>
      </c>
      <c r="D4" s="127"/>
      <c r="E4" s="318"/>
      <c r="F4" s="402"/>
      <c r="G4" s="281"/>
      <c r="H4" s="741" t="s">
        <v>19</v>
      </c>
      <c r="I4" s="742"/>
      <c r="J4" s="743"/>
      <c r="K4" s="180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47" thickBot="1" x14ac:dyDescent="0.4">
      <c r="A5" s="139" t="s">
        <v>0</v>
      </c>
      <c r="B5" s="512"/>
      <c r="C5" s="240" t="s">
        <v>37</v>
      </c>
      <c r="D5" s="76" t="s">
        <v>38</v>
      </c>
      <c r="E5" s="124" t="s">
        <v>35</v>
      </c>
      <c r="F5" s="101" t="s">
        <v>23</v>
      </c>
      <c r="G5" s="101" t="s">
        <v>34</v>
      </c>
      <c r="H5" s="124" t="s">
        <v>24</v>
      </c>
      <c r="I5" s="445" t="s">
        <v>25</v>
      </c>
      <c r="J5" s="95" t="s">
        <v>26</v>
      </c>
      <c r="K5" s="181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7.5" customHeight="1" x14ac:dyDescent="0.35">
      <c r="A6" s="141" t="s">
        <v>6</v>
      </c>
      <c r="B6" s="665"/>
      <c r="C6" s="524">
        <v>9</v>
      </c>
      <c r="D6" s="637" t="s">
        <v>16</v>
      </c>
      <c r="E6" s="792" t="s">
        <v>83</v>
      </c>
      <c r="F6" s="662">
        <v>60</v>
      </c>
      <c r="G6" s="268"/>
      <c r="H6" s="270">
        <v>1.29</v>
      </c>
      <c r="I6" s="82">
        <v>4.2699999999999996</v>
      </c>
      <c r="J6" s="84">
        <v>6.97</v>
      </c>
      <c r="K6" s="470">
        <v>72.75</v>
      </c>
      <c r="L6" s="270">
        <v>0.02</v>
      </c>
      <c r="M6" s="82">
        <v>0.03</v>
      </c>
      <c r="N6" s="82">
        <v>4.4800000000000004</v>
      </c>
      <c r="O6" s="82">
        <v>30</v>
      </c>
      <c r="P6" s="83">
        <v>0</v>
      </c>
      <c r="Q6" s="270">
        <v>17.55</v>
      </c>
      <c r="R6" s="82">
        <v>27.09</v>
      </c>
      <c r="S6" s="82">
        <v>14.37</v>
      </c>
      <c r="T6" s="82">
        <v>0.8</v>
      </c>
      <c r="U6" s="82">
        <v>205.55</v>
      </c>
      <c r="V6" s="82">
        <v>4.0000000000000001E-3</v>
      </c>
      <c r="W6" s="82">
        <v>1E-3</v>
      </c>
      <c r="X6" s="84">
        <v>0.01</v>
      </c>
    </row>
    <row r="7" spans="1:24" s="16" customFormat="1" ht="37.5" customHeight="1" x14ac:dyDescent="0.35">
      <c r="A7" s="102"/>
      <c r="B7" s="147"/>
      <c r="C7" s="143">
        <v>37</v>
      </c>
      <c r="D7" s="172" t="s">
        <v>8</v>
      </c>
      <c r="E7" s="793" t="s">
        <v>93</v>
      </c>
      <c r="F7" s="215">
        <v>200</v>
      </c>
      <c r="G7" s="147"/>
      <c r="H7" s="229">
        <v>5.78</v>
      </c>
      <c r="I7" s="13">
        <v>5.5</v>
      </c>
      <c r="J7" s="43">
        <v>10.8</v>
      </c>
      <c r="K7" s="133">
        <v>115.7</v>
      </c>
      <c r="L7" s="229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29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37.5" customHeight="1" x14ac:dyDescent="0.35">
      <c r="A8" s="103"/>
      <c r="B8" s="128"/>
      <c r="C8" s="508">
        <v>88</v>
      </c>
      <c r="D8" s="200" t="s">
        <v>9</v>
      </c>
      <c r="E8" s="793" t="s">
        <v>96</v>
      </c>
      <c r="F8" s="215">
        <v>90</v>
      </c>
      <c r="G8" s="148"/>
      <c r="H8" s="229">
        <v>18</v>
      </c>
      <c r="I8" s="13">
        <v>16.5</v>
      </c>
      <c r="J8" s="43">
        <v>2.89</v>
      </c>
      <c r="K8" s="133">
        <v>232.8</v>
      </c>
      <c r="L8" s="229">
        <v>0.05</v>
      </c>
      <c r="M8" s="70">
        <v>0.13</v>
      </c>
      <c r="N8" s="13">
        <v>0.55000000000000004</v>
      </c>
      <c r="O8" s="13">
        <v>0</v>
      </c>
      <c r="P8" s="23">
        <v>0</v>
      </c>
      <c r="Q8" s="229">
        <v>11.7</v>
      </c>
      <c r="R8" s="13">
        <v>170.76</v>
      </c>
      <c r="S8" s="13">
        <v>22.04</v>
      </c>
      <c r="T8" s="13">
        <v>2.4700000000000002</v>
      </c>
      <c r="U8" s="13">
        <v>302.3</v>
      </c>
      <c r="V8" s="13">
        <v>7.0000000000000001E-3</v>
      </c>
      <c r="W8" s="13">
        <v>0</v>
      </c>
      <c r="X8" s="43">
        <v>5.8999999999999997E-2</v>
      </c>
    </row>
    <row r="9" spans="1:24" s="36" customFormat="1" ht="37.5" customHeight="1" x14ac:dyDescent="0.35">
      <c r="A9" s="103"/>
      <c r="B9" s="148"/>
      <c r="C9" s="508">
        <v>64</v>
      </c>
      <c r="D9" s="200" t="s">
        <v>45</v>
      </c>
      <c r="E9" s="793" t="s">
        <v>66</v>
      </c>
      <c r="F9" s="215">
        <v>150</v>
      </c>
      <c r="G9" s="148"/>
      <c r="H9" s="229">
        <v>6.76</v>
      </c>
      <c r="I9" s="13">
        <v>3.93</v>
      </c>
      <c r="J9" s="43">
        <v>41.29</v>
      </c>
      <c r="K9" s="133">
        <v>227.48</v>
      </c>
      <c r="L9" s="235">
        <v>0.08</v>
      </c>
      <c r="M9" s="199">
        <v>0.03</v>
      </c>
      <c r="N9" s="73">
        <v>0</v>
      </c>
      <c r="O9" s="73">
        <v>10</v>
      </c>
      <c r="P9" s="74">
        <v>0.06</v>
      </c>
      <c r="Q9" s="235">
        <v>13.22</v>
      </c>
      <c r="R9" s="73">
        <v>50.76</v>
      </c>
      <c r="S9" s="73">
        <v>9.1199999999999992</v>
      </c>
      <c r="T9" s="73">
        <v>0.92</v>
      </c>
      <c r="U9" s="73">
        <v>72.489999999999995</v>
      </c>
      <c r="V9" s="73">
        <v>1E-3</v>
      </c>
      <c r="W9" s="73">
        <v>0</v>
      </c>
      <c r="X9" s="198">
        <v>0.01</v>
      </c>
    </row>
    <row r="10" spans="1:24" s="36" customFormat="1" ht="37.5" customHeight="1" x14ac:dyDescent="0.35">
      <c r="A10" s="103"/>
      <c r="B10" s="148"/>
      <c r="C10" s="522">
        <v>98</v>
      </c>
      <c r="D10" s="128" t="s">
        <v>15</v>
      </c>
      <c r="E10" s="200" t="s">
        <v>76</v>
      </c>
      <c r="F10" s="131">
        <v>200</v>
      </c>
      <c r="G10" s="619"/>
      <c r="H10" s="19">
        <v>0.37</v>
      </c>
      <c r="I10" s="20">
        <v>0</v>
      </c>
      <c r="J10" s="21">
        <v>14.85</v>
      </c>
      <c r="K10" s="185">
        <v>59.48</v>
      </c>
      <c r="L10" s="228">
        <v>0</v>
      </c>
      <c r="M10" s="17">
        <v>0</v>
      </c>
      <c r="N10" s="15">
        <v>0</v>
      </c>
      <c r="O10" s="15">
        <v>0</v>
      </c>
      <c r="P10" s="41">
        <v>0</v>
      </c>
      <c r="Q10" s="228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36" customFormat="1" ht="37.5" customHeight="1" x14ac:dyDescent="0.35">
      <c r="A11" s="103"/>
      <c r="B11" s="148"/>
      <c r="C11" s="522">
        <v>119</v>
      </c>
      <c r="D11" s="147" t="s">
        <v>11</v>
      </c>
      <c r="E11" s="172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7">
        <v>0.01</v>
      </c>
      <c r="N11" s="15">
        <v>0</v>
      </c>
      <c r="O11" s="15">
        <v>0</v>
      </c>
      <c r="P11" s="41">
        <v>0</v>
      </c>
      <c r="Q11" s="22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36" customFormat="1" ht="37.5" customHeight="1" x14ac:dyDescent="0.35">
      <c r="A12" s="103"/>
      <c r="B12" s="148"/>
      <c r="C12" s="508">
        <v>120</v>
      </c>
      <c r="D12" s="147" t="s">
        <v>12</v>
      </c>
      <c r="E12" s="172" t="s">
        <v>43</v>
      </c>
      <c r="F12" s="130">
        <v>20</v>
      </c>
      <c r="G12" s="691"/>
      <c r="H12" s="228">
        <v>1.32</v>
      </c>
      <c r="I12" s="15">
        <v>0.24</v>
      </c>
      <c r="J12" s="41">
        <v>8.0399999999999991</v>
      </c>
      <c r="K12" s="244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7.5" customHeight="1" x14ac:dyDescent="0.35">
      <c r="A13" s="103"/>
      <c r="B13" s="148"/>
      <c r="C13" s="759"/>
      <c r="D13" s="681"/>
      <c r="E13" s="794" t="s">
        <v>17</v>
      </c>
      <c r="F13" s="254">
        <f>SUM(F6:F12)</f>
        <v>740</v>
      </c>
      <c r="G13" s="254"/>
      <c r="H13" s="191">
        <f t="shared" ref="H13:J13" si="0">SUM(H6:H12)</f>
        <v>35.04</v>
      </c>
      <c r="I13" s="34">
        <f t="shared" si="0"/>
        <v>30.599999999999998</v>
      </c>
      <c r="J13" s="62">
        <f t="shared" si="0"/>
        <v>94.68</v>
      </c>
      <c r="K13" s="254">
        <f>SUM(K6:K12)</f>
        <v>794.81000000000006</v>
      </c>
      <c r="L13" s="191">
        <f t="shared" ref="L13:X13" si="1">SUM(L6:L12)</f>
        <v>0.27</v>
      </c>
      <c r="M13" s="34">
        <f t="shared" si="1"/>
        <v>0.29000000000000004</v>
      </c>
      <c r="N13" s="34">
        <f t="shared" si="1"/>
        <v>10.720000000000002</v>
      </c>
      <c r="O13" s="34">
        <f t="shared" si="1"/>
        <v>150</v>
      </c>
      <c r="P13" s="62">
        <f t="shared" si="1"/>
        <v>0.06</v>
      </c>
      <c r="Q13" s="191">
        <f t="shared" si="1"/>
        <v>66.7</v>
      </c>
      <c r="R13" s="34">
        <f t="shared" si="1"/>
        <v>374.21999999999997</v>
      </c>
      <c r="S13" s="34">
        <f t="shared" si="1"/>
        <v>79.72</v>
      </c>
      <c r="T13" s="34">
        <f t="shared" si="1"/>
        <v>6.43</v>
      </c>
      <c r="U13" s="34">
        <f t="shared" si="1"/>
        <v>1044.8499999999999</v>
      </c>
      <c r="V13" s="34">
        <f t="shared" si="1"/>
        <v>1.9000000000000003E-2</v>
      </c>
      <c r="W13" s="34">
        <f t="shared" si="1"/>
        <v>3.0000000000000001E-3</v>
      </c>
      <c r="X13" s="62">
        <f t="shared" si="1"/>
        <v>3.0190000000000001</v>
      </c>
    </row>
    <row r="14" spans="1:24" s="36" customFormat="1" ht="37.5" customHeight="1" thickBot="1" x14ac:dyDescent="0.4">
      <c r="A14" s="142"/>
      <c r="B14" s="239"/>
      <c r="C14" s="760"/>
      <c r="D14" s="443"/>
      <c r="E14" s="795" t="s">
        <v>18</v>
      </c>
      <c r="F14" s="334"/>
      <c r="G14" s="334"/>
      <c r="H14" s="336"/>
      <c r="I14" s="337"/>
      <c r="J14" s="338"/>
      <c r="K14" s="335">
        <f>K13/23.5</f>
        <v>33.821702127659577</v>
      </c>
      <c r="L14" s="336"/>
      <c r="M14" s="441"/>
      <c r="N14" s="337"/>
      <c r="O14" s="337"/>
      <c r="P14" s="338"/>
      <c r="Q14" s="336"/>
      <c r="R14" s="337"/>
      <c r="S14" s="337"/>
      <c r="T14" s="337"/>
      <c r="U14" s="337"/>
      <c r="V14" s="337"/>
      <c r="W14" s="337"/>
      <c r="X14" s="33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62"/>
      <c r="F16" s="26"/>
      <c r="G16" s="11"/>
      <c r="H16" s="11"/>
      <c r="I16" s="11"/>
      <c r="J16" s="11"/>
    </row>
    <row r="17" spans="1:10" ht="18" x14ac:dyDescent="0.35">
      <c r="A17" s="578" t="s">
        <v>60</v>
      </c>
      <c r="B17" s="776"/>
      <c r="C17" s="579"/>
      <c r="D17" s="580"/>
      <c r="E17" s="25"/>
      <c r="F17" s="26"/>
      <c r="G17" s="11"/>
      <c r="H17" s="11"/>
      <c r="I17" s="11"/>
      <c r="J17" s="11"/>
    </row>
    <row r="18" spans="1:10" ht="18" x14ac:dyDescent="0.35">
      <c r="A18" s="581" t="s">
        <v>61</v>
      </c>
      <c r="B18" s="772"/>
      <c r="C18" s="582"/>
      <c r="D18" s="582"/>
      <c r="E18" s="25"/>
      <c r="F18" s="26"/>
      <c r="G18" s="11"/>
      <c r="H18" s="11"/>
      <c r="I18" s="11"/>
      <c r="J18" s="11"/>
    </row>
    <row r="19" spans="1:10" ht="18" x14ac:dyDescent="0.35">
      <c r="A19" s="11"/>
      <c r="B19" s="790"/>
      <c r="C19" s="319"/>
      <c r="D19" s="11"/>
      <c r="E19" s="25"/>
      <c r="F19" s="26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2" zoomScaleNormal="42" workbookViewId="0">
      <selection activeCell="E31" sqref="E31"/>
    </sheetView>
  </sheetViews>
  <sheetFormatPr defaultRowHeight="14.5" x14ac:dyDescent="0.35"/>
  <cols>
    <col min="1" max="1" width="16.81640625" customWidth="1"/>
    <col min="2" max="2" width="21.54296875" style="77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685"/>
      <c r="C4" s="583" t="s">
        <v>36</v>
      </c>
      <c r="D4" s="237"/>
      <c r="E4" s="652"/>
      <c r="F4" s="583"/>
      <c r="G4" s="585"/>
      <c r="H4" s="735" t="s">
        <v>19</v>
      </c>
      <c r="I4" s="736"/>
      <c r="J4" s="737"/>
      <c r="K4" s="653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139" t="s">
        <v>0</v>
      </c>
      <c r="B5" s="751"/>
      <c r="C5" s="124" t="s">
        <v>37</v>
      </c>
      <c r="D5" s="635" t="s">
        <v>38</v>
      </c>
      <c r="E5" s="101" t="s">
        <v>35</v>
      </c>
      <c r="F5" s="124" t="s">
        <v>23</v>
      </c>
      <c r="G5" s="101" t="s">
        <v>34</v>
      </c>
      <c r="H5" s="95" t="s">
        <v>24</v>
      </c>
      <c r="I5" s="445" t="s">
        <v>25</v>
      </c>
      <c r="J5" s="95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9" customHeight="1" x14ac:dyDescent="0.35">
      <c r="A6" s="141" t="s">
        <v>6</v>
      </c>
      <c r="B6" s="376"/>
      <c r="C6" s="421">
        <v>23</v>
      </c>
      <c r="D6" s="665" t="s">
        <v>16</v>
      </c>
      <c r="E6" s="692" t="s">
        <v>123</v>
      </c>
      <c r="F6" s="693">
        <v>60</v>
      </c>
      <c r="G6" s="150"/>
      <c r="H6" s="315">
        <v>0.56999999999999995</v>
      </c>
      <c r="I6" s="49">
        <v>0.36</v>
      </c>
      <c r="J6" s="50">
        <v>1.92</v>
      </c>
      <c r="K6" s="311">
        <v>11.4</v>
      </c>
      <c r="L6" s="313">
        <v>0.03</v>
      </c>
      <c r="M6" s="49">
        <v>0.02</v>
      </c>
      <c r="N6" s="49">
        <v>10.5</v>
      </c>
      <c r="O6" s="49">
        <v>40</v>
      </c>
      <c r="P6" s="356">
        <v>0</v>
      </c>
      <c r="Q6" s="313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02"/>
      <c r="B7" s="148"/>
      <c r="C7" s="97">
        <v>31</v>
      </c>
      <c r="D7" s="148" t="s">
        <v>8</v>
      </c>
      <c r="E7" s="694" t="s">
        <v>72</v>
      </c>
      <c r="F7" s="695">
        <v>200</v>
      </c>
      <c r="G7" s="131"/>
      <c r="H7" s="199">
        <v>5.74</v>
      </c>
      <c r="I7" s="73">
        <v>8.7799999999999994</v>
      </c>
      <c r="J7" s="198">
        <v>8.74</v>
      </c>
      <c r="K7" s="346">
        <v>138.04</v>
      </c>
      <c r="L7" s="229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9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03"/>
      <c r="B8" s="791" t="s">
        <v>70</v>
      </c>
      <c r="C8" s="179">
        <v>126</v>
      </c>
      <c r="D8" s="412" t="s">
        <v>9</v>
      </c>
      <c r="E8" s="627" t="s">
        <v>125</v>
      </c>
      <c r="F8" s="493">
        <v>90</v>
      </c>
      <c r="G8" s="176"/>
      <c r="H8" s="231">
        <v>16.98</v>
      </c>
      <c r="I8" s="55">
        <v>28.92</v>
      </c>
      <c r="J8" s="68">
        <v>3.59</v>
      </c>
      <c r="K8" s="310">
        <v>346</v>
      </c>
      <c r="L8" s="312">
        <v>0.45</v>
      </c>
      <c r="M8" s="55">
        <v>0.15</v>
      </c>
      <c r="N8" s="55">
        <v>1.08</v>
      </c>
      <c r="O8" s="55">
        <v>10</v>
      </c>
      <c r="P8" s="56">
        <v>0.44</v>
      </c>
      <c r="Q8" s="312">
        <v>31.51</v>
      </c>
      <c r="R8" s="55">
        <v>183.68</v>
      </c>
      <c r="S8" s="55">
        <v>28.68</v>
      </c>
      <c r="T8" s="55">
        <v>1.88</v>
      </c>
      <c r="U8" s="55">
        <v>322.18</v>
      </c>
      <c r="V8" s="55">
        <v>2E-3</v>
      </c>
      <c r="W8" s="55">
        <v>1.7999999999999999E-2</v>
      </c>
      <c r="X8" s="68">
        <v>0.01</v>
      </c>
    </row>
    <row r="9" spans="1:24" s="16" customFormat="1" ht="48" customHeight="1" x14ac:dyDescent="0.35">
      <c r="A9" s="104"/>
      <c r="B9" s="176" t="s">
        <v>70</v>
      </c>
      <c r="C9" s="159">
        <v>22</v>
      </c>
      <c r="D9" s="412" t="s">
        <v>58</v>
      </c>
      <c r="E9" s="568" t="s">
        <v>130</v>
      </c>
      <c r="F9" s="159">
        <v>150</v>
      </c>
      <c r="G9" s="176"/>
      <c r="H9" s="231">
        <v>2.41</v>
      </c>
      <c r="I9" s="55">
        <v>7.02</v>
      </c>
      <c r="J9" s="56">
        <v>14.18</v>
      </c>
      <c r="K9" s="232">
        <v>130.79</v>
      </c>
      <c r="L9" s="231">
        <v>0.08</v>
      </c>
      <c r="M9" s="231">
        <v>7.0000000000000007E-2</v>
      </c>
      <c r="N9" s="55">
        <v>13.63</v>
      </c>
      <c r="O9" s="55">
        <v>420</v>
      </c>
      <c r="P9" s="56">
        <v>0.06</v>
      </c>
      <c r="Q9" s="312">
        <v>35.24</v>
      </c>
      <c r="R9" s="55">
        <v>63.07</v>
      </c>
      <c r="S9" s="55">
        <v>28.07</v>
      </c>
      <c r="T9" s="55">
        <v>1.03</v>
      </c>
      <c r="U9" s="55">
        <v>482.73</v>
      </c>
      <c r="V9" s="55">
        <v>5.0000000000000001E-3</v>
      </c>
      <c r="W9" s="55">
        <v>0</v>
      </c>
      <c r="X9" s="68">
        <v>0.03</v>
      </c>
    </row>
    <row r="10" spans="1:24" s="16" customFormat="1" ht="39" customHeight="1" x14ac:dyDescent="0.35">
      <c r="A10" s="104"/>
      <c r="B10" s="148"/>
      <c r="C10" s="163">
        <v>114</v>
      </c>
      <c r="D10" s="147" t="s">
        <v>42</v>
      </c>
      <c r="E10" s="569" t="s">
        <v>48</v>
      </c>
      <c r="F10" s="265">
        <v>200</v>
      </c>
      <c r="G10" s="147"/>
      <c r="H10" s="228">
        <v>0</v>
      </c>
      <c r="I10" s="15">
        <v>0</v>
      </c>
      <c r="J10" s="41">
        <v>7.27</v>
      </c>
      <c r="K10" s="243">
        <v>28.73</v>
      </c>
      <c r="L10" s="228">
        <v>0</v>
      </c>
      <c r="M10" s="17">
        <v>0</v>
      </c>
      <c r="N10" s="15">
        <v>0</v>
      </c>
      <c r="O10" s="15">
        <v>0</v>
      </c>
      <c r="P10" s="18">
        <v>0</v>
      </c>
      <c r="Q10" s="22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04"/>
      <c r="B11" s="148"/>
      <c r="C11" s="346">
        <v>119</v>
      </c>
      <c r="D11" s="148" t="s">
        <v>11</v>
      </c>
      <c r="E11" s="570" t="s">
        <v>51</v>
      </c>
      <c r="F11" s="508">
        <v>30</v>
      </c>
      <c r="G11" s="131"/>
      <c r="H11" s="19">
        <v>2.2799999999999998</v>
      </c>
      <c r="I11" s="20">
        <v>0.24</v>
      </c>
      <c r="J11" s="46">
        <v>14.76</v>
      </c>
      <c r="K11" s="378">
        <v>70.5</v>
      </c>
      <c r="L11" s="258">
        <v>0.03</v>
      </c>
      <c r="M11" s="20">
        <v>0.01</v>
      </c>
      <c r="N11" s="20">
        <v>0</v>
      </c>
      <c r="O11" s="20">
        <v>0</v>
      </c>
      <c r="P11" s="21">
        <v>0</v>
      </c>
      <c r="Q11" s="25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04"/>
      <c r="B12" s="148"/>
      <c r="C12" s="97">
        <v>120</v>
      </c>
      <c r="D12" s="148" t="s">
        <v>12</v>
      </c>
      <c r="E12" s="570" t="s">
        <v>43</v>
      </c>
      <c r="F12" s="508">
        <v>20</v>
      </c>
      <c r="G12" s="131"/>
      <c r="H12" s="19">
        <v>1.32</v>
      </c>
      <c r="I12" s="20">
        <v>0.24</v>
      </c>
      <c r="J12" s="46">
        <v>8.0399999999999991</v>
      </c>
      <c r="K12" s="378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04"/>
      <c r="B13" s="175"/>
      <c r="C13" s="368"/>
      <c r="D13" s="618"/>
      <c r="E13" s="571" t="s">
        <v>17</v>
      </c>
      <c r="F13" s="509" t="e">
        <f>F6+F7+#REF!+#REF!+F10+F11+F12</f>
        <v>#REF!</v>
      </c>
      <c r="G13" s="278"/>
      <c r="H13" s="53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6" t="e">
        <f>K6+K7+#REF!+#REF!+K10+K11+K12</f>
        <v>#REF!</v>
      </c>
      <c r="L13" s="190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8" t="e">
        <f>P6+P7+#REF!+#REF!+P10+P11+P12</f>
        <v>#REF!</v>
      </c>
      <c r="Q13" s="190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4"/>
      <c r="B14" s="226"/>
      <c r="C14" s="369"/>
      <c r="D14" s="620"/>
      <c r="E14" s="572" t="s">
        <v>17</v>
      </c>
      <c r="F14" s="510" t="e">
        <f>F6+F7+F8+#REF!+F10+F11+F12</f>
        <v>#REF!</v>
      </c>
      <c r="G14" s="277"/>
      <c r="H14" s="517">
        <f t="shared" ref="H14:X14" si="0">H6+H7+H8+H9+H10+H11+H12</f>
        <v>29.3</v>
      </c>
      <c r="I14" s="54">
        <f t="shared" si="0"/>
        <v>45.56</v>
      </c>
      <c r="J14" s="69">
        <f t="shared" si="0"/>
        <v>58.5</v>
      </c>
      <c r="K14" s="436">
        <f t="shared" si="0"/>
        <v>765.06000000000006</v>
      </c>
      <c r="L14" s="291">
        <f t="shared" si="0"/>
        <v>0.66</v>
      </c>
      <c r="M14" s="54">
        <f t="shared" si="0"/>
        <v>0.35000000000000003</v>
      </c>
      <c r="N14" s="54">
        <f t="shared" si="0"/>
        <v>30.450000000000003</v>
      </c>
      <c r="O14" s="54">
        <f t="shared" si="0"/>
        <v>602.79999999999995</v>
      </c>
      <c r="P14" s="708">
        <f t="shared" si="0"/>
        <v>0.56000000000000005</v>
      </c>
      <c r="Q14" s="291">
        <f t="shared" si="0"/>
        <v>123.71000000000001</v>
      </c>
      <c r="R14" s="54">
        <f t="shared" si="0"/>
        <v>394.15999999999997</v>
      </c>
      <c r="S14" s="54">
        <f t="shared" si="0"/>
        <v>100.86</v>
      </c>
      <c r="T14" s="54">
        <f t="shared" si="0"/>
        <v>5.77</v>
      </c>
      <c r="U14" s="54">
        <f t="shared" si="0"/>
        <v>1304.7</v>
      </c>
      <c r="V14" s="54">
        <f t="shared" si="0"/>
        <v>1.6000000000000004E-2</v>
      </c>
      <c r="W14" s="54">
        <f t="shared" si="0"/>
        <v>2.0999999999999998E-2</v>
      </c>
      <c r="X14" s="69">
        <f t="shared" si="0"/>
        <v>4.4359999999999999</v>
      </c>
    </row>
    <row r="15" spans="1:24" s="16" customFormat="1" ht="39" customHeight="1" x14ac:dyDescent="0.35">
      <c r="A15" s="104"/>
      <c r="B15" s="225"/>
      <c r="C15" s="370"/>
      <c r="D15" s="621"/>
      <c r="E15" s="573" t="s">
        <v>18</v>
      </c>
      <c r="F15" s="458"/>
      <c r="G15" s="391"/>
      <c r="H15" s="448"/>
      <c r="I15" s="386"/>
      <c r="J15" s="387"/>
      <c r="K15" s="491" t="e">
        <f>K13/23.5</f>
        <v>#REF!</v>
      </c>
      <c r="L15" s="385"/>
      <c r="M15" s="386"/>
      <c r="N15" s="386"/>
      <c r="O15" s="386"/>
      <c r="P15" s="438"/>
      <c r="Q15" s="385"/>
      <c r="R15" s="386"/>
      <c r="S15" s="386"/>
      <c r="T15" s="386"/>
      <c r="U15" s="386"/>
      <c r="V15" s="386"/>
      <c r="W15" s="386"/>
      <c r="X15" s="387"/>
    </row>
    <row r="16" spans="1:24" s="16" customFormat="1" ht="39" customHeight="1" thickBot="1" x14ac:dyDescent="0.4">
      <c r="A16" s="249"/>
      <c r="B16" s="178"/>
      <c r="C16" s="468"/>
      <c r="D16" s="622"/>
      <c r="E16" s="574" t="s">
        <v>18</v>
      </c>
      <c r="F16" s="511"/>
      <c r="G16" s="178"/>
      <c r="H16" s="449"/>
      <c r="I16" s="397"/>
      <c r="J16" s="398"/>
      <c r="K16" s="399">
        <f>K14/23.5</f>
        <v>32.555744680851063</v>
      </c>
      <c r="L16" s="396"/>
      <c r="M16" s="397"/>
      <c r="N16" s="397"/>
      <c r="O16" s="397"/>
      <c r="P16" s="439"/>
      <c r="Q16" s="396"/>
      <c r="R16" s="397"/>
      <c r="S16" s="397"/>
      <c r="T16" s="397"/>
      <c r="U16" s="397"/>
      <c r="V16" s="397"/>
      <c r="W16" s="397"/>
      <c r="X16" s="39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78" t="s">
        <v>60</v>
      </c>
      <c r="B19" s="776"/>
      <c r="C19" s="579"/>
      <c r="D19" s="580"/>
      <c r="E19" s="25"/>
      <c r="F19" s="26"/>
      <c r="G19" s="11"/>
      <c r="H19" s="11"/>
      <c r="I19" s="11"/>
      <c r="J19" s="11"/>
    </row>
    <row r="20" spans="1:14" ht="18" x14ac:dyDescent="0.35">
      <c r="A20" s="581" t="s">
        <v>61</v>
      </c>
      <c r="B20" s="772"/>
      <c r="C20" s="582"/>
      <c r="D20" s="582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8"/>
      <c r="B4" s="350" t="s">
        <v>36</v>
      </c>
      <c r="C4" s="127"/>
      <c r="D4" s="155"/>
      <c r="E4" s="350"/>
      <c r="F4" s="401"/>
      <c r="G4" s="761" t="s">
        <v>19</v>
      </c>
      <c r="H4" s="762"/>
      <c r="I4" s="763"/>
      <c r="J4" s="297" t="s">
        <v>20</v>
      </c>
      <c r="K4" s="841" t="s">
        <v>21</v>
      </c>
      <c r="L4" s="842"/>
      <c r="M4" s="843"/>
      <c r="N4" s="843"/>
      <c r="O4" s="847"/>
      <c r="P4" s="855" t="s">
        <v>22</v>
      </c>
      <c r="Q4" s="856"/>
      <c r="R4" s="856"/>
      <c r="S4" s="856"/>
      <c r="T4" s="856"/>
      <c r="U4" s="856"/>
      <c r="V4" s="856"/>
      <c r="W4" s="857"/>
    </row>
    <row r="5" spans="1:23" s="16" customFormat="1" ht="47" thickBot="1" x14ac:dyDescent="0.4">
      <c r="A5" s="139" t="s">
        <v>0</v>
      </c>
      <c r="B5" s="124" t="s">
        <v>37</v>
      </c>
      <c r="C5" s="76" t="s">
        <v>38</v>
      </c>
      <c r="D5" s="101" t="s">
        <v>35</v>
      </c>
      <c r="E5" s="124" t="s">
        <v>23</v>
      </c>
      <c r="F5" s="124" t="s">
        <v>34</v>
      </c>
      <c r="G5" s="124" t="s">
        <v>24</v>
      </c>
      <c r="H5" s="445" t="s">
        <v>25</v>
      </c>
      <c r="I5" s="706" t="s">
        <v>26</v>
      </c>
      <c r="J5" s="298" t="s">
        <v>27</v>
      </c>
      <c r="K5" s="325" t="s">
        <v>28</v>
      </c>
      <c r="L5" s="325" t="s">
        <v>100</v>
      </c>
      <c r="M5" s="325" t="s">
        <v>29</v>
      </c>
      <c r="N5" s="444" t="s">
        <v>101</v>
      </c>
      <c r="O5" s="325" t="s">
        <v>102</v>
      </c>
      <c r="P5" s="325" t="s">
        <v>30</v>
      </c>
      <c r="Q5" s="325" t="s">
        <v>31</v>
      </c>
      <c r="R5" s="325" t="s">
        <v>32</v>
      </c>
      <c r="S5" s="325" t="s">
        <v>33</v>
      </c>
      <c r="T5" s="325" t="s">
        <v>103</v>
      </c>
      <c r="U5" s="325" t="s">
        <v>104</v>
      </c>
      <c r="V5" s="325" t="s">
        <v>105</v>
      </c>
      <c r="W5" s="445" t="s">
        <v>106</v>
      </c>
    </row>
    <row r="6" spans="1:23" s="16" customFormat="1" ht="39" customHeight="1" x14ac:dyDescent="0.35">
      <c r="A6" s="141" t="s">
        <v>5</v>
      </c>
      <c r="B6" s="135">
        <v>25</v>
      </c>
      <c r="C6" s="236" t="s">
        <v>16</v>
      </c>
      <c r="D6" s="316" t="s">
        <v>46</v>
      </c>
      <c r="E6" s="328">
        <v>150</v>
      </c>
      <c r="F6" s="135"/>
      <c r="G6" s="38">
        <v>0.6</v>
      </c>
      <c r="H6" s="39">
        <v>0.45</v>
      </c>
      <c r="I6" s="42">
        <v>15.45</v>
      </c>
      <c r="J6" s="184">
        <v>70.5</v>
      </c>
      <c r="K6" s="25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2"/>
      <c r="B7" s="131">
        <v>67</v>
      </c>
      <c r="C7" s="194" t="s">
        <v>57</v>
      </c>
      <c r="D7" s="148" t="s">
        <v>141</v>
      </c>
      <c r="E7" s="162">
        <v>150</v>
      </c>
      <c r="F7" s="148"/>
      <c r="G7" s="19">
        <v>18.86</v>
      </c>
      <c r="H7" s="20">
        <v>20.22</v>
      </c>
      <c r="I7" s="21">
        <v>2.79</v>
      </c>
      <c r="J7" s="185">
        <v>270.32</v>
      </c>
      <c r="K7" s="25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5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198">
        <v>0.01</v>
      </c>
    </row>
    <row r="8" spans="1:23" s="16" customFormat="1" ht="39" customHeight="1" x14ac:dyDescent="0.35">
      <c r="A8" s="102"/>
      <c r="B8" s="131">
        <v>115</v>
      </c>
      <c r="C8" s="238" t="s">
        <v>15</v>
      </c>
      <c r="D8" s="657" t="s">
        <v>41</v>
      </c>
      <c r="E8" s="689">
        <v>200</v>
      </c>
      <c r="F8" s="132"/>
      <c r="G8" s="17">
        <v>6.64</v>
      </c>
      <c r="H8" s="15">
        <v>5.15</v>
      </c>
      <c r="I8" s="18">
        <v>16.809999999999999</v>
      </c>
      <c r="J8" s="182">
        <v>141.19</v>
      </c>
      <c r="K8" s="25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5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198">
        <v>0.05</v>
      </c>
    </row>
    <row r="9" spans="1:23" s="16" customFormat="1" ht="39" customHeight="1" x14ac:dyDescent="0.35">
      <c r="A9" s="102"/>
      <c r="B9" s="132">
        <v>121</v>
      </c>
      <c r="C9" s="233" t="s">
        <v>47</v>
      </c>
      <c r="D9" s="207" t="s">
        <v>47</v>
      </c>
      <c r="E9" s="541">
        <v>30</v>
      </c>
      <c r="F9" s="130"/>
      <c r="G9" s="17">
        <v>2.25</v>
      </c>
      <c r="H9" s="15">
        <v>0.87</v>
      </c>
      <c r="I9" s="18">
        <v>14.94</v>
      </c>
      <c r="J9" s="182">
        <v>78.599999999999994</v>
      </c>
      <c r="K9" s="228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2"/>
      <c r="B10" s="307"/>
      <c r="C10" s="238"/>
      <c r="D10" s="289" t="s">
        <v>17</v>
      </c>
      <c r="E10" s="542">
        <f>SUM(E6:E9)</f>
        <v>530</v>
      </c>
      <c r="F10" s="132"/>
      <c r="G10" s="543">
        <f t="shared" ref="G10:W10" si="0">SUM(G6:G9)</f>
        <v>28.35</v>
      </c>
      <c r="H10" s="544">
        <f t="shared" si="0"/>
        <v>26.69</v>
      </c>
      <c r="I10" s="545">
        <f t="shared" si="0"/>
        <v>49.989999999999995</v>
      </c>
      <c r="J10" s="546">
        <f t="shared" si="0"/>
        <v>560.61</v>
      </c>
      <c r="K10" s="543">
        <f t="shared" si="0"/>
        <v>0.19999999999999998</v>
      </c>
      <c r="L10" s="544">
        <f t="shared" si="0"/>
        <v>0.84000000000000008</v>
      </c>
      <c r="M10" s="544">
        <f t="shared" si="0"/>
        <v>8.870000000000001</v>
      </c>
      <c r="N10" s="544">
        <f t="shared" si="0"/>
        <v>260</v>
      </c>
      <c r="O10" s="545">
        <f t="shared" si="0"/>
        <v>2.97</v>
      </c>
      <c r="P10" s="547">
        <f t="shared" si="0"/>
        <v>485.11999999999995</v>
      </c>
      <c r="Q10" s="544">
        <f t="shared" si="0"/>
        <v>533.28</v>
      </c>
      <c r="R10" s="544">
        <f t="shared" si="0"/>
        <v>84.94</v>
      </c>
      <c r="S10" s="544">
        <f t="shared" si="0"/>
        <v>4.13</v>
      </c>
      <c r="T10" s="544">
        <f t="shared" si="0"/>
        <v>771.09</v>
      </c>
      <c r="U10" s="544">
        <f t="shared" si="0"/>
        <v>2.2000000000000002E-2</v>
      </c>
      <c r="V10" s="544">
        <f t="shared" si="0"/>
        <v>3.7000000000000005E-2</v>
      </c>
      <c r="W10" s="548">
        <f t="shared" si="0"/>
        <v>7.0000000000000007E-2</v>
      </c>
    </row>
    <row r="11" spans="1:23" s="16" customFormat="1" ht="39" customHeight="1" thickBot="1" x14ac:dyDescent="0.4">
      <c r="A11" s="102"/>
      <c r="B11" s="549"/>
      <c r="C11" s="550"/>
      <c r="D11" s="317" t="s">
        <v>18</v>
      </c>
      <c r="E11" s="551"/>
      <c r="F11" s="549"/>
      <c r="G11" s="552"/>
      <c r="H11" s="553"/>
      <c r="I11" s="554"/>
      <c r="J11" s="555">
        <f>J10/23.5</f>
        <v>23.855744680851064</v>
      </c>
      <c r="K11" s="552"/>
      <c r="L11" s="552"/>
      <c r="M11" s="553"/>
      <c r="N11" s="553"/>
      <c r="O11" s="554"/>
      <c r="P11" s="556"/>
      <c r="Q11" s="553"/>
      <c r="R11" s="553"/>
      <c r="S11" s="553"/>
      <c r="T11" s="553"/>
      <c r="U11" s="553"/>
      <c r="V11" s="553"/>
      <c r="W11" s="557"/>
    </row>
    <row r="12" spans="1:23" s="16" customFormat="1" ht="39" customHeight="1" x14ac:dyDescent="0.35">
      <c r="A12" s="141" t="s">
        <v>6</v>
      </c>
      <c r="B12" s="135">
        <v>13</v>
      </c>
      <c r="C12" s="358" t="s">
        <v>7</v>
      </c>
      <c r="D12" s="592" t="s">
        <v>53</v>
      </c>
      <c r="E12" s="482">
        <v>60</v>
      </c>
      <c r="F12" s="358"/>
      <c r="G12" s="245">
        <v>1.1200000000000001</v>
      </c>
      <c r="H12" s="37">
        <v>4.2699999999999996</v>
      </c>
      <c r="I12" s="210">
        <v>6.02</v>
      </c>
      <c r="J12" s="299">
        <v>68.62</v>
      </c>
      <c r="K12" s="270">
        <v>0.03</v>
      </c>
      <c r="L12" s="266">
        <v>0.04</v>
      </c>
      <c r="M12" s="82">
        <v>3.29</v>
      </c>
      <c r="N12" s="82">
        <v>450</v>
      </c>
      <c r="O12" s="83">
        <v>0</v>
      </c>
      <c r="P12" s="270">
        <v>14.45</v>
      </c>
      <c r="Q12" s="82">
        <v>29.75</v>
      </c>
      <c r="R12" s="82">
        <v>18.420000000000002</v>
      </c>
      <c r="S12" s="82">
        <v>0.54</v>
      </c>
      <c r="T12" s="82">
        <v>161.77000000000001</v>
      </c>
      <c r="U12" s="82">
        <v>3.0000000000000001E-3</v>
      </c>
      <c r="V12" s="82">
        <v>1E-3</v>
      </c>
      <c r="W12" s="84">
        <v>0.02</v>
      </c>
    </row>
    <row r="13" spans="1:23" s="16" customFormat="1" ht="39" customHeight="1" x14ac:dyDescent="0.35">
      <c r="A13" s="102"/>
      <c r="B13" s="133">
        <v>138</v>
      </c>
      <c r="C13" s="304" t="s">
        <v>8</v>
      </c>
      <c r="D13" s="576" t="s">
        <v>140</v>
      </c>
      <c r="E13" s="641">
        <v>200</v>
      </c>
      <c r="F13" s="132"/>
      <c r="G13" s="229">
        <v>6.03</v>
      </c>
      <c r="H13" s="13">
        <v>6.38</v>
      </c>
      <c r="I13" s="43">
        <v>11.17</v>
      </c>
      <c r="J13" s="133">
        <v>126.47</v>
      </c>
      <c r="K13" s="229">
        <v>0.08</v>
      </c>
      <c r="L13" s="70">
        <v>0.08</v>
      </c>
      <c r="M13" s="13">
        <v>5.73</v>
      </c>
      <c r="N13" s="13">
        <v>120</v>
      </c>
      <c r="O13" s="43">
        <v>0.02</v>
      </c>
      <c r="P13" s="229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4"/>
      <c r="B14" s="182">
        <v>148</v>
      </c>
      <c r="C14" s="194" t="s">
        <v>9</v>
      </c>
      <c r="D14" s="331" t="s">
        <v>94</v>
      </c>
      <c r="E14" s="606">
        <v>90</v>
      </c>
      <c r="F14" s="131"/>
      <c r="G14" s="228">
        <v>19.52</v>
      </c>
      <c r="H14" s="15">
        <v>10.17</v>
      </c>
      <c r="I14" s="41">
        <v>5.89</v>
      </c>
      <c r="J14" s="243">
        <v>193.12</v>
      </c>
      <c r="K14" s="228">
        <v>0.11</v>
      </c>
      <c r="L14" s="17">
        <v>0.16</v>
      </c>
      <c r="M14" s="15">
        <v>1.57</v>
      </c>
      <c r="N14" s="15">
        <v>300</v>
      </c>
      <c r="O14" s="41">
        <v>0.44</v>
      </c>
      <c r="P14" s="228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4"/>
      <c r="B15" s="131">
        <v>253</v>
      </c>
      <c r="C15" s="194" t="s">
        <v>58</v>
      </c>
      <c r="D15" s="331" t="s">
        <v>99</v>
      </c>
      <c r="E15" s="606">
        <v>150</v>
      </c>
      <c r="F15" s="131"/>
      <c r="G15" s="235">
        <v>4.3</v>
      </c>
      <c r="H15" s="73">
        <v>4.24</v>
      </c>
      <c r="I15" s="198">
        <v>18.77</v>
      </c>
      <c r="J15" s="346">
        <v>129.54</v>
      </c>
      <c r="K15" s="235">
        <v>0.11</v>
      </c>
      <c r="L15" s="199">
        <v>0.06</v>
      </c>
      <c r="M15" s="73">
        <v>0</v>
      </c>
      <c r="N15" s="73">
        <v>10</v>
      </c>
      <c r="O15" s="198">
        <v>0.06</v>
      </c>
      <c r="P15" s="235">
        <v>8.69</v>
      </c>
      <c r="Q15" s="73">
        <v>94.9</v>
      </c>
      <c r="R15" s="73">
        <v>62.72</v>
      </c>
      <c r="S15" s="73">
        <v>2.12</v>
      </c>
      <c r="T15" s="73">
        <v>114.82</v>
      </c>
      <c r="U15" s="73">
        <v>1E-3</v>
      </c>
      <c r="V15" s="73">
        <v>1E-3</v>
      </c>
      <c r="W15" s="198">
        <v>0.01</v>
      </c>
    </row>
    <row r="16" spans="1:23" s="16" customFormat="1" ht="42.75" customHeight="1" x14ac:dyDescent="0.35">
      <c r="A16" s="104"/>
      <c r="B16" s="201">
        <v>100</v>
      </c>
      <c r="C16" s="196" t="s">
        <v>81</v>
      </c>
      <c r="D16" s="148" t="s">
        <v>79</v>
      </c>
      <c r="E16" s="131">
        <v>200</v>
      </c>
      <c r="F16" s="348"/>
      <c r="G16" s="258">
        <v>0.15</v>
      </c>
      <c r="H16" s="20">
        <v>0.04</v>
      </c>
      <c r="I16" s="46">
        <v>12.83</v>
      </c>
      <c r="J16" s="185">
        <v>52.45</v>
      </c>
      <c r="K16" s="228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4"/>
      <c r="B17" s="133">
        <v>119</v>
      </c>
      <c r="C17" s="146" t="s">
        <v>11</v>
      </c>
      <c r="D17" s="172" t="s">
        <v>51</v>
      </c>
      <c r="E17" s="163">
        <v>45</v>
      </c>
      <c r="F17" s="130"/>
      <c r="G17" s="228">
        <v>3.42</v>
      </c>
      <c r="H17" s="15">
        <v>0.36</v>
      </c>
      <c r="I17" s="41">
        <v>22.14</v>
      </c>
      <c r="J17" s="18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28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4"/>
      <c r="B18" s="130">
        <v>120</v>
      </c>
      <c r="C18" s="146" t="s">
        <v>12</v>
      </c>
      <c r="D18" s="172" t="s">
        <v>43</v>
      </c>
      <c r="E18" s="163">
        <v>25</v>
      </c>
      <c r="F18" s="130"/>
      <c r="G18" s="228">
        <v>1.65</v>
      </c>
      <c r="H18" s="15">
        <v>0.3</v>
      </c>
      <c r="I18" s="41">
        <v>10.050000000000001</v>
      </c>
      <c r="J18" s="18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28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3"/>
      <c r="B19" s="332"/>
      <c r="C19" s="213"/>
      <c r="D19" s="289" t="s">
        <v>17</v>
      </c>
      <c r="E19" s="341">
        <f>SUM(E12:E18)</f>
        <v>770</v>
      </c>
      <c r="F19" s="254"/>
      <c r="G19" s="191">
        <f t="shared" ref="G19:W19" si="1">SUM(G12:G18)</f>
        <v>36.19</v>
      </c>
      <c r="H19" s="34">
        <f t="shared" si="1"/>
        <v>25.76</v>
      </c>
      <c r="I19" s="62">
        <f t="shared" si="1"/>
        <v>86.86999999999999</v>
      </c>
      <c r="J19" s="25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2">
        <f t="shared" si="1"/>
        <v>0.52</v>
      </c>
      <c r="P19" s="191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2">
        <f t="shared" si="1"/>
        <v>7.26</v>
      </c>
    </row>
    <row r="20" spans="1:23" s="36" customFormat="1" ht="39" customHeight="1" thickBot="1" x14ac:dyDescent="0.4">
      <c r="A20" s="142"/>
      <c r="B20" s="137"/>
      <c r="C20" s="129"/>
      <c r="D20" s="317" t="s">
        <v>18</v>
      </c>
      <c r="E20" s="443"/>
      <c r="F20" s="429"/>
      <c r="G20" s="696"/>
      <c r="H20" s="697"/>
      <c r="I20" s="698"/>
      <c r="J20" s="365">
        <f>J19/23.5</f>
        <v>30.870212765957447</v>
      </c>
      <c r="K20" s="696"/>
      <c r="L20" s="699"/>
      <c r="M20" s="697"/>
      <c r="N20" s="697"/>
      <c r="O20" s="698"/>
      <c r="P20" s="696"/>
      <c r="Q20" s="697"/>
      <c r="R20" s="697"/>
      <c r="S20" s="697"/>
      <c r="T20" s="697"/>
      <c r="U20" s="697"/>
      <c r="V20" s="697"/>
      <c r="W20" s="698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77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117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5"/>
      <c r="C4" s="100" t="s">
        <v>36</v>
      </c>
      <c r="D4" s="99"/>
      <c r="E4" s="155"/>
      <c r="F4" s="94"/>
      <c r="G4" s="100"/>
      <c r="H4" s="741" t="s">
        <v>19</v>
      </c>
      <c r="I4" s="742"/>
      <c r="J4" s="743"/>
      <c r="K4" s="180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47" thickBot="1" x14ac:dyDescent="0.4">
      <c r="A5" s="139" t="s">
        <v>0</v>
      </c>
      <c r="B5" s="76"/>
      <c r="C5" s="101" t="s">
        <v>37</v>
      </c>
      <c r="D5" s="306" t="s">
        <v>38</v>
      </c>
      <c r="E5" s="101" t="s">
        <v>35</v>
      </c>
      <c r="F5" s="95" t="s">
        <v>23</v>
      </c>
      <c r="G5" s="101" t="s">
        <v>34</v>
      </c>
      <c r="H5" s="95" t="s">
        <v>24</v>
      </c>
      <c r="I5" s="445" t="s">
        <v>25</v>
      </c>
      <c r="J5" s="95" t="s">
        <v>26</v>
      </c>
      <c r="K5" s="181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7.5" customHeight="1" x14ac:dyDescent="0.35">
      <c r="A6" s="141" t="s">
        <v>6</v>
      </c>
      <c r="B6" s="358"/>
      <c r="C6" s="722">
        <v>28</v>
      </c>
      <c r="D6" s="628" t="s">
        <v>16</v>
      </c>
      <c r="E6" s="629" t="s">
        <v>117</v>
      </c>
      <c r="F6" s="630">
        <v>60</v>
      </c>
      <c r="G6" s="515"/>
      <c r="H6" s="47">
        <v>0.48</v>
      </c>
      <c r="I6" s="37">
        <v>0.6</v>
      </c>
      <c r="J6" s="48">
        <v>1.56</v>
      </c>
      <c r="K6" s="211">
        <v>8.4</v>
      </c>
      <c r="L6" s="258">
        <v>0.02</v>
      </c>
      <c r="M6" s="20">
        <v>0.02</v>
      </c>
      <c r="N6" s="20">
        <v>6</v>
      </c>
      <c r="O6" s="20">
        <v>10</v>
      </c>
      <c r="P6" s="21">
        <v>0</v>
      </c>
      <c r="Q6" s="31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2"/>
      <c r="B7" s="147"/>
      <c r="C7" s="143">
        <v>33</v>
      </c>
      <c r="D7" s="172" t="s">
        <v>8</v>
      </c>
      <c r="E7" s="207" t="s">
        <v>54</v>
      </c>
      <c r="F7" s="265">
        <v>200</v>
      </c>
      <c r="G7" s="147"/>
      <c r="H7" s="229">
        <v>6.2</v>
      </c>
      <c r="I7" s="13">
        <v>6.38</v>
      </c>
      <c r="J7" s="43">
        <v>12.3</v>
      </c>
      <c r="K7" s="98">
        <v>131.76</v>
      </c>
      <c r="L7" s="229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29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4"/>
      <c r="B8" s="147"/>
      <c r="C8" s="143">
        <v>321</v>
      </c>
      <c r="D8" s="172" t="s">
        <v>9</v>
      </c>
      <c r="E8" s="207" t="s">
        <v>143</v>
      </c>
      <c r="F8" s="265">
        <v>90</v>
      </c>
      <c r="G8" s="147"/>
      <c r="H8" s="228">
        <v>19.78</v>
      </c>
      <c r="I8" s="15">
        <v>24.51</v>
      </c>
      <c r="J8" s="41">
        <v>2.52</v>
      </c>
      <c r="K8" s="244">
        <v>312.27999999999997</v>
      </c>
      <c r="L8" s="228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28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4"/>
      <c r="B9" s="147"/>
      <c r="C9" s="143">
        <v>65</v>
      </c>
      <c r="D9" s="172" t="s">
        <v>45</v>
      </c>
      <c r="E9" s="207" t="s">
        <v>50</v>
      </c>
      <c r="F9" s="265">
        <v>150</v>
      </c>
      <c r="G9" s="147"/>
      <c r="H9" s="229">
        <v>6.76</v>
      </c>
      <c r="I9" s="13">
        <v>3.93</v>
      </c>
      <c r="J9" s="43">
        <v>41.29</v>
      </c>
      <c r="K9" s="98">
        <v>227.48</v>
      </c>
      <c r="L9" s="229">
        <v>0.08</v>
      </c>
      <c r="M9" s="70">
        <v>0.03</v>
      </c>
      <c r="N9" s="13">
        <v>0</v>
      </c>
      <c r="O9" s="13">
        <v>10</v>
      </c>
      <c r="P9" s="43">
        <v>0.06</v>
      </c>
      <c r="Q9" s="229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4"/>
      <c r="B10" s="147"/>
      <c r="C10" s="143">
        <v>114</v>
      </c>
      <c r="D10" s="172" t="s">
        <v>42</v>
      </c>
      <c r="E10" s="207" t="s">
        <v>48</v>
      </c>
      <c r="F10" s="265">
        <v>200</v>
      </c>
      <c r="G10" s="147"/>
      <c r="H10" s="228">
        <v>0</v>
      </c>
      <c r="I10" s="15">
        <v>0</v>
      </c>
      <c r="J10" s="41">
        <v>7.27</v>
      </c>
      <c r="K10" s="243">
        <v>28.73</v>
      </c>
      <c r="L10" s="228">
        <v>0</v>
      </c>
      <c r="M10" s="17">
        <v>0</v>
      </c>
      <c r="N10" s="15">
        <v>0</v>
      </c>
      <c r="O10" s="15">
        <v>0</v>
      </c>
      <c r="P10" s="18">
        <v>0</v>
      </c>
      <c r="Q10" s="22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4"/>
      <c r="B11" s="147"/>
      <c r="C11" s="145">
        <v>119</v>
      </c>
      <c r="D11" s="172" t="s">
        <v>11</v>
      </c>
      <c r="E11" s="147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4"/>
      <c r="B12" s="147"/>
      <c r="C12" s="143">
        <v>120</v>
      </c>
      <c r="D12" s="172" t="s">
        <v>12</v>
      </c>
      <c r="E12" s="147" t="s">
        <v>43</v>
      </c>
      <c r="F12" s="131">
        <v>20</v>
      </c>
      <c r="G12" s="131"/>
      <c r="H12" s="19">
        <v>1.32</v>
      </c>
      <c r="I12" s="20">
        <v>0.24</v>
      </c>
      <c r="J12" s="21">
        <v>8.0399999999999991</v>
      </c>
      <c r="K12" s="410">
        <v>39.6</v>
      </c>
      <c r="L12" s="258">
        <v>0.03</v>
      </c>
      <c r="M12" s="19">
        <v>0.02</v>
      </c>
      <c r="N12" s="20">
        <v>0</v>
      </c>
      <c r="O12" s="20">
        <v>0</v>
      </c>
      <c r="P12" s="46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4"/>
      <c r="B13" s="147"/>
      <c r="C13" s="723"/>
      <c r="D13" s="594"/>
      <c r="E13" s="289" t="s">
        <v>17</v>
      </c>
      <c r="F13" s="126">
        <f>SUM(F6:F12)</f>
        <v>740</v>
      </c>
      <c r="G13" s="147"/>
      <c r="H13" s="189">
        <f>SUM(H6:H12)</f>
        <v>36.06</v>
      </c>
      <c r="I13" s="14">
        <f>SUM(I6:I12)</f>
        <v>35.82</v>
      </c>
      <c r="J13" s="44">
        <f>SUM(J6:J12)</f>
        <v>82.82</v>
      </c>
      <c r="K13" s="301">
        <f>SUM(K6:K12)</f>
        <v>795.25</v>
      </c>
      <c r="L13" s="631">
        <f t="shared" ref="L13:X13" si="0">SUM(L6:L12)</f>
        <v>0.29000000000000004</v>
      </c>
      <c r="M13" s="710">
        <f t="shared" si="0"/>
        <v>0.37</v>
      </c>
      <c r="N13" s="632">
        <f t="shared" si="0"/>
        <v>12.33</v>
      </c>
      <c r="O13" s="632">
        <f t="shared" si="0"/>
        <v>220</v>
      </c>
      <c r="P13" s="633">
        <f t="shared" si="0"/>
        <v>0.37</v>
      </c>
      <c r="Q13" s="631">
        <f t="shared" si="0"/>
        <v>263.95</v>
      </c>
      <c r="R13" s="632">
        <f t="shared" si="0"/>
        <v>488.85999999999996</v>
      </c>
      <c r="S13" s="632">
        <f t="shared" si="0"/>
        <v>77.86</v>
      </c>
      <c r="T13" s="632">
        <f t="shared" si="0"/>
        <v>4.75</v>
      </c>
      <c r="U13" s="632">
        <f t="shared" si="0"/>
        <v>863.17</v>
      </c>
      <c r="V13" s="632">
        <f t="shared" si="0"/>
        <v>1.3600000000000001E-2</v>
      </c>
      <c r="W13" s="632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49"/>
      <c r="B14" s="636"/>
      <c r="C14" s="724"/>
      <c r="D14" s="597"/>
      <c r="E14" s="317" t="s">
        <v>18</v>
      </c>
      <c r="F14" s="597"/>
      <c r="G14" s="595"/>
      <c r="H14" s="601"/>
      <c r="I14" s="603"/>
      <c r="J14" s="604"/>
      <c r="K14" s="302">
        <f>K13/23.5</f>
        <v>33.840425531914896</v>
      </c>
      <c r="L14" s="601"/>
      <c r="M14" s="602"/>
      <c r="N14" s="603"/>
      <c r="O14" s="603"/>
      <c r="P14" s="604"/>
      <c r="Q14" s="601"/>
      <c r="R14" s="603"/>
      <c r="S14" s="603"/>
      <c r="T14" s="603"/>
      <c r="U14" s="603"/>
      <c r="V14" s="603"/>
      <c r="W14" s="603"/>
      <c r="X14" s="14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78" t="s">
        <v>60</v>
      </c>
      <c r="B17" s="776"/>
      <c r="C17" s="579"/>
      <c r="D17" s="580"/>
      <c r="E17" s="25"/>
      <c r="F17" s="26"/>
      <c r="G17" s="11"/>
      <c r="H17" s="11"/>
      <c r="I17" s="11"/>
      <c r="J17" s="11"/>
    </row>
    <row r="18" spans="1:10" ht="18" x14ac:dyDescent="0.35">
      <c r="A18" s="581" t="s">
        <v>61</v>
      </c>
      <c r="B18" s="772"/>
      <c r="C18" s="582"/>
      <c r="D18" s="582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771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77"/>
      <c r="C4" s="584" t="s">
        <v>36</v>
      </c>
      <c r="D4" s="237"/>
      <c r="E4" s="634"/>
      <c r="F4" s="585"/>
      <c r="G4" s="584"/>
      <c r="H4" s="744" t="s">
        <v>19</v>
      </c>
      <c r="I4" s="745"/>
      <c r="J4" s="746"/>
      <c r="K4" s="590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28.5" customHeight="1" thickBot="1" x14ac:dyDescent="0.4">
      <c r="A5" s="139" t="s">
        <v>0</v>
      </c>
      <c r="B5" s="778"/>
      <c r="C5" s="95" t="s">
        <v>37</v>
      </c>
      <c r="D5" s="635" t="s">
        <v>38</v>
      </c>
      <c r="E5" s="95" t="s">
        <v>35</v>
      </c>
      <c r="F5" s="101" t="s">
        <v>23</v>
      </c>
      <c r="G5" s="95" t="s">
        <v>34</v>
      </c>
      <c r="H5" s="124" t="s">
        <v>24</v>
      </c>
      <c r="I5" s="445" t="s">
        <v>25</v>
      </c>
      <c r="J5" s="706" t="s">
        <v>26</v>
      </c>
      <c r="K5" s="591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464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8.25" customHeight="1" x14ac:dyDescent="0.35">
      <c r="A6" s="141" t="s">
        <v>6</v>
      </c>
      <c r="B6" s="150"/>
      <c r="C6" s="267">
        <v>133</v>
      </c>
      <c r="D6" s="637" t="s">
        <v>16</v>
      </c>
      <c r="E6" s="638" t="s">
        <v>119</v>
      </c>
      <c r="F6" s="639">
        <v>60</v>
      </c>
      <c r="G6" s="267"/>
      <c r="H6" s="47">
        <v>1.24</v>
      </c>
      <c r="I6" s="37">
        <v>0.21</v>
      </c>
      <c r="J6" s="48">
        <v>6.12</v>
      </c>
      <c r="K6" s="211">
        <v>31.32</v>
      </c>
      <c r="L6" s="245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1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2"/>
      <c r="B7" s="208"/>
      <c r="C7" s="132">
        <v>32</v>
      </c>
      <c r="D7" s="640" t="s">
        <v>8</v>
      </c>
      <c r="E7" s="576" t="s">
        <v>49</v>
      </c>
      <c r="F7" s="641">
        <v>200</v>
      </c>
      <c r="G7" s="132"/>
      <c r="H7" s="199">
        <v>5.88</v>
      </c>
      <c r="I7" s="73">
        <v>8.82</v>
      </c>
      <c r="J7" s="74">
        <v>9.6</v>
      </c>
      <c r="K7" s="201">
        <v>142.19999999999999</v>
      </c>
      <c r="L7" s="229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229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4"/>
      <c r="B8" s="176" t="s">
        <v>69</v>
      </c>
      <c r="C8" s="159">
        <v>88</v>
      </c>
      <c r="D8" s="412" t="s">
        <v>9</v>
      </c>
      <c r="E8" s="627" t="s">
        <v>142</v>
      </c>
      <c r="F8" s="493">
        <v>90</v>
      </c>
      <c r="G8" s="159"/>
      <c r="H8" s="312">
        <v>18</v>
      </c>
      <c r="I8" s="55">
        <v>16.5</v>
      </c>
      <c r="J8" s="68">
        <v>2.89</v>
      </c>
      <c r="K8" s="310">
        <v>232.8</v>
      </c>
      <c r="L8" s="373">
        <v>0.05</v>
      </c>
      <c r="M8" s="72">
        <v>0.13</v>
      </c>
      <c r="N8" s="72">
        <v>0.55000000000000004</v>
      </c>
      <c r="O8" s="72">
        <v>0</v>
      </c>
      <c r="P8" s="428">
        <v>0</v>
      </c>
      <c r="Q8" s="373">
        <v>11.7</v>
      </c>
      <c r="R8" s="72">
        <v>170.76</v>
      </c>
      <c r="S8" s="72">
        <v>22.04</v>
      </c>
      <c r="T8" s="72">
        <v>2.4700000000000002</v>
      </c>
      <c r="U8" s="72">
        <v>302.3</v>
      </c>
      <c r="V8" s="72">
        <v>7.0000000000000001E-3</v>
      </c>
      <c r="W8" s="72">
        <v>0</v>
      </c>
      <c r="X8" s="374">
        <v>5.8999999999999997E-2</v>
      </c>
    </row>
    <row r="9" spans="1:24" s="16" customFormat="1" ht="38.25" customHeight="1" x14ac:dyDescent="0.35">
      <c r="A9" s="104"/>
      <c r="B9" s="130"/>
      <c r="C9" s="126">
        <v>54</v>
      </c>
      <c r="D9" s="147" t="s">
        <v>45</v>
      </c>
      <c r="E9" s="172" t="s">
        <v>40</v>
      </c>
      <c r="F9" s="130">
        <v>150</v>
      </c>
      <c r="G9" s="126"/>
      <c r="H9" s="258">
        <v>7.26</v>
      </c>
      <c r="I9" s="20">
        <v>4.96</v>
      </c>
      <c r="J9" s="46">
        <v>31.76</v>
      </c>
      <c r="K9" s="257">
        <v>198.84</v>
      </c>
      <c r="L9" s="258">
        <v>0.19</v>
      </c>
      <c r="M9" s="19">
        <v>0.1</v>
      </c>
      <c r="N9" s="20">
        <v>0</v>
      </c>
      <c r="O9" s="20">
        <v>10</v>
      </c>
      <c r="P9" s="21">
        <v>0.06</v>
      </c>
      <c r="Q9" s="25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4"/>
      <c r="B10" s="131"/>
      <c r="C10" s="126">
        <v>107</v>
      </c>
      <c r="D10" s="147" t="s">
        <v>15</v>
      </c>
      <c r="E10" s="331" t="s">
        <v>111</v>
      </c>
      <c r="F10" s="177">
        <v>200</v>
      </c>
      <c r="G10" s="126"/>
      <c r="H10" s="228">
        <v>1</v>
      </c>
      <c r="I10" s="15">
        <v>0.2</v>
      </c>
      <c r="J10" s="41">
        <v>20.2</v>
      </c>
      <c r="K10" s="243">
        <v>92</v>
      </c>
      <c r="L10" s="228">
        <v>0.02</v>
      </c>
      <c r="M10" s="17">
        <v>0.02</v>
      </c>
      <c r="N10" s="15">
        <v>4</v>
      </c>
      <c r="O10" s="15">
        <v>0</v>
      </c>
      <c r="P10" s="41">
        <v>0</v>
      </c>
      <c r="Q10" s="228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4"/>
      <c r="B11" s="130"/>
      <c r="C11" s="98">
        <v>119</v>
      </c>
      <c r="D11" s="147" t="s">
        <v>11</v>
      </c>
      <c r="E11" s="172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4"/>
      <c r="B12" s="130"/>
      <c r="C12" s="126">
        <v>120</v>
      </c>
      <c r="D12" s="147" t="s">
        <v>12</v>
      </c>
      <c r="E12" s="172" t="s">
        <v>43</v>
      </c>
      <c r="F12" s="131">
        <v>20</v>
      </c>
      <c r="G12" s="131"/>
      <c r="H12" s="19">
        <v>1.32</v>
      </c>
      <c r="I12" s="20">
        <v>0.24</v>
      </c>
      <c r="J12" s="21">
        <v>8.0399999999999991</v>
      </c>
      <c r="K12" s="256">
        <v>39.6</v>
      </c>
      <c r="L12" s="258">
        <v>0.03</v>
      </c>
      <c r="M12" s="19">
        <v>0.02</v>
      </c>
      <c r="N12" s="20">
        <v>0</v>
      </c>
      <c r="O12" s="20">
        <v>0</v>
      </c>
      <c r="P12" s="46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4"/>
      <c r="B13" s="767"/>
      <c r="C13" s="175"/>
      <c r="D13" s="615"/>
      <c r="E13" s="287" t="s">
        <v>17</v>
      </c>
      <c r="F13" s="456" t="e">
        <f>F6+F7+#REF!+F9+F10+F11+F12</f>
        <v>#REF!</v>
      </c>
      <c r="G13" s="483"/>
      <c r="H13" s="190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58" t="e">
        <f>K6+K7+#REF!+K9+K10+K11+K12</f>
        <v>#REF!</v>
      </c>
      <c r="L13" s="190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8" t="e">
        <f>P6+P7+#REF!+P9+P10+P11+P12</f>
        <v>#REF!</v>
      </c>
      <c r="Q13" s="190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4"/>
      <c r="B14" s="768"/>
      <c r="C14" s="367"/>
      <c r="D14" s="642"/>
      <c r="E14" s="288" t="s">
        <v>17</v>
      </c>
      <c r="F14" s="454">
        <f>F6+F7+F8+F9+F10+F11+F12</f>
        <v>740</v>
      </c>
      <c r="G14" s="279"/>
      <c r="H14" s="291">
        <f t="shared" ref="H14:X14" si="0">H6+H7+H8+H9+H10+H11+H12</f>
        <v>36.220000000000006</v>
      </c>
      <c r="I14" s="54">
        <f t="shared" si="0"/>
        <v>31.09</v>
      </c>
      <c r="J14" s="69">
        <f t="shared" si="0"/>
        <v>88.450000000000017</v>
      </c>
      <c r="K14" s="420">
        <f t="shared" si="0"/>
        <v>783.76</v>
      </c>
      <c r="L14" s="291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08">
        <f t="shared" si="0"/>
        <v>0.12</v>
      </c>
      <c r="Q14" s="291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69">
        <f t="shared" si="0"/>
        <v>3.0149999999999997</v>
      </c>
    </row>
    <row r="15" spans="1:24" s="16" customFormat="1" ht="38.25" customHeight="1" x14ac:dyDescent="0.35">
      <c r="A15" s="104"/>
      <c r="B15" s="767"/>
      <c r="C15" s="329"/>
      <c r="D15" s="643"/>
      <c r="E15" s="287" t="s">
        <v>18</v>
      </c>
      <c r="F15" s="458"/>
      <c r="G15" s="462"/>
      <c r="H15" s="190"/>
      <c r="I15" s="22"/>
      <c r="J15" s="60"/>
      <c r="K15" s="460" t="e">
        <f>K13/23.5</f>
        <v>#REF!</v>
      </c>
      <c r="L15" s="190"/>
      <c r="M15" s="22"/>
      <c r="N15" s="22"/>
      <c r="O15" s="22"/>
      <c r="P15" s="108"/>
      <c r="Q15" s="190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49"/>
      <c r="B16" s="769"/>
      <c r="C16" s="490"/>
      <c r="D16" s="644"/>
      <c r="E16" s="506" t="s">
        <v>18</v>
      </c>
      <c r="F16" s="645"/>
      <c r="G16" s="646"/>
      <c r="H16" s="647"/>
      <c r="I16" s="648"/>
      <c r="J16" s="649"/>
      <c r="K16" s="399">
        <f>K14/23.5</f>
        <v>33.351489361702129</v>
      </c>
      <c r="L16" s="647"/>
      <c r="M16" s="648"/>
      <c r="N16" s="648"/>
      <c r="O16" s="648"/>
      <c r="P16" s="650"/>
      <c r="Q16" s="647"/>
      <c r="R16" s="648"/>
      <c r="S16" s="648"/>
      <c r="T16" s="648"/>
      <c r="U16" s="648"/>
      <c r="V16" s="648"/>
      <c r="W16" s="648"/>
      <c r="X16" s="649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78" t="s">
        <v>115</v>
      </c>
      <c r="B18" s="776"/>
      <c r="C18" s="579"/>
      <c r="D18" s="580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81" t="s">
        <v>61</v>
      </c>
      <c r="B19" s="772"/>
      <c r="C19" s="582"/>
      <c r="D19" s="582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138"/>
      <c r="C4" s="585" t="s">
        <v>36</v>
      </c>
      <c r="D4" s="651"/>
      <c r="E4" s="652"/>
      <c r="F4" s="584"/>
      <c r="G4" s="585"/>
      <c r="H4" s="858" t="s">
        <v>19</v>
      </c>
      <c r="I4" s="859"/>
      <c r="J4" s="860"/>
      <c r="K4" s="653" t="s">
        <v>20</v>
      </c>
      <c r="L4" s="841" t="s">
        <v>21</v>
      </c>
      <c r="M4" s="842"/>
      <c r="N4" s="843"/>
      <c r="O4" s="843"/>
      <c r="P4" s="847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28.5" customHeight="1" thickBot="1" x14ac:dyDescent="0.4">
      <c r="A5" s="139" t="s">
        <v>0</v>
      </c>
      <c r="B5" s="512"/>
      <c r="C5" s="240" t="s">
        <v>37</v>
      </c>
      <c r="D5" s="654" t="s">
        <v>38</v>
      </c>
      <c r="E5" s="240" t="s">
        <v>35</v>
      </c>
      <c r="F5" s="455" t="s">
        <v>23</v>
      </c>
      <c r="G5" s="240" t="s">
        <v>34</v>
      </c>
      <c r="H5" s="455" t="s">
        <v>24</v>
      </c>
      <c r="I5" s="445" t="s">
        <v>25</v>
      </c>
      <c r="J5" s="455" t="s">
        <v>26</v>
      </c>
      <c r="K5" s="655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464" t="s">
        <v>102</v>
      </c>
      <c r="Q5" s="464" t="s">
        <v>30</v>
      </c>
      <c r="R5" s="464" t="s">
        <v>31</v>
      </c>
      <c r="S5" s="464" t="s">
        <v>32</v>
      </c>
      <c r="T5" s="464" t="s">
        <v>33</v>
      </c>
      <c r="U5" s="464" t="s">
        <v>103</v>
      </c>
      <c r="V5" s="464" t="s">
        <v>104</v>
      </c>
      <c r="W5" s="464" t="s">
        <v>105</v>
      </c>
      <c r="X5" s="585" t="s">
        <v>106</v>
      </c>
    </row>
    <row r="6" spans="1:24" s="16" customFormat="1" ht="39" customHeight="1" x14ac:dyDescent="0.35">
      <c r="A6" s="118" t="s">
        <v>6</v>
      </c>
      <c r="B6" s="118"/>
      <c r="C6" s="361">
        <v>25</v>
      </c>
      <c r="D6" s="255" t="s">
        <v>16</v>
      </c>
      <c r="E6" s="316" t="s">
        <v>46</v>
      </c>
      <c r="F6" s="328">
        <v>150</v>
      </c>
      <c r="G6" s="135"/>
      <c r="H6" s="47">
        <v>0.6</v>
      </c>
      <c r="I6" s="37">
        <v>0.45</v>
      </c>
      <c r="J6" s="48">
        <v>15.45</v>
      </c>
      <c r="K6" s="184">
        <v>70.5</v>
      </c>
      <c r="L6" s="245">
        <v>0.03</v>
      </c>
      <c r="M6" s="47">
        <v>0.05</v>
      </c>
      <c r="N6" s="37">
        <v>7.5</v>
      </c>
      <c r="O6" s="37">
        <v>0</v>
      </c>
      <c r="P6" s="210">
        <v>0</v>
      </c>
      <c r="Q6" s="24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6">
        <v>0.01</v>
      </c>
    </row>
    <row r="7" spans="1:24" s="16" customFormat="1" ht="39" customHeight="1" x14ac:dyDescent="0.35">
      <c r="A7" s="797"/>
      <c r="B7" s="146"/>
      <c r="C7" s="144">
        <v>37</v>
      </c>
      <c r="D7" s="147" t="s">
        <v>8</v>
      </c>
      <c r="E7" s="167" t="s">
        <v>52</v>
      </c>
      <c r="F7" s="177">
        <v>200</v>
      </c>
      <c r="G7" s="126"/>
      <c r="H7" s="229">
        <v>5.78</v>
      </c>
      <c r="I7" s="13">
        <v>5.5</v>
      </c>
      <c r="J7" s="43">
        <v>10.8</v>
      </c>
      <c r="K7" s="98">
        <v>115.7</v>
      </c>
      <c r="L7" s="229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29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4"/>
      <c r="B8" s="796"/>
      <c r="C8" s="144">
        <v>75</v>
      </c>
      <c r="D8" s="640" t="s">
        <v>9</v>
      </c>
      <c r="E8" s="576" t="s">
        <v>59</v>
      </c>
      <c r="F8" s="641">
        <v>90</v>
      </c>
      <c r="G8" s="132"/>
      <c r="H8" s="308">
        <v>12.86</v>
      </c>
      <c r="I8" s="29">
        <v>1.65</v>
      </c>
      <c r="J8" s="30">
        <v>4.9400000000000004</v>
      </c>
      <c r="K8" s="307">
        <v>84.8</v>
      </c>
      <c r="L8" s="308">
        <v>0.08</v>
      </c>
      <c r="M8" s="308">
        <v>0.09</v>
      </c>
      <c r="N8" s="29">
        <v>1.36</v>
      </c>
      <c r="O8" s="29">
        <v>170</v>
      </c>
      <c r="P8" s="30">
        <v>0.16</v>
      </c>
      <c r="Q8" s="309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1">
        <v>0.51</v>
      </c>
    </row>
    <row r="9" spans="1:24" s="16" customFormat="1" ht="39" customHeight="1" x14ac:dyDescent="0.35">
      <c r="A9" s="104"/>
      <c r="B9" s="796"/>
      <c r="C9" s="144">
        <v>53</v>
      </c>
      <c r="D9" s="640" t="s">
        <v>58</v>
      </c>
      <c r="E9" s="304" t="s">
        <v>55</v>
      </c>
      <c r="F9" s="96">
        <v>150</v>
      </c>
      <c r="G9" s="132"/>
      <c r="H9" s="70">
        <v>3.34</v>
      </c>
      <c r="I9" s="13">
        <v>4.91</v>
      </c>
      <c r="J9" s="23">
        <v>33.93</v>
      </c>
      <c r="K9" s="133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2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4"/>
      <c r="B10" s="796"/>
      <c r="C10" s="508">
        <v>104</v>
      </c>
      <c r="D10" s="304" t="s">
        <v>15</v>
      </c>
      <c r="E10" s="657" t="s">
        <v>127</v>
      </c>
      <c r="F10" s="577">
        <v>200</v>
      </c>
      <c r="G10" s="96"/>
      <c r="H10" s="228">
        <v>0</v>
      </c>
      <c r="I10" s="15">
        <v>0</v>
      </c>
      <c r="J10" s="41">
        <v>14.16</v>
      </c>
      <c r="K10" s="243">
        <v>55.48</v>
      </c>
      <c r="L10" s="228">
        <v>0.09</v>
      </c>
      <c r="M10" s="15">
        <v>0.1</v>
      </c>
      <c r="N10" s="15">
        <v>2.94</v>
      </c>
      <c r="O10" s="15">
        <v>80</v>
      </c>
      <c r="P10" s="18">
        <v>0.96</v>
      </c>
      <c r="Q10" s="22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4"/>
      <c r="B11" s="796"/>
      <c r="C11" s="145">
        <v>119</v>
      </c>
      <c r="D11" s="172" t="s">
        <v>11</v>
      </c>
      <c r="E11" s="147" t="s">
        <v>51</v>
      </c>
      <c r="F11" s="126">
        <v>45</v>
      </c>
      <c r="G11" s="130"/>
      <c r="H11" s="17">
        <v>3.42</v>
      </c>
      <c r="I11" s="15">
        <v>0.36</v>
      </c>
      <c r="J11" s="18">
        <v>22.14</v>
      </c>
      <c r="K11" s="182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8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4"/>
      <c r="B12" s="796"/>
      <c r="C12" s="143">
        <v>120</v>
      </c>
      <c r="D12" s="172" t="s">
        <v>12</v>
      </c>
      <c r="E12" s="147" t="s">
        <v>43</v>
      </c>
      <c r="F12" s="130">
        <v>40</v>
      </c>
      <c r="G12" s="250"/>
      <c r="H12" s="228">
        <v>2.64</v>
      </c>
      <c r="I12" s="15">
        <v>0.48</v>
      </c>
      <c r="J12" s="41">
        <v>16.079999999999998</v>
      </c>
      <c r="K12" s="188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8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4"/>
      <c r="B13" s="796"/>
      <c r="C13" s="723"/>
      <c r="D13" s="594"/>
      <c r="E13" s="289" t="s">
        <v>17</v>
      </c>
      <c r="F13" s="293">
        <f>SUM(F6:F12)</f>
        <v>875</v>
      </c>
      <c r="G13" s="130"/>
      <c r="H13" s="24">
        <f t="shared" ref="H13:J13" si="0">SUM(H6:H12)</f>
        <v>28.64</v>
      </c>
      <c r="I13" s="14">
        <f t="shared" si="0"/>
        <v>13.35</v>
      </c>
      <c r="J13" s="122">
        <f t="shared" si="0"/>
        <v>117.5</v>
      </c>
      <c r="K13" s="292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2">
        <f t="shared" si="1"/>
        <v>1.21</v>
      </c>
      <c r="Q13" s="189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49"/>
      <c r="B14" s="327"/>
      <c r="C14" s="724"/>
      <c r="D14" s="597"/>
      <c r="E14" s="317" t="s">
        <v>18</v>
      </c>
      <c r="F14" s="597"/>
      <c r="G14" s="595"/>
      <c r="H14" s="602"/>
      <c r="I14" s="603"/>
      <c r="J14" s="658"/>
      <c r="K14" s="523">
        <f>K13/23.5</f>
        <v>29.911489361702131</v>
      </c>
      <c r="L14" s="602"/>
      <c r="M14" s="602"/>
      <c r="N14" s="603"/>
      <c r="O14" s="603"/>
      <c r="P14" s="658"/>
      <c r="Q14" s="601"/>
      <c r="R14" s="603"/>
      <c r="S14" s="603"/>
      <c r="T14" s="603"/>
      <c r="U14" s="603"/>
      <c r="V14" s="603"/>
      <c r="W14" s="603"/>
      <c r="X14" s="604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8"/>
      <c r="B4" s="115"/>
      <c r="C4" s="719" t="s">
        <v>36</v>
      </c>
      <c r="D4" s="659"/>
      <c r="E4" s="652"/>
      <c r="F4" s="585"/>
      <c r="G4" s="584"/>
      <c r="H4" s="686" t="s">
        <v>19</v>
      </c>
      <c r="I4" s="590"/>
      <c r="J4" s="727"/>
      <c r="K4" s="590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47" s="16" customFormat="1" ht="28.5" customHeight="1" thickBot="1" x14ac:dyDescent="0.4">
      <c r="A5" s="139" t="s">
        <v>0</v>
      </c>
      <c r="B5" s="116"/>
      <c r="C5" s="706" t="s">
        <v>37</v>
      </c>
      <c r="D5" s="635" t="s">
        <v>38</v>
      </c>
      <c r="E5" s="101" t="s">
        <v>35</v>
      </c>
      <c r="F5" s="101" t="s">
        <v>23</v>
      </c>
      <c r="G5" s="95" t="s">
        <v>34</v>
      </c>
      <c r="H5" s="445" t="s">
        <v>24</v>
      </c>
      <c r="I5" s="445" t="s">
        <v>25</v>
      </c>
      <c r="J5" s="445" t="s">
        <v>26</v>
      </c>
      <c r="K5" s="591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47" s="16" customFormat="1" ht="26.5" customHeight="1" x14ac:dyDescent="0.35">
      <c r="A6" s="141" t="s">
        <v>6</v>
      </c>
      <c r="B6" s="726"/>
      <c r="C6" s="150">
        <v>132</v>
      </c>
      <c r="D6" s="661" t="s">
        <v>16</v>
      </c>
      <c r="E6" s="638" t="s">
        <v>112</v>
      </c>
      <c r="F6" s="662">
        <v>60</v>
      </c>
      <c r="G6" s="268"/>
      <c r="H6" s="251">
        <v>0.75</v>
      </c>
      <c r="I6" s="39">
        <v>5.08</v>
      </c>
      <c r="J6" s="40">
        <v>4.9800000000000004</v>
      </c>
      <c r="K6" s="299">
        <v>68.55</v>
      </c>
      <c r="L6" s="313">
        <v>0.01</v>
      </c>
      <c r="M6" s="315">
        <v>0.02</v>
      </c>
      <c r="N6" s="49">
        <v>3</v>
      </c>
      <c r="O6" s="49">
        <v>0</v>
      </c>
      <c r="P6" s="50">
        <v>0</v>
      </c>
      <c r="Q6" s="315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16" customFormat="1" ht="26.5" customHeight="1" x14ac:dyDescent="0.35">
      <c r="A7" s="102"/>
      <c r="B7" s="121"/>
      <c r="C7" s="132">
        <v>138</v>
      </c>
      <c r="D7" s="304" t="s">
        <v>8</v>
      </c>
      <c r="E7" s="576" t="s">
        <v>62</v>
      </c>
      <c r="F7" s="577">
        <v>200</v>
      </c>
      <c r="G7" s="96"/>
      <c r="H7" s="229">
        <v>6.03</v>
      </c>
      <c r="I7" s="13">
        <v>6.38</v>
      </c>
      <c r="J7" s="43">
        <v>11.17</v>
      </c>
      <c r="K7" s="98">
        <v>126.47</v>
      </c>
      <c r="L7" s="229">
        <v>0.08</v>
      </c>
      <c r="M7" s="70">
        <v>0.08</v>
      </c>
      <c r="N7" s="13">
        <v>5.73</v>
      </c>
      <c r="O7" s="13">
        <v>120</v>
      </c>
      <c r="P7" s="43">
        <v>0.02</v>
      </c>
      <c r="Q7" s="7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s="16" customFormat="1" ht="26.5" customHeight="1" x14ac:dyDescent="0.35">
      <c r="A8" s="104"/>
      <c r="B8" s="121"/>
      <c r="C8" s="132">
        <v>126</v>
      </c>
      <c r="D8" s="304" t="s">
        <v>9</v>
      </c>
      <c r="E8" s="576" t="s">
        <v>133</v>
      </c>
      <c r="F8" s="577">
        <v>90</v>
      </c>
      <c r="G8" s="96"/>
      <c r="H8" s="229">
        <v>18.489999999999998</v>
      </c>
      <c r="I8" s="13">
        <v>18.54</v>
      </c>
      <c r="J8" s="43">
        <v>3.59</v>
      </c>
      <c r="K8" s="98">
        <v>256</v>
      </c>
      <c r="L8" s="229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</row>
    <row r="9" spans="1:47" s="16" customFormat="1" ht="26.5" customHeight="1" x14ac:dyDescent="0.35">
      <c r="A9" s="104"/>
      <c r="B9" s="131"/>
      <c r="C9" s="508">
        <v>51</v>
      </c>
      <c r="D9" s="195" t="s">
        <v>58</v>
      </c>
      <c r="E9" s="148" t="s">
        <v>116</v>
      </c>
      <c r="F9" s="508">
        <v>150</v>
      </c>
      <c r="G9" s="162"/>
      <c r="H9" s="806">
        <v>3.33</v>
      </c>
      <c r="I9" s="807">
        <v>3.81</v>
      </c>
      <c r="J9" s="808">
        <v>26.04</v>
      </c>
      <c r="K9" s="809">
        <v>151.12</v>
      </c>
      <c r="L9" s="228">
        <v>0.15</v>
      </c>
      <c r="M9" s="15">
        <v>0.1</v>
      </c>
      <c r="N9" s="15">
        <v>14.03</v>
      </c>
      <c r="O9" s="15">
        <v>20</v>
      </c>
      <c r="P9" s="18">
        <v>0.06</v>
      </c>
      <c r="Q9" s="228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4"/>
      <c r="B10" s="121"/>
      <c r="C10" s="132">
        <v>101</v>
      </c>
      <c r="D10" s="304" t="s">
        <v>15</v>
      </c>
      <c r="E10" s="576" t="s">
        <v>63</v>
      </c>
      <c r="F10" s="577">
        <v>200</v>
      </c>
      <c r="G10" s="96"/>
      <c r="H10" s="228">
        <v>0.64</v>
      </c>
      <c r="I10" s="15">
        <v>0.25</v>
      </c>
      <c r="J10" s="41">
        <v>16.059999999999999</v>
      </c>
      <c r="K10" s="243">
        <v>79.849999999999994</v>
      </c>
      <c r="L10" s="228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4"/>
      <c r="B11" s="121"/>
      <c r="C11" s="133">
        <v>119</v>
      </c>
      <c r="D11" s="147" t="s">
        <v>11</v>
      </c>
      <c r="E11" s="147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4"/>
      <c r="B12" s="121"/>
      <c r="C12" s="130">
        <v>120</v>
      </c>
      <c r="D12" s="147" t="s">
        <v>12</v>
      </c>
      <c r="E12" s="147" t="s">
        <v>43</v>
      </c>
      <c r="F12" s="130">
        <v>20</v>
      </c>
      <c r="G12" s="172"/>
      <c r="H12" s="228">
        <v>1.32</v>
      </c>
      <c r="I12" s="15">
        <v>0.24</v>
      </c>
      <c r="J12" s="41">
        <v>8.0399999999999991</v>
      </c>
      <c r="K12" s="244">
        <v>39.6</v>
      </c>
      <c r="L12" s="258">
        <v>0.03</v>
      </c>
      <c r="M12" s="19">
        <v>0.02</v>
      </c>
      <c r="N12" s="20">
        <v>0</v>
      </c>
      <c r="O12" s="20">
        <v>0</v>
      </c>
      <c r="P12" s="46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4"/>
      <c r="B13" s="121"/>
      <c r="C13" s="214"/>
      <c r="D13" s="147"/>
      <c r="E13" s="289" t="s">
        <v>17</v>
      </c>
      <c r="F13" s="295">
        <f>SUM(F6:F12)</f>
        <v>740</v>
      </c>
      <c r="G13" s="126"/>
      <c r="H13" s="189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01">
        <f>SUM(K6:K12)</f>
        <v>768.59</v>
      </c>
      <c r="L13" s="189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32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49"/>
      <c r="B14" s="282"/>
      <c r="C14" s="303"/>
      <c r="D14" s="636"/>
      <c r="E14" s="317" t="s">
        <v>18</v>
      </c>
      <c r="F14" s="595"/>
      <c r="G14" s="597"/>
      <c r="H14" s="601"/>
      <c r="I14" s="603"/>
      <c r="J14" s="604"/>
      <c r="K14" s="302">
        <f>K13/23.5</f>
        <v>32.705957446808512</v>
      </c>
      <c r="L14" s="601"/>
      <c r="M14" s="602"/>
      <c r="N14" s="603"/>
      <c r="O14" s="603"/>
      <c r="P14" s="604"/>
      <c r="Q14" s="602"/>
      <c r="R14" s="603"/>
      <c r="S14" s="663"/>
      <c r="T14" s="603"/>
      <c r="U14" s="603"/>
      <c r="V14" s="603"/>
      <c r="W14" s="663"/>
      <c r="X14" s="664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115"/>
      <c r="C4" s="584" t="s">
        <v>36</v>
      </c>
      <c r="D4" s="294"/>
      <c r="E4" s="634"/>
      <c r="F4" s="585"/>
      <c r="G4" s="584"/>
      <c r="H4" s="686" t="s">
        <v>19</v>
      </c>
      <c r="I4" s="590"/>
      <c r="J4" s="727"/>
      <c r="K4" s="590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47" thickBot="1" x14ac:dyDescent="0.4">
      <c r="A5" s="139" t="s">
        <v>0</v>
      </c>
      <c r="B5" s="116"/>
      <c r="C5" s="95" t="s">
        <v>37</v>
      </c>
      <c r="D5" s="728" t="s">
        <v>38</v>
      </c>
      <c r="E5" s="95" t="s">
        <v>35</v>
      </c>
      <c r="F5" s="101" t="s">
        <v>23</v>
      </c>
      <c r="G5" s="95" t="s">
        <v>34</v>
      </c>
      <c r="H5" s="445" t="s">
        <v>24</v>
      </c>
      <c r="I5" s="445" t="s">
        <v>25</v>
      </c>
      <c r="J5" s="445" t="s">
        <v>26</v>
      </c>
      <c r="K5" s="591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464" t="s">
        <v>102</v>
      </c>
      <c r="Q5" s="464" t="s">
        <v>30</v>
      </c>
      <c r="R5" s="464" t="s">
        <v>31</v>
      </c>
      <c r="S5" s="464" t="s">
        <v>32</v>
      </c>
      <c r="T5" s="464" t="s">
        <v>33</v>
      </c>
      <c r="U5" s="464" t="s">
        <v>103</v>
      </c>
      <c r="V5" s="464" t="s">
        <v>104</v>
      </c>
      <c r="W5" s="464" t="s">
        <v>105</v>
      </c>
      <c r="X5" s="445" t="s">
        <v>106</v>
      </c>
    </row>
    <row r="6" spans="1:24" s="16" customFormat="1" ht="33.75" customHeight="1" x14ac:dyDescent="0.35">
      <c r="A6" s="141" t="s">
        <v>6</v>
      </c>
      <c r="B6" s="118"/>
      <c r="C6" s="150">
        <v>25</v>
      </c>
      <c r="D6" s="255" t="s">
        <v>16</v>
      </c>
      <c r="E6" s="316" t="s">
        <v>46</v>
      </c>
      <c r="F6" s="328">
        <v>150</v>
      </c>
      <c r="G6" s="135"/>
      <c r="H6" s="47">
        <v>0.6</v>
      </c>
      <c r="I6" s="37">
        <v>0.45</v>
      </c>
      <c r="J6" s="48">
        <v>15.45</v>
      </c>
      <c r="K6" s="184">
        <v>70.5</v>
      </c>
      <c r="L6" s="245">
        <v>0.03</v>
      </c>
      <c r="M6" s="47">
        <v>0.05</v>
      </c>
      <c r="N6" s="37">
        <v>7.5</v>
      </c>
      <c r="O6" s="37">
        <v>0</v>
      </c>
      <c r="P6" s="210">
        <v>0</v>
      </c>
      <c r="Q6" s="24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6">
        <v>0.01</v>
      </c>
    </row>
    <row r="7" spans="1:24" s="16" customFormat="1" ht="33.75" customHeight="1" x14ac:dyDescent="0.35">
      <c r="A7" s="102"/>
      <c r="B7" s="121"/>
      <c r="C7" s="96">
        <v>35</v>
      </c>
      <c r="D7" s="304" t="s">
        <v>8</v>
      </c>
      <c r="E7" s="657" t="s">
        <v>65</v>
      </c>
      <c r="F7" s="577">
        <v>200</v>
      </c>
      <c r="G7" s="96"/>
      <c r="H7" s="229">
        <v>4.91</v>
      </c>
      <c r="I7" s="13">
        <v>9.9600000000000009</v>
      </c>
      <c r="J7" s="43">
        <v>9.02</v>
      </c>
      <c r="K7" s="98">
        <v>146.41</v>
      </c>
      <c r="L7" s="229">
        <v>0.04</v>
      </c>
      <c r="M7" s="70">
        <v>0.03</v>
      </c>
      <c r="N7" s="13">
        <v>0.75</v>
      </c>
      <c r="O7" s="13">
        <v>120</v>
      </c>
      <c r="P7" s="23">
        <v>0</v>
      </c>
      <c r="Q7" s="229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4"/>
      <c r="B8" s="121"/>
      <c r="C8" s="96">
        <v>89</v>
      </c>
      <c r="D8" s="304" t="s">
        <v>9</v>
      </c>
      <c r="E8" s="657" t="s">
        <v>82</v>
      </c>
      <c r="F8" s="577">
        <v>90</v>
      </c>
      <c r="G8" s="96"/>
      <c r="H8" s="229">
        <v>18.13</v>
      </c>
      <c r="I8" s="13">
        <v>17.05</v>
      </c>
      <c r="J8" s="43">
        <v>3.69</v>
      </c>
      <c r="K8" s="98">
        <v>240.96</v>
      </c>
      <c r="L8" s="347">
        <v>0.06</v>
      </c>
      <c r="M8" s="87">
        <v>0.13</v>
      </c>
      <c r="N8" s="88">
        <v>1.06</v>
      </c>
      <c r="O8" s="88">
        <v>0</v>
      </c>
      <c r="P8" s="89">
        <v>0</v>
      </c>
      <c r="Q8" s="347">
        <v>17.03</v>
      </c>
      <c r="R8" s="88">
        <v>176.72</v>
      </c>
      <c r="S8" s="88">
        <v>23.18</v>
      </c>
      <c r="T8" s="88">
        <v>2.61</v>
      </c>
      <c r="U8" s="88">
        <v>317</v>
      </c>
      <c r="V8" s="88">
        <v>7.0000000000000001E-3</v>
      </c>
      <c r="W8" s="88">
        <v>0</v>
      </c>
      <c r="X8" s="93">
        <v>0.06</v>
      </c>
    </row>
    <row r="9" spans="1:24" s="16" customFormat="1" ht="33.75" customHeight="1" x14ac:dyDescent="0.35">
      <c r="A9" s="104"/>
      <c r="B9" s="121"/>
      <c r="C9" s="132">
        <v>53</v>
      </c>
      <c r="D9" s="640" t="s">
        <v>58</v>
      </c>
      <c r="E9" s="304" t="s">
        <v>55</v>
      </c>
      <c r="F9" s="96">
        <v>150</v>
      </c>
      <c r="G9" s="132"/>
      <c r="H9" s="70">
        <v>3.34</v>
      </c>
      <c r="I9" s="13">
        <v>4.91</v>
      </c>
      <c r="J9" s="23">
        <v>33.93</v>
      </c>
      <c r="K9" s="133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2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4"/>
      <c r="B10" s="121"/>
      <c r="C10" s="201">
        <v>216</v>
      </c>
      <c r="D10" s="172" t="s">
        <v>15</v>
      </c>
      <c r="E10" s="207" t="s">
        <v>110</v>
      </c>
      <c r="F10" s="130">
        <v>200</v>
      </c>
      <c r="G10" s="594"/>
      <c r="H10" s="228">
        <v>0.25</v>
      </c>
      <c r="I10" s="15">
        <v>0</v>
      </c>
      <c r="J10" s="41">
        <v>12.73</v>
      </c>
      <c r="K10" s="182">
        <v>51.3</v>
      </c>
      <c r="L10" s="25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58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4"/>
      <c r="B11" s="121"/>
      <c r="C11" s="98">
        <v>119</v>
      </c>
      <c r="D11" s="147" t="s">
        <v>11</v>
      </c>
      <c r="E11" s="172" t="s">
        <v>51</v>
      </c>
      <c r="F11" s="177">
        <v>20</v>
      </c>
      <c r="G11" s="126"/>
      <c r="H11" s="228">
        <v>1.52</v>
      </c>
      <c r="I11" s="15">
        <v>0.16</v>
      </c>
      <c r="J11" s="41">
        <v>9.84</v>
      </c>
      <c r="K11" s="243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4"/>
      <c r="B12" s="121"/>
      <c r="C12" s="126">
        <v>120</v>
      </c>
      <c r="D12" s="147" t="s">
        <v>12</v>
      </c>
      <c r="E12" s="172" t="s">
        <v>43</v>
      </c>
      <c r="F12" s="131">
        <v>20</v>
      </c>
      <c r="G12" s="131"/>
      <c r="H12" s="19">
        <v>1.32</v>
      </c>
      <c r="I12" s="20">
        <v>0.24</v>
      </c>
      <c r="J12" s="21">
        <v>8.0399999999999991</v>
      </c>
      <c r="K12" s="256">
        <v>39.6</v>
      </c>
      <c r="L12" s="258">
        <v>0.03</v>
      </c>
      <c r="M12" s="19">
        <v>0.02</v>
      </c>
      <c r="N12" s="20">
        <v>0</v>
      </c>
      <c r="O12" s="20">
        <v>0</v>
      </c>
      <c r="P12" s="46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4"/>
      <c r="B13" s="121"/>
      <c r="C13" s="250"/>
      <c r="D13" s="593"/>
      <c r="E13" s="280" t="s">
        <v>17</v>
      </c>
      <c r="F13" s="295">
        <f>F6+F7+F8+F9+F10+F11+F12+60</f>
        <v>890</v>
      </c>
      <c r="G13" s="126"/>
      <c r="H13" s="189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01">
        <f t="shared" ref="K13:X13" si="1">SUM(K6:K12)</f>
        <v>787.26</v>
      </c>
      <c r="L13" s="189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2">
        <f t="shared" si="1"/>
        <v>0.09</v>
      </c>
      <c r="Q13" s="189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49"/>
      <c r="B14" s="282"/>
      <c r="C14" s="284"/>
      <c r="D14" s="595"/>
      <c r="E14" s="596" t="s">
        <v>18</v>
      </c>
      <c r="F14" s="595"/>
      <c r="G14" s="597"/>
      <c r="H14" s="601"/>
      <c r="I14" s="603"/>
      <c r="J14" s="604"/>
      <c r="K14" s="302">
        <f>K13/23.5</f>
        <v>33.500425531914892</v>
      </c>
      <c r="L14" s="601"/>
      <c r="M14" s="602"/>
      <c r="N14" s="603"/>
      <c r="O14" s="603"/>
      <c r="P14" s="658"/>
      <c r="Q14" s="601"/>
      <c r="R14" s="603"/>
      <c r="S14" s="603"/>
      <c r="T14" s="603"/>
      <c r="U14" s="603"/>
      <c r="V14" s="603"/>
      <c r="W14" s="603"/>
      <c r="X14" s="604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6" customFormat="1" ht="18" x14ac:dyDescent="0.35">
      <c r="B16" s="260"/>
      <c r="C16" s="260"/>
      <c r="D16" s="261"/>
      <c r="E16" s="262"/>
      <c r="F16" s="263"/>
      <c r="G16" s="261"/>
      <c r="H16" s="261"/>
      <c r="I16" s="261"/>
      <c r="J16" s="26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77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8"/>
      <c r="B4" s="782"/>
      <c r="C4" s="585" t="s">
        <v>36</v>
      </c>
      <c r="D4" s="651"/>
      <c r="E4" s="652"/>
      <c r="F4" s="584"/>
      <c r="G4" s="585"/>
      <c r="H4" s="590" t="s">
        <v>19</v>
      </c>
      <c r="I4" s="590"/>
      <c r="J4" s="590"/>
      <c r="K4" s="653" t="s">
        <v>20</v>
      </c>
      <c r="L4" s="841" t="s">
        <v>21</v>
      </c>
      <c r="M4" s="842"/>
      <c r="N4" s="843"/>
      <c r="O4" s="843"/>
      <c r="P4" s="843"/>
      <c r="Q4" s="855" t="s">
        <v>22</v>
      </c>
      <c r="R4" s="856"/>
      <c r="S4" s="856"/>
      <c r="T4" s="856"/>
      <c r="U4" s="856"/>
      <c r="V4" s="856"/>
      <c r="W4" s="856"/>
      <c r="X4" s="857"/>
    </row>
    <row r="5" spans="1:24" s="16" customFormat="1" ht="28.5" customHeight="1" thickBot="1" x14ac:dyDescent="0.4">
      <c r="A5" s="139" t="s">
        <v>0</v>
      </c>
      <c r="B5" s="783"/>
      <c r="C5" s="101" t="s">
        <v>37</v>
      </c>
      <c r="D5" s="362" t="s">
        <v>38</v>
      </c>
      <c r="E5" s="101" t="s">
        <v>35</v>
      </c>
      <c r="F5" s="95" t="s">
        <v>23</v>
      </c>
      <c r="G5" s="101" t="s">
        <v>34</v>
      </c>
      <c r="H5" s="445" t="s">
        <v>24</v>
      </c>
      <c r="I5" s="445" t="s">
        <v>25</v>
      </c>
      <c r="J5" s="445" t="s">
        <v>26</v>
      </c>
      <c r="K5" s="666" t="s">
        <v>27</v>
      </c>
      <c r="L5" s="464" t="s">
        <v>28</v>
      </c>
      <c r="M5" s="464" t="s">
        <v>100</v>
      </c>
      <c r="N5" s="464" t="s">
        <v>29</v>
      </c>
      <c r="O5" s="516" t="s">
        <v>101</v>
      </c>
      <c r="P5" s="583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3.75" customHeight="1" x14ac:dyDescent="0.35">
      <c r="A6" s="79" t="s">
        <v>6</v>
      </c>
      <c r="B6" s="135"/>
      <c r="C6" s="524">
        <v>172</v>
      </c>
      <c r="D6" s="637" t="s">
        <v>16</v>
      </c>
      <c r="E6" s="638" t="s">
        <v>118</v>
      </c>
      <c r="F6" s="660">
        <v>60</v>
      </c>
      <c r="G6" s="268"/>
      <c r="H6" s="270">
        <v>1.75</v>
      </c>
      <c r="I6" s="82">
        <v>0.11</v>
      </c>
      <c r="J6" s="84">
        <v>3.55</v>
      </c>
      <c r="K6" s="470">
        <v>21.6</v>
      </c>
      <c r="L6" s="270">
        <v>0.05</v>
      </c>
      <c r="M6" s="82">
        <v>0.02</v>
      </c>
      <c r="N6" s="82">
        <v>2.4</v>
      </c>
      <c r="O6" s="82">
        <v>20</v>
      </c>
      <c r="P6" s="83">
        <v>0</v>
      </c>
      <c r="Q6" s="270">
        <v>10.56</v>
      </c>
      <c r="R6" s="82">
        <v>32.36</v>
      </c>
      <c r="S6" s="82">
        <v>10.96</v>
      </c>
      <c r="T6" s="82">
        <v>0.37</v>
      </c>
      <c r="U6" s="82">
        <v>49.3</v>
      </c>
      <c r="V6" s="82">
        <v>4.0000000000000001E-3</v>
      </c>
      <c r="W6" s="82">
        <v>1E-3</v>
      </c>
      <c r="X6" s="84">
        <v>0.03</v>
      </c>
    </row>
    <row r="7" spans="1:24" s="16" customFormat="1" ht="33.75" customHeight="1" x14ac:dyDescent="0.35">
      <c r="A7" s="77"/>
      <c r="B7" s="176" t="s">
        <v>70</v>
      </c>
      <c r="C7" s="525">
        <v>37</v>
      </c>
      <c r="D7" s="469" t="s">
        <v>8</v>
      </c>
      <c r="E7" s="286" t="s">
        <v>52</v>
      </c>
      <c r="F7" s="535">
        <v>200</v>
      </c>
      <c r="G7" s="159"/>
      <c r="H7" s="312">
        <v>5.78</v>
      </c>
      <c r="I7" s="55">
        <v>5.5</v>
      </c>
      <c r="J7" s="68">
        <v>10.8</v>
      </c>
      <c r="K7" s="310">
        <v>115.7</v>
      </c>
      <c r="L7" s="312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12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16" customFormat="1" ht="33.75" customHeight="1" x14ac:dyDescent="0.35">
      <c r="A8" s="80"/>
      <c r="B8" s="176" t="s">
        <v>70</v>
      </c>
      <c r="C8" s="525">
        <v>85</v>
      </c>
      <c r="D8" s="469" t="s">
        <v>9</v>
      </c>
      <c r="E8" s="286" t="s">
        <v>147</v>
      </c>
      <c r="F8" s="493">
        <v>90</v>
      </c>
      <c r="G8" s="159"/>
      <c r="H8" s="312">
        <v>13.81</v>
      </c>
      <c r="I8" s="55">
        <v>7.8</v>
      </c>
      <c r="J8" s="68">
        <v>7.21</v>
      </c>
      <c r="K8" s="310">
        <v>154.13</v>
      </c>
      <c r="L8" s="312">
        <v>0.18</v>
      </c>
      <c r="M8" s="55">
        <v>1.37</v>
      </c>
      <c r="N8" s="55">
        <v>10.33</v>
      </c>
      <c r="O8" s="55">
        <v>3920</v>
      </c>
      <c r="P8" s="56">
        <v>0.96</v>
      </c>
      <c r="Q8" s="312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8">
        <v>0</v>
      </c>
    </row>
    <row r="9" spans="1:24" s="16" customFormat="1" ht="33.75" customHeight="1" x14ac:dyDescent="0.35">
      <c r="A9" s="80"/>
      <c r="B9" s="131"/>
      <c r="C9" s="508">
        <v>64</v>
      </c>
      <c r="D9" s="200" t="s">
        <v>45</v>
      </c>
      <c r="E9" s="331" t="s">
        <v>66</v>
      </c>
      <c r="F9" s="215">
        <v>150</v>
      </c>
      <c r="G9" s="97"/>
      <c r="H9" s="235">
        <v>6.76</v>
      </c>
      <c r="I9" s="73">
        <v>3.93</v>
      </c>
      <c r="J9" s="198">
        <v>41.29</v>
      </c>
      <c r="K9" s="346">
        <v>227.48</v>
      </c>
      <c r="L9" s="235">
        <v>0.08</v>
      </c>
      <c r="M9" s="73">
        <v>0.03</v>
      </c>
      <c r="N9" s="73">
        <v>0</v>
      </c>
      <c r="O9" s="73">
        <v>10</v>
      </c>
      <c r="P9" s="74">
        <v>0.06</v>
      </c>
      <c r="Q9" s="235">
        <v>13.22</v>
      </c>
      <c r="R9" s="73">
        <v>50.76</v>
      </c>
      <c r="S9" s="73">
        <v>9.1199999999999992</v>
      </c>
      <c r="T9" s="73">
        <v>0.92</v>
      </c>
      <c r="U9" s="73">
        <v>72.489999999999995</v>
      </c>
      <c r="V9" s="73">
        <v>1E-3</v>
      </c>
      <c r="W9" s="73">
        <v>0</v>
      </c>
      <c r="X9" s="198">
        <v>0.01</v>
      </c>
    </row>
    <row r="10" spans="1:24" s="16" customFormat="1" ht="43.5" customHeight="1" x14ac:dyDescent="0.35">
      <c r="A10" s="80"/>
      <c r="B10" s="131"/>
      <c r="C10" s="131">
        <v>95</v>
      </c>
      <c r="D10" s="640" t="s">
        <v>15</v>
      </c>
      <c r="E10" s="576" t="s">
        <v>128</v>
      </c>
      <c r="F10" s="641">
        <v>200</v>
      </c>
      <c r="G10" s="131"/>
      <c r="H10" s="258">
        <v>0</v>
      </c>
      <c r="I10" s="20">
        <v>0</v>
      </c>
      <c r="J10" s="21">
        <v>20</v>
      </c>
      <c r="K10" s="185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8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0"/>
      <c r="B11" s="131"/>
      <c r="C11" s="522">
        <v>119</v>
      </c>
      <c r="D11" s="200" t="s">
        <v>11</v>
      </c>
      <c r="E11" s="148" t="s">
        <v>51</v>
      </c>
      <c r="F11" s="131">
        <v>30</v>
      </c>
      <c r="G11" s="162"/>
      <c r="H11" s="258">
        <v>2.2799999999999998</v>
      </c>
      <c r="I11" s="20">
        <v>0.24</v>
      </c>
      <c r="J11" s="46">
        <v>14.76</v>
      </c>
      <c r="K11" s="378">
        <v>70.5</v>
      </c>
      <c r="L11" s="258">
        <v>0.03</v>
      </c>
      <c r="M11" s="20">
        <v>0.01</v>
      </c>
      <c r="N11" s="20">
        <v>0</v>
      </c>
      <c r="O11" s="20">
        <v>0</v>
      </c>
      <c r="P11" s="21">
        <v>0</v>
      </c>
      <c r="Q11" s="25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0"/>
      <c r="B12" s="131"/>
      <c r="C12" s="508">
        <v>120</v>
      </c>
      <c r="D12" s="200" t="s">
        <v>12</v>
      </c>
      <c r="E12" s="148" t="s">
        <v>43</v>
      </c>
      <c r="F12" s="131">
        <v>20</v>
      </c>
      <c r="G12" s="162"/>
      <c r="H12" s="258">
        <v>1.32</v>
      </c>
      <c r="I12" s="20">
        <v>0.24</v>
      </c>
      <c r="J12" s="46">
        <v>8.0399999999999991</v>
      </c>
      <c r="K12" s="378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0"/>
      <c r="B13" s="175" t="s">
        <v>68</v>
      </c>
      <c r="C13" s="456"/>
      <c r="D13" s="168"/>
      <c r="E13" s="384" t="s">
        <v>17</v>
      </c>
      <c r="F13" s="278" t="e">
        <f>F6+#REF!+#REF!+F9+F10+F11+F12</f>
        <v>#REF!</v>
      </c>
      <c r="G13" s="434"/>
      <c r="H13" s="190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6" t="e">
        <f>K6+#REF!+#REF!+K9+K10+K11+K12</f>
        <v>#REF!</v>
      </c>
      <c r="L13" s="190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8" t="e">
        <f>P6+#REF!+#REF!+P9+P10+P11+P12</f>
        <v>#REF!</v>
      </c>
      <c r="Q13" s="190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0"/>
      <c r="B14" s="226" t="s">
        <v>70</v>
      </c>
      <c r="C14" s="526"/>
      <c r="D14" s="388"/>
      <c r="E14" s="389" t="s">
        <v>17</v>
      </c>
      <c r="F14" s="277">
        <f>F6+F7+F8+F9+F10+F11+F12</f>
        <v>750</v>
      </c>
      <c r="G14" s="435"/>
      <c r="H14" s="291">
        <f t="shared" ref="H14:X14" si="0">H6+H7+H8+H9+H10+H11+H12</f>
        <v>31.700000000000003</v>
      </c>
      <c r="I14" s="54">
        <f t="shared" si="0"/>
        <v>17.819999999999997</v>
      </c>
      <c r="J14" s="69">
        <f t="shared" si="0"/>
        <v>105.65</v>
      </c>
      <c r="K14" s="436">
        <f t="shared" si="0"/>
        <v>709.61</v>
      </c>
      <c r="L14" s="291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08">
        <f t="shared" si="0"/>
        <v>1.98</v>
      </c>
      <c r="Q14" s="291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69">
        <f t="shared" si="0"/>
        <v>4.43</v>
      </c>
    </row>
    <row r="15" spans="1:24" s="16" customFormat="1" ht="33.75" customHeight="1" x14ac:dyDescent="0.35">
      <c r="A15" s="80"/>
      <c r="B15" s="225" t="s">
        <v>68</v>
      </c>
      <c r="C15" s="466"/>
      <c r="D15" s="390"/>
      <c r="E15" s="384" t="s">
        <v>18</v>
      </c>
      <c r="F15" s="391"/>
      <c r="G15" s="392"/>
      <c r="H15" s="385"/>
      <c r="I15" s="386"/>
      <c r="J15" s="387"/>
      <c r="K15" s="400" t="e">
        <f>K13/23.5</f>
        <v>#REF!</v>
      </c>
      <c r="L15" s="385"/>
      <c r="M15" s="386"/>
      <c r="N15" s="386"/>
      <c r="O15" s="386"/>
      <c r="P15" s="438"/>
      <c r="Q15" s="385"/>
      <c r="R15" s="386"/>
      <c r="S15" s="386"/>
      <c r="T15" s="386"/>
      <c r="U15" s="386"/>
      <c r="V15" s="386"/>
      <c r="W15" s="386"/>
      <c r="X15" s="387"/>
    </row>
    <row r="16" spans="1:24" s="16" customFormat="1" ht="33.75" customHeight="1" thickBot="1" x14ac:dyDescent="0.4">
      <c r="A16" s="327"/>
      <c r="B16" s="178" t="s">
        <v>70</v>
      </c>
      <c r="C16" s="459"/>
      <c r="D16" s="393"/>
      <c r="E16" s="575" t="s">
        <v>18</v>
      </c>
      <c r="F16" s="395"/>
      <c r="G16" s="160"/>
      <c r="H16" s="396"/>
      <c r="I16" s="397"/>
      <c r="J16" s="398"/>
      <c r="K16" s="399">
        <f>K14/23.5</f>
        <v>30.196170212765956</v>
      </c>
      <c r="L16" s="396"/>
      <c r="M16" s="397"/>
      <c r="N16" s="397"/>
      <c r="O16" s="397"/>
      <c r="P16" s="439"/>
      <c r="Q16" s="396"/>
      <c r="R16" s="397"/>
      <c r="S16" s="397"/>
      <c r="T16" s="397"/>
      <c r="U16" s="397"/>
      <c r="V16" s="397"/>
      <c r="W16" s="397"/>
      <c r="X16" s="39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8" t="s">
        <v>60</v>
      </c>
      <c r="B18" s="776"/>
      <c r="C18" s="579"/>
      <c r="D18" s="580"/>
      <c r="E18" s="25"/>
      <c r="F18" s="26"/>
      <c r="G18" s="11"/>
      <c r="H18" s="9"/>
      <c r="I18" s="11"/>
      <c r="J18" s="11"/>
    </row>
    <row r="19" spans="1:14" ht="18" x14ac:dyDescent="0.35">
      <c r="A19" s="581" t="s">
        <v>61</v>
      </c>
      <c r="B19" s="772"/>
      <c r="C19" s="582"/>
      <c r="D19" s="58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zoomScale="48" zoomScaleNormal="48" workbookViewId="0">
      <selection activeCell="G24" sqref="G24"/>
    </sheetView>
  </sheetViews>
  <sheetFormatPr defaultRowHeight="14.5" x14ac:dyDescent="0.35"/>
  <cols>
    <col min="1" max="1" width="21.54296875" customWidth="1"/>
    <col min="2" max="2" width="21.54296875" style="784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74"/>
      <c r="C2" s="7"/>
      <c r="D2" s="6" t="s">
        <v>3</v>
      </c>
      <c r="E2" s="6"/>
      <c r="F2" s="8" t="s">
        <v>2</v>
      </c>
      <c r="G2" s="117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40"/>
      <c r="B4" s="739"/>
      <c r="C4" s="584" t="s">
        <v>36</v>
      </c>
      <c r="D4" s="237"/>
      <c r="E4" s="634"/>
      <c r="F4" s="861" t="s">
        <v>23</v>
      </c>
      <c r="G4" s="585"/>
      <c r="H4" s="590" t="s">
        <v>19</v>
      </c>
      <c r="I4" s="590"/>
      <c r="J4" s="590"/>
      <c r="K4" s="653" t="s">
        <v>20</v>
      </c>
      <c r="L4" s="841" t="s">
        <v>21</v>
      </c>
      <c r="M4" s="842"/>
      <c r="N4" s="843"/>
      <c r="O4" s="843"/>
      <c r="P4" s="847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28.5" customHeight="1" thickBot="1" x14ac:dyDescent="0.4">
      <c r="A5" s="306" t="s">
        <v>0</v>
      </c>
      <c r="B5" s="733"/>
      <c r="C5" s="95" t="s">
        <v>37</v>
      </c>
      <c r="D5" s="635" t="s">
        <v>38</v>
      </c>
      <c r="E5" s="95" t="s">
        <v>35</v>
      </c>
      <c r="F5" s="862"/>
      <c r="G5" s="101" t="s">
        <v>34</v>
      </c>
      <c r="H5" s="445" t="s">
        <v>24</v>
      </c>
      <c r="I5" s="445" t="s">
        <v>25</v>
      </c>
      <c r="J5" s="445" t="s">
        <v>26</v>
      </c>
      <c r="K5" s="666" t="s">
        <v>27</v>
      </c>
      <c r="L5" s="325" t="s">
        <v>28</v>
      </c>
      <c r="M5" s="325" t="s">
        <v>100</v>
      </c>
      <c r="N5" s="325" t="s">
        <v>29</v>
      </c>
      <c r="O5" s="444" t="s">
        <v>101</v>
      </c>
      <c r="P5" s="325" t="s">
        <v>102</v>
      </c>
      <c r="Q5" s="325" t="s">
        <v>30</v>
      </c>
      <c r="R5" s="325" t="s">
        <v>31</v>
      </c>
      <c r="S5" s="325" t="s">
        <v>32</v>
      </c>
      <c r="T5" s="325" t="s">
        <v>33</v>
      </c>
      <c r="U5" s="325" t="s">
        <v>103</v>
      </c>
      <c r="V5" s="325" t="s">
        <v>104</v>
      </c>
      <c r="W5" s="325" t="s">
        <v>105</v>
      </c>
      <c r="X5" s="445" t="s">
        <v>106</v>
      </c>
    </row>
    <row r="6" spans="1:24" s="16" customFormat="1" ht="33.75" customHeight="1" x14ac:dyDescent="0.35">
      <c r="A6" s="366" t="s">
        <v>6</v>
      </c>
      <c r="B6" s="665"/>
      <c r="C6" s="513">
        <v>13</v>
      </c>
      <c r="D6" s="358" t="s">
        <v>7</v>
      </c>
      <c r="E6" s="668" t="s">
        <v>53</v>
      </c>
      <c r="F6" s="669">
        <v>60</v>
      </c>
      <c r="G6" s="135"/>
      <c r="H6" s="313">
        <v>1.1200000000000001</v>
      </c>
      <c r="I6" s="49">
        <v>4.2699999999999996</v>
      </c>
      <c r="J6" s="50">
        <v>6.02</v>
      </c>
      <c r="K6" s="564">
        <v>68.62</v>
      </c>
      <c r="L6" s="313">
        <v>0.03</v>
      </c>
      <c r="M6" s="49">
        <v>0.04</v>
      </c>
      <c r="N6" s="49">
        <v>3.29</v>
      </c>
      <c r="O6" s="49">
        <v>450</v>
      </c>
      <c r="P6" s="356">
        <v>0</v>
      </c>
      <c r="Q6" s="313">
        <v>14.45</v>
      </c>
      <c r="R6" s="49">
        <v>29.75</v>
      </c>
      <c r="S6" s="49">
        <v>18.420000000000002</v>
      </c>
      <c r="T6" s="49">
        <v>0.54</v>
      </c>
      <c r="U6" s="49">
        <v>161.77000000000001</v>
      </c>
      <c r="V6" s="49">
        <v>3.0000000000000001E-3</v>
      </c>
      <c r="W6" s="49">
        <v>1E-3</v>
      </c>
      <c r="X6" s="50">
        <v>0.02</v>
      </c>
    </row>
    <row r="7" spans="1:24" s="16" customFormat="1" ht="33.75" customHeight="1" x14ac:dyDescent="0.35">
      <c r="A7" s="78"/>
      <c r="B7" s="148"/>
      <c r="C7" s="144">
        <v>34</v>
      </c>
      <c r="D7" s="640" t="s">
        <v>8</v>
      </c>
      <c r="E7" s="576" t="s">
        <v>71</v>
      </c>
      <c r="F7" s="641">
        <v>200</v>
      </c>
      <c r="G7" s="132"/>
      <c r="H7" s="229">
        <v>9.19</v>
      </c>
      <c r="I7" s="13">
        <v>5.64</v>
      </c>
      <c r="J7" s="43">
        <v>13.63</v>
      </c>
      <c r="K7" s="273">
        <v>141.18</v>
      </c>
      <c r="L7" s="229">
        <v>0.16</v>
      </c>
      <c r="M7" s="13">
        <v>0.08</v>
      </c>
      <c r="N7" s="13">
        <v>2.73</v>
      </c>
      <c r="O7" s="13">
        <v>110</v>
      </c>
      <c r="P7" s="23">
        <v>0</v>
      </c>
      <c r="Q7" s="229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3">
        <v>0.03</v>
      </c>
    </row>
    <row r="8" spans="1:24" s="16" customFormat="1" ht="33.75" customHeight="1" x14ac:dyDescent="0.35">
      <c r="A8" s="562"/>
      <c r="B8" s="176" t="s">
        <v>70</v>
      </c>
      <c r="C8" s="525">
        <v>126</v>
      </c>
      <c r="D8" s="469" t="s">
        <v>9</v>
      </c>
      <c r="E8" s="534" t="s">
        <v>133</v>
      </c>
      <c r="F8" s="617">
        <v>90</v>
      </c>
      <c r="G8" s="176"/>
      <c r="H8" s="230">
        <v>18.489999999999998</v>
      </c>
      <c r="I8" s="61">
        <v>18.54</v>
      </c>
      <c r="J8" s="107">
        <v>3.59</v>
      </c>
      <c r="K8" s="518">
        <v>256</v>
      </c>
      <c r="L8" s="230">
        <v>0.06</v>
      </c>
      <c r="M8" s="61">
        <v>0.14000000000000001</v>
      </c>
      <c r="N8" s="61">
        <v>1.08</v>
      </c>
      <c r="O8" s="61">
        <v>10</v>
      </c>
      <c r="P8" s="450">
        <v>0.04</v>
      </c>
      <c r="Q8" s="230">
        <v>32.39</v>
      </c>
      <c r="R8" s="61">
        <v>188.9</v>
      </c>
      <c r="S8" s="61">
        <v>24.33</v>
      </c>
      <c r="T8" s="61">
        <v>2.57</v>
      </c>
      <c r="U8" s="61">
        <v>330.48</v>
      </c>
      <c r="V8" s="61">
        <v>8.9999999999999993E-3</v>
      </c>
      <c r="W8" s="61">
        <v>0</v>
      </c>
      <c r="X8" s="107">
        <v>0.06</v>
      </c>
    </row>
    <row r="9" spans="1:24" s="16" customFormat="1" ht="33.75" customHeight="1" x14ac:dyDescent="0.35">
      <c r="A9" s="86"/>
      <c r="B9" s="619"/>
      <c r="C9" s="143">
        <v>54</v>
      </c>
      <c r="D9" s="172" t="s">
        <v>58</v>
      </c>
      <c r="E9" s="147" t="s">
        <v>40</v>
      </c>
      <c r="F9" s="126">
        <v>150</v>
      </c>
      <c r="G9" s="130"/>
      <c r="H9" s="258">
        <v>7.26</v>
      </c>
      <c r="I9" s="20">
        <v>4.96</v>
      </c>
      <c r="J9" s="46">
        <v>31.76</v>
      </c>
      <c r="K9" s="272">
        <v>198.84</v>
      </c>
      <c r="L9" s="258">
        <v>0.19</v>
      </c>
      <c r="M9" s="20">
        <v>0.1</v>
      </c>
      <c r="N9" s="20">
        <v>0</v>
      </c>
      <c r="O9" s="20">
        <v>10</v>
      </c>
      <c r="P9" s="21">
        <v>0.06</v>
      </c>
      <c r="Q9" s="25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43.5" customHeight="1" x14ac:dyDescent="0.35">
      <c r="A10" s="86"/>
      <c r="B10" s="619"/>
      <c r="C10" s="144">
        <v>107</v>
      </c>
      <c r="D10" s="640" t="s">
        <v>15</v>
      </c>
      <c r="E10" s="576" t="s">
        <v>113</v>
      </c>
      <c r="F10" s="641">
        <v>200</v>
      </c>
      <c r="G10" s="132"/>
      <c r="H10" s="228">
        <v>0.2</v>
      </c>
      <c r="I10" s="15">
        <v>0</v>
      </c>
      <c r="J10" s="41">
        <v>24</v>
      </c>
      <c r="K10" s="565">
        <v>100</v>
      </c>
      <c r="L10" s="228">
        <v>0</v>
      </c>
      <c r="M10" s="15">
        <v>0</v>
      </c>
      <c r="N10" s="15">
        <v>0</v>
      </c>
      <c r="O10" s="15">
        <v>820</v>
      </c>
      <c r="P10" s="18">
        <v>0</v>
      </c>
      <c r="Q10" s="22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3.75" customHeight="1" x14ac:dyDescent="0.35">
      <c r="A11" s="80"/>
      <c r="B11" s="593"/>
      <c r="C11" s="145">
        <v>119</v>
      </c>
      <c r="D11" s="172" t="s">
        <v>11</v>
      </c>
      <c r="E11" s="147" t="s">
        <v>51</v>
      </c>
      <c r="F11" s="265">
        <v>20</v>
      </c>
      <c r="G11" s="130"/>
      <c r="H11" s="228">
        <v>1.52</v>
      </c>
      <c r="I11" s="15">
        <v>0.16</v>
      </c>
      <c r="J11" s="41">
        <v>9.84</v>
      </c>
      <c r="K11" s="565">
        <v>47</v>
      </c>
      <c r="L11" s="228">
        <v>0.02</v>
      </c>
      <c r="M11" s="15">
        <v>0.01</v>
      </c>
      <c r="N11" s="15">
        <v>0</v>
      </c>
      <c r="O11" s="15">
        <v>0</v>
      </c>
      <c r="P11" s="18">
        <v>0</v>
      </c>
      <c r="Q11" s="22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0"/>
      <c r="B12" s="593"/>
      <c r="C12" s="143">
        <v>120</v>
      </c>
      <c r="D12" s="172" t="s">
        <v>12</v>
      </c>
      <c r="E12" s="147" t="s">
        <v>43</v>
      </c>
      <c r="F12" s="126">
        <v>20</v>
      </c>
      <c r="G12" s="130"/>
      <c r="H12" s="228">
        <v>1.32</v>
      </c>
      <c r="I12" s="15">
        <v>0.24</v>
      </c>
      <c r="J12" s="41">
        <v>8.0399999999999991</v>
      </c>
      <c r="K12" s="566">
        <v>39.6</v>
      </c>
      <c r="L12" s="258">
        <v>0.03</v>
      </c>
      <c r="M12" s="20">
        <v>0.02</v>
      </c>
      <c r="N12" s="20">
        <v>0</v>
      </c>
      <c r="O12" s="20">
        <v>0</v>
      </c>
      <c r="P12" s="21">
        <v>0</v>
      </c>
      <c r="Q12" s="25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0"/>
      <c r="B13" s="175" t="s">
        <v>68</v>
      </c>
      <c r="C13" s="729"/>
      <c r="D13" s="670"/>
      <c r="E13" s="287" t="s">
        <v>17</v>
      </c>
      <c r="F13" s="426" t="e">
        <f>F6+F7+#REF!+F9+F10+F11+F12</f>
        <v>#REF!</v>
      </c>
      <c r="G13" s="278"/>
      <c r="H13" s="190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34" t="e">
        <f>K6+K7+#REF!+K9+K10+K11+K12</f>
        <v>#REF!</v>
      </c>
      <c r="L13" s="190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8" t="e">
        <f>P6+P7+#REF!+P9+P10+P11+P12</f>
        <v>#REF!</v>
      </c>
      <c r="Q13" s="190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3.75" customHeight="1" x14ac:dyDescent="0.35">
      <c r="A14" s="80"/>
      <c r="B14" s="176" t="s">
        <v>70</v>
      </c>
      <c r="C14" s="730"/>
      <c r="D14" s="671"/>
      <c r="E14" s="288" t="s">
        <v>17</v>
      </c>
      <c r="F14" s="436">
        <f>F6+F7+F8+F10+F9+F11+F12</f>
        <v>740</v>
      </c>
      <c r="G14" s="277"/>
      <c r="H14" s="291">
        <f>H6+H7+H8+H10+H9+H11+H12</f>
        <v>39.1</v>
      </c>
      <c r="I14" s="54">
        <f>I6+I7+I8+I10+I9+I11+I12</f>
        <v>33.809999999999995</v>
      </c>
      <c r="J14" s="69">
        <f>J6+J7+J8+J10+J9+J11+J12</f>
        <v>96.88</v>
      </c>
      <c r="K14" s="435">
        <f>K6+K7+K8+K10+K9+K11+K12</f>
        <v>851.24</v>
      </c>
      <c r="L14" s="291">
        <f>L6+L7+L8+L10+L9+L11+L12</f>
        <v>0.49</v>
      </c>
      <c r="M14" s="54">
        <f>M6+M7+M8+M10+M9+M11+M12</f>
        <v>0.39</v>
      </c>
      <c r="N14" s="54">
        <f>N6+N7+N8+N10+N9+N11+N12</f>
        <v>7.1</v>
      </c>
      <c r="O14" s="54">
        <f>O6+O7+O8+O10+O9+O11+O12</f>
        <v>1400</v>
      </c>
      <c r="P14" s="708">
        <f>P6+P7+P8+P10+P9+P11+P12</f>
        <v>0.1</v>
      </c>
      <c r="Q14" s="291">
        <f>Q6+Q7+Q8+Q10+Q9+Q11+Q12</f>
        <v>94.12</v>
      </c>
      <c r="R14" s="54">
        <f>R6+R7+R8+R10+R9+R11+R12</f>
        <v>522.36</v>
      </c>
      <c r="S14" s="54">
        <f>S6+S7+S8+S10+S9+S11+S12</f>
        <v>190.21</v>
      </c>
      <c r="T14" s="54">
        <f>T6+T7+T8+T10+T9+T11+T12</f>
        <v>9.76</v>
      </c>
      <c r="U14" s="54">
        <f>U6+U7+U8+U10+U9+U11+U12</f>
        <v>1091.04</v>
      </c>
      <c r="V14" s="54">
        <f>V6+V7+V8+V10+V9+V11+V12</f>
        <v>2.0000000000000004E-2</v>
      </c>
      <c r="W14" s="54">
        <f>W6+W7+W8+W10+W9+W11+W12</f>
        <v>8.0000000000000002E-3</v>
      </c>
      <c r="X14" s="69">
        <f>X6+X7+X8+X10+X9+X11+X12</f>
        <v>3.02</v>
      </c>
    </row>
    <row r="15" spans="1:24" s="16" customFormat="1" ht="33.75" customHeight="1" x14ac:dyDescent="0.35">
      <c r="A15" s="80"/>
      <c r="B15" s="175" t="s">
        <v>68</v>
      </c>
      <c r="C15" s="731"/>
      <c r="D15" s="643"/>
      <c r="E15" s="505" t="s">
        <v>18</v>
      </c>
      <c r="F15" s="392"/>
      <c r="G15" s="225"/>
      <c r="H15" s="190"/>
      <c r="I15" s="22"/>
      <c r="J15" s="60"/>
      <c r="K15" s="474" t="e">
        <f>K13/23.5</f>
        <v>#REF!</v>
      </c>
      <c r="L15" s="190"/>
      <c r="M15" s="22"/>
      <c r="N15" s="22"/>
      <c r="O15" s="22"/>
      <c r="P15" s="108"/>
      <c r="Q15" s="190"/>
      <c r="R15" s="22"/>
      <c r="S15" s="22"/>
      <c r="T15" s="22"/>
      <c r="U15" s="22"/>
      <c r="V15" s="22"/>
      <c r="W15" s="22"/>
      <c r="X15" s="60"/>
    </row>
    <row r="16" spans="1:24" s="16" customFormat="1" ht="33.75" customHeight="1" thickBot="1" x14ac:dyDescent="0.4">
      <c r="A16" s="327"/>
      <c r="B16" s="178" t="s">
        <v>70</v>
      </c>
      <c r="C16" s="732"/>
      <c r="D16" s="644"/>
      <c r="E16" s="506" t="s">
        <v>18</v>
      </c>
      <c r="F16" s="644"/>
      <c r="G16" s="622"/>
      <c r="H16" s="647"/>
      <c r="I16" s="648"/>
      <c r="J16" s="649"/>
      <c r="K16" s="475">
        <f>K14/23.5</f>
        <v>36.222978723404253</v>
      </c>
      <c r="L16" s="647"/>
      <c r="M16" s="648"/>
      <c r="N16" s="648"/>
      <c r="O16" s="648"/>
      <c r="P16" s="650"/>
      <c r="Q16" s="647"/>
      <c r="R16" s="648"/>
      <c r="S16" s="648"/>
      <c r="T16" s="648"/>
      <c r="U16" s="648"/>
      <c r="V16" s="648"/>
      <c r="W16" s="648"/>
      <c r="X16" s="64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9"/>
      <c r="B18" s="349"/>
      <c r="C18" s="261"/>
      <c r="D18" s="203"/>
      <c r="E18" s="25"/>
      <c r="F18" s="26"/>
      <c r="G18" s="11"/>
      <c r="H18" s="9"/>
      <c r="I18" s="11"/>
      <c r="J18" s="11"/>
    </row>
    <row r="19" spans="1:14" ht="18" x14ac:dyDescent="0.35">
      <c r="A19" s="578" t="s">
        <v>60</v>
      </c>
      <c r="B19" s="780"/>
      <c r="C19" s="579"/>
      <c r="D19" s="580"/>
      <c r="E19" s="25"/>
      <c r="F19" s="26"/>
      <c r="G19" s="11"/>
      <c r="H19" s="11"/>
      <c r="I19" s="11"/>
      <c r="J19" s="11"/>
    </row>
    <row r="20" spans="1:14" ht="18" x14ac:dyDescent="0.35">
      <c r="A20" s="581" t="s">
        <v>61</v>
      </c>
      <c r="B20" s="781"/>
      <c r="C20" s="582"/>
      <c r="D20" s="582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2023-03-30T09:22:16Z</dcterms:modified>
</cp:coreProperties>
</file>