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980" yWindow="-240" windowWidth="19420" windowHeight="9510" tabRatio="884" firstSheet="8" activeTab="21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день'!$A$1:$U$20</definedName>
    <definedName name="_xlnm.Print_Area" localSheetId="20">'21 день'!$A$2:$S$18</definedName>
    <definedName name="_xlnm.Print_Area" localSheetId="7">'8 день'!$A$1:$T$19</definedName>
    <definedName name="_xlnm.Print_Area" localSheetId="8">'9 день'!$A$1:$V$28</definedName>
  </definedNames>
  <calcPr calcId="145621" refMode="R1C1"/>
</workbook>
</file>

<file path=xl/calcChain.xml><?xml version="1.0" encoding="utf-8"?>
<calcChain xmlns="http://schemas.openxmlformats.org/spreadsheetml/2006/main">
  <c r="H14" i="26" l="1"/>
  <c r="I14" i="26"/>
  <c r="J14" i="26"/>
  <c r="K14" i="26"/>
  <c r="L14" i="26"/>
  <c r="M14" i="26"/>
  <c r="N14" i="26"/>
  <c r="O14" i="26"/>
  <c r="P14" i="26"/>
  <c r="Q14" i="26"/>
  <c r="R14" i="26"/>
  <c r="S14" i="26"/>
  <c r="T14" i="26"/>
  <c r="U14" i="26"/>
  <c r="V14" i="26"/>
  <c r="W14" i="26"/>
  <c r="X14" i="26"/>
  <c r="H13" i="26"/>
  <c r="I13" i="26"/>
  <c r="J13" i="26"/>
  <c r="K13" i="26"/>
  <c r="L13" i="26"/>
  <c r="M13" i="26"/>
  <c r="N13" i="26"/>
  <c r="O13" i="26"/>
  <c r="P13" i="26"/>
  <c r="Q13" i="26"/>
  <c r="R13" i="26"/>
  <c r="S13" i="26"/>
  <c r="T13" i="26"/>
  <c r="U13" i="26"/>
  <c r="V13" i="26"/>
  <c r="W13" i="26"/>
  <c r="X13" i="26"/>
  <c r="F14" i="26"/>
  <c r="F13" i="26"/>
  <c r="X14" i="29" l="1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K16" i="29" s="1"/>
  <c r="J14" i="29"/>
  <c r="I14" i="29"/>
  <c r="H14" i="29"/>
  <c r="F14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K15" i="29" s="1"/>
  <c r="J13" i="29"/>
  <c r="I13" i="29"/>
  <c r="H13" i="29"/>
  <c r="F13" i="29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K16" i="25" s="1"/>
  <c r="J14" i="25"/>
  <c r="I14" i="25"/>
  <c r="H14" i="25"/>
  <c r="X13" i="25"/>
  <c r="W13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K15" i="25" s="1"/>
  <c r="J13" i="25"/>
  <c r="I13" i="25"/>
  <c r="H13" i="25"/>
  <c r="F14" i="25"/>
  <c r="F13" i="25"/>
  <c r="X14" i="24"/>
  <c r="W14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I14" i="24"/>
  <c r="H14" i="24"/>
  <c r="F14" i="24"/>
  <c r="X13" i="24"/>
  <c r="W13" i="24"/>
  <c r="V13" i="24"/>
  <c r="U13" i="24"/>
  <c r="T13" i="24"/>
  <c r="S13" i="24"/>
  <c r="R13" i="24"/>
  <c r="Q13" i="24"/>
  <c r="P13" i="24"/>
  <c r="O13" i="24"/>
  <c r="N13" i="24"/>
  <c r="M13" i="24"/>
  <c r="L13" i="24"/>
  <c r="K13" i="24"/>
  <c r="J13" i="24"/>
  <c r="I13" i="24"/>
  <c r="H13" i="24"/>
  <c r="F13" i="24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K28" i="10" s="1"/>
  <c r="J26" i="10"/>
  <c r="I26" i="10"/>
  <c r="H26" i="10"/>
  <c r="F26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K27" i="10" s="1"/>
  <c r="J25" i="10"/>
  <c r="I25" i="10"/>
  <c r="H25" i="10"/>
  <c r="F25" i="10"/>
  <c r="X12" i="18" l="1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K13" i="18" s="1"/>
  <c r="J12" i="18"/>
  <c r="I12" i="18"/>
  <c r="H12" i="18"/>
  <c r="F12" i="18"/>
  <c r="W10" i="33" l="1"/>
  <c r="V10" i="33"/>
  <c r="U10" i="33"/>
  <c r="T10" i="33"/>
  <c r="S10" i="33"/>
  <c r="R10" i="33"/>
  <c r="Q10" i="33"/>
  <c r="P10" i="33"/>
  <c r="O10" i="33"/>
  <c r="N10" i="33"/>
  <c r="M10" i="33"/>
  <c r="L10" i="33"/>
  <c r="K10" i="33"/>
  <c r="J10" i="33"/>
  <c r="I10" i="33"/>
  <c r="H10" i="33"/>
  <c r="G10" i="33"/>
  <c r="E10" i="33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E19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E11" i="6"/>
  <c r="H12" i="20" l="1"/>
  <c r="H23" i="18" l="1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F23" i="18"/>
  <c r="F22" i="18"/>
  <c r="J11" i="33" l="1"/>
  <c r="K25" i="18" l="1"/>
  <c r="K24" i="18"/>
  <c r="X14" i="13" l="1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K16" i="13" s="1"/>
  <c r="J14" i="13"/>
  <c r="I14" i="13"/>
  <c r="H14" i="13"/>
  <c r="F14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K15" i="13" s="1"/>
  <c r="J13" i="13"/>
  <c r="I13" i="13"/>
  <c r="H13" i="13"/>
  <c r="F13" i="13"/>
  <c r="X12" i="32" l="1"/>
  <c r="W12" i="32"/>
  <c r="V12" i="32"/>
  <c r="U12" i="32"/>
  <c r="T12" i="32"/>
  <c r="S12" i="32"/>
  <c r="R12" i="32"/>
  <c r="Q12" i="32"/>
  <c r="P12" i="32"/>
  <c r="O12" i="32"/>
  <c r="N12" i="32"/>
  <c r="M12" i="32"/>
  <c r="L12" i="32"/>
  <c r="K12" i="32"/>
  <c r="K13" i="32" s="1"/>
  <c r="J12" i="32"/>
  <c r="I12" i="32"/>
  <c r="H12" i="32"/>
  <c r="F12" i="32"/>
  <c r="X24" i="32" l="1"/>
  <c r="W24" i="32"/>
  <c r="V24" i="32"/>
  <c r="U24" i="32"/>
  <c r="T24" i="32"/>
  <c r="S24" i="32"/>
  <c r="R24" i="32"/>
  <c r="Q24" i="32"/>
  <c r="P24" i="32"/>
  <c r="O24" i="32"/>
  <c r="N24" i="32"/>
  <c r="M24" i="32"/>
  <c r="L24" i="32"/>
  <c r="K24" i="32"/>
  <c r="K26" i="32" s="1"/>
  <c r="J24" i="32"/>
  <c r="I24" i="32"/>
  <c r="X23" i="32"/>
  <c r="W23" i="32"/>
  <c r="V23" i="32"/>
  <c r="U23" i="32"/>
  <c r="T23" i="32"/>
  <c r="S23" i="32"/>
  <c r="R23" i="32"/>
  <c r="Q23" i="32"/>
  <c r="P23" i="32"/>
  <c r="O23" i="32"/>
  <c r="N23" i="32"/>
  <c r="M23" i="32"/>
  <c r="L23" i="32"/>
  <c r="K23" i="32"/>
  <c r="K25" i="32" s="1"/>
  <c r="J23" i="32"/>
  <c r="I23" i="32"/>
  <c r="H24" i="32"/>
  <c r="H23" i="32"/>
  <c r="X15" i="19"/>
  <c r="W15" i="19"/>
  <c r="V15" i="19"/>
  <c r="U15" i="19"/>
  <c r="T15" i="19"/>
  <c r="S15" i="19"/>
  <c r="R15" i="19"/>
  <c r="Q15" i="19"/>
  <c r="P15" i="19"/>
  <c r="O15" i="19"/>
  <c r="N15" i="19"/>
  <c r="M15" i="19"/>
  <c r="L15" i="19"/>
  <c r="K15" i="19"/>
  <c r="J15" i="19"/>
  <c r="I15" i="19"/>
  <c r="H15" i="19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H14" i="10" l="1"/>
  <c r="I14" i="10"/>
  <c r="J14" i="10"/>
  <c r="K14" i="10"/>
  <c r="K16" i="10" s="1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H13" i="10"/>
  <c r="I13" i="10"/>
  <c r="J13" i="10"/>
  <c r="K13" i="10"/>
  <c r="K15" i="10" s="1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F14" i="10"/>
  <c r="F13" i="10"/>
  <c r="F24" i="32" l="1"/>
  <c r="F23" i="32"/>
  <c r="I14" i="30" l="1"/>
  <c r="J14" i="30"/>
  <c r="K14" i="30"/>
  <c r="K16" i="30" s="1"/>
  <c r="L14" i="30"/>
  <c r="M14" i="30"/>
  <c r="N14" i="30"/>
  <c r="O14" i="30"/>
  <c r="P14" i="30"/>
  <c r="Q14" i="30"/>
  <c r="R14" i="30"/>
  <c r="S14" i="30"/>
  <c r="T14" i="30"/>
  <c r="U14" i="30"/>
  <c r="V14" i="30"/>
  <c r="W14" i="30"/>
  <c r="X14" i="30"/>
  <c r="I13" i="30"/>
  <c r="J13" i="30"/>
  <c r="K13" i="30"/>
  <c r="K15" i="30" s="1"/>
  <c r="L13" i="30"/>
  <c r="M13" i="30"/>
  <c r="N13" i="30"/>
  <c r="O13" i="30"/>
  <c r="P13" i="30"/>
  <c r="Q13" i="30"/>
  <c r="R13" i="30"/>
  <c r="S13" i="30"/>
  <c r="T13" i="30"/>
  <c r="U13" i="30"/>
  <c r="V13" i="30"/>
  <c r="W13" i="30"/>
  <c r="X13" i="30"/>
  <c r="H14" i="30"/>
  <c r="H13" i="30"/>
  <c r="F14" i="30"/>
  <c r="F13" i="30"/>
  <c r="K16" i="26" l="1"/>
  <c r="K15" i="26"/>
  <c r="K16" i="24"/>
  <c r="K15" i="24"/>
  <c r="H14" i="23"/>
  <c r="I14" i="23"/>
  <c r="J14" i="23"/>
  <c r="K14" i="23"/>
  <c r="K16" i="23" s="1"/>
  <c r="L14" i="23"/>
  <c r="M14" i="23"/>
  <c r="N14" i="23"/>
  <c r="O14" i="23"/>
  <c r="P14" i="23"/>
  <c r="Q14" i="23"/>
  <c r="R14" i="23"/>
  <c r="S14" i="23"/>
  <c r="T14" i="23"/>
  <c r="U14" i="23"/>
  <c r="V14" i="23"/>
  <c r="W14" i="23"/>
  <c r="X14" i="23"/>
  <c r="H13" i="23"/>
  <c r="I13" i="23"/>
  <c r="J13" i="23"/>
  <c r="K13" i="23"/>
  <c r="K15" i="23" s="1"/>
  <c r="L13" i="23"/>
  <c r="M13" i="23"/>
  <c r="N13" i="23"/>
  <c r="O13" i="23"/>
  <c r="P13" i="23"/>
  <c r="Q13" i="23"/>
  <c r="R13" i="23"/>
  <c r="S13" i="23"/>
  <c r="T13" i="23"/>
  <c r="U13" i="23"/>
  <c r="V13" i="23"/>
  <c r="W13" i="23"/>
  <c r="X13" i="23"/>
  <c r="F14" i="23"/>
  <c r="F13" i="23"/>
  <c r="H13" i="21"/>
  <c r="I13" i="21"/>
  <c r="J13" i="21"/>
  <c r="K13" i="21"/>
  <c r="K14" i="21" s="1"/>
  <c r="L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F13" i="21"/>
  <c r="K17" i="19"/>
  <c r="K16" i="19"/>
  <c r="F15" i="19"/>
  <c r="F14" i="19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F14" i="17"/>
  <c r="F13" i="17"/>
  <c r="E19" i="33" l="1"/>
  <c r="F13" i="31"/>
  <c r="F13" i="28"/>
  <c r="F13" i="27"/>
  <c r="F13" i="22"/>
  <c r="F12" i="20"/>
  <c r="F13" i="16"/>
  <c r="F13" i="15"/>
  <c r="F13" i="14"/>
  <c r="F13" i="11"/>
  <c r="W19" i="33" l="1"/>
  <c r="V19" i="33"/>
  <c r="U19" i="33"/>
  <c r="T19" i="33"/>
  <c r="S19" i="33"/>
  <c r="R19" i="33"/>
  <c r="Q19" i="33"/>
  <c r="P19" i="33"/>
  <c r="O19" i="33"/>
  <c r="N19" i="33"/>
  <c r="M19" i="33"/>
  <c r="L19" i="33"/>
  <c r="K19" i="33"/>
  <c r="X13" i="31"/>
  <c r="W13" i="31"/>
  <c r="V13" i="31"/>
  <c r="U13" i="31"/>
  <c r="T13" i="31"/>
  <c r="S13" i="31"/>
  <c r="R13" i="31"/>
  <c r="Q13" i="31"/>
  <c r="P13" i="31"/>
  <c r="O13" i="31"/>
  <c r="N13" i="31"/>
  <c r="M13" i="31"/>
  <c r="L13" i="31"/>
  <c r="X13" i="28"/>
  <c r="W13" i="28"/>
  <c r="V13" i="28"/>
  <c r="U13" i="28"/>
  <c r="T13" i="28"/>
  <c r="S13" i="28"/>
  <c r="R13" i="28"/>
  <c r="Q13" i="28"/>
  <c r="P13" i="28"/>
  <c r="O13" i="28"/>
  <c r="N13" i="28"/>
  <c r="M13" i="28"/>
  <c r="L13" i="28"/>
  <c r="X13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X13" i="16"/>
  <c r="W13" i="16"/>
  <c r="V13" i="16"/>
  <c r="U13" i="16"/>
  <c r="T13" i="16"/>
  <c r="S13" i="16"/>
  <c r="R13" i="16"/>
  <c r="Q13" i="16"/>
  <c r="P13" i="16"/>
  <c r="O13" i="16"/>
  <c r="N13" i="16"/>
  <c r="M13" i="16"/>
  <c r="L13" i="16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X13" i="14" l="1"/>
  <c r="W13" i="14"/>
  <c r="V13" i="14"/>
  <c r="U13" i="14"/>
  <c r="T13" i="14"/>
  <c r="S13" i="14"/>
  <c r="R13" i="14"/>
  <c r="Q13" i="14"/>
  <c r="P13" i="14"/>
  <c r="O13" i="14"/>
  <c r="N13" i="14"/>
  <c r="M13" i="14"/>
  <c r="L13" i="14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2" i="20" l="1"/>
  <c r="K16" i="17" l="1"/>
  <c r="K15" i="17"/>
  <c r="K13" i="20" l="1"/>
  <c r="K13" i="31" l="1"/>
  <c r="K13" i="27"/>
  <c r="K13" i="22"/>
  <c r="K13" i="16" l="1"/>
  <c r="I13" i="16"/>
  <c r="H13" i="16"/>
  <c r="K13" i="15"/>
  <c r="H13" i="15"/>
  <c r="K13" i="14"/>
  <c r="K13" i="11" l="1"/>
  <c r="K14" i="11" s="1"/>
  <c r="H13" i="11"/>
  <c r="K14" i="15" l="1"/>
  <c r="J12" i="6" l="1"/>
  <c r="G19" i="33" l="1"/>
  <c r="H19" i="33"/>
  <c r="I19" i="33"/>
  <c r="J19" i="33"/>
  <c r="J20" i="33" s="1"/>
  <c r="H13" i="31" l="1"/>
  <c r="I13" i="31"/>
  <c r="J13" i="31"/>
  <c r="K14" i="31"/>
  <c r="K13" i="28" l="1"/>
  <c r="K14" i="28" s="1"/>
  <c r="J13" i="28"/>
  <c r="I13" i="28"/>
  <c r="H13" i="28"/>
  <c r="H13" i="27"/>
  <c r="I13" i="27"/>
  <c r="J13" i="27"/>
  <c r="K14" i="27"/>
  <c r="H13" i="22" l="1"/>
  <c r="I13" i="22"/>
  <c r="J13" i="22"/>
  <c r="K14" i="22"/>
  <c r="I12" i="20"/>
  <c r="J12" i="20"/>
  <c r="J13" i="16" l="1"/>
  <c r="K14" i="16"/>
  <c r="J13" i="15"/>
  <c r="I13" i="15"/>
  <c r="K14" i="14" l="1"/>
  <c r="J13" i="14"/>
  <c r="I13" i="14"/>
  <c r="H13" i="14"/>
  <c r="I13" i="11" l="1"/>
  <c r="J13" i="11"/>
  <c r="J20" i="6" l="1"/>
</calcChain>
</file>

<file path=xl/sharedStrings.xml><?xml version="1.0" encoding="utf-8"?>
<sst xmlns="http://schemas.openxmlformats.org/spreadsheetml/2006/main" count="1352" uniqueCount="158">
  <si>
    <t xml:space="preserve"> Прием пищи</t>
  </si>
  <si>
    <t xml:space="preserve"> Школа</t>
  </si>
  <si>
    <t>день</t>
  </si>
  <si>
    <t xml:space="preserve"> отд/корп.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</si>
  <si>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</si>
  <si>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</si>
  <si>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</si>
  <si>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</si>
  <si>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</si>
  <si>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</si>
  <si>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</si>
  <si>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</si>
  <si>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</si>
  <si>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</si>
  <si>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</si>
  <si>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</si>
  <si>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</si>
  <si>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</si>
  <si>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</si>
  <si>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</si>
  <si>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</si>
  <si>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</si>
  <si>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</si>
  <si>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</si>
  <si>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</si>
  <si>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</si>
  <si>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</si>
  <si>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</si>
  <si>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</si>
  <si>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</si>
  <si>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</si>
  <si>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</si>
  <si>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</si>
  <si>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</si>
  <si>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</si>
  <si>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</si>
  <si>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</si>
  <si>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</si>
  <si>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</si>
  <si>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</si>
  <si>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</si>
  <si>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</si>
  <si>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Какао с молоком</t>
  </si>
  <si>
    <t>гор. Напиток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</si>
  <si>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</si>
  <si>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</si>
  <si>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</si>
  <si>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</si>
  <si>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</si>
  <si>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</si>
  <si>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</si>
  <si>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</si>
  <si>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</si>
  <si>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</si>
  <si>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</si>
  <si>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</si>
  <si>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</si>
  <si>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</si>
  <si>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</si>
  <si>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</si>
  <si>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</si>
  <si>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</si>
  <si>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</si>
  <si>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</si>
  <si>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</si>
  <si>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</si>
  <si>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</si>
  <si>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</si>
  <si>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</si>
  <si>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</si>
  <si>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</si>
  <si>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</si>
  <si>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</si>
  <si>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</si>
  <si>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</si>
  <si>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</si>
  <si>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</si>
  <si>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Компот из  сухофруктов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</si>
  <si>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</si>
  <si>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</si>
  <si>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</si>
  <si>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</si>
  <si>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</si>
  <si>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>Гуляш (говядина)</t>
  </si>
  <si>
    <t>Икра свекольная</t>
  </si>
  <si>
    <t>Суп куриный с вермишелью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</si>
  <si>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</si>
  <si>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</si>
  <si>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</si>
  <si>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</si>
  <si>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Каша  пшенная вязкая с маслом 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</si>
  <si>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</si>
  <si>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</si>
  <si>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</si>
  <si>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</si>
  <si>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>Зраза мясная ленивая</t>
  </si>
  <si>
    <t xml:space="preserve"> Гуляш  (говядина)</t>
  </si>
  <si>
    <t>Рыба запеченная под сырно - овощной шапкой</t>
  </si>
  <si>
    <t>Фрукты в асортименте (яблоко)</t>
  </si>
  <si>
    <t xml:space="preserve"> Мясо тушеное (говядина)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</si>
  <si>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</si>
  <si>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</si>
  <si>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</si>
  <si>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</si>
  <si>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</si>
  <si>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</si>
  <si>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</si>
  <si>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</si>
  <si>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</si>
  <si>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</si>
  <si>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</si>
  <si>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Каша кукурузная молочная с маслом</t>
  </si>
  <si>
    <t>Рыба тушеная с овощами</t>
  </si>
  <si>
    <t>о/о*</t>
  </si>
  <si>
    <t>Компот из смеси фруктов и ягод (из смеси фруктов: яблоко, клубника, вишня, слива)</t>
  </si>
  <si>
    <t>Сок фруктовый (яблоко)</t>
  </si>
  <si>
    <t>Свекла тушеная с яблоками</t>
  </si>
  <si>
    <t>Сок фруктовый (мультифрукт)</t>
  </si>
  <si>
    <t>Рыба запеченная под сырно-овощной шапкой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</si>
  <si>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</si>
  <si>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</si>
  <si>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</si>
  <si>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</si>
  <si>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</si>
  <si>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</si>
  <si>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Филе птицы запеченное с помидорами</t>
  </si>
  <si>
    <t>Чахохбили</t>
  </si>
  <si>
    <t>Ассорти из свежих овощей</t>
  </si>
  <si>
    <t>Огурцы порционные</t>
  </si>
  <si>
    <t xml:space="preserve"> Бефстроганов (свинина)</t>
  </si>
  <si>
    <t>Напиток плодово – ягодный витаминизированный (черносмородиновый)</t>
  </si>
  <si>
    <t>Напиток плодово – ягодный  витаминизированный (черносмородиновый)</t>
  </si>
  <si>
    <t>Кисель витаминизированный плодово – ягодный  (яблочно-облепиховый)</t>
  </si>
  <si>
    <t xml:space="preserve">Картофель отварной с маслом и зеленью </t>
  </si>
  <si>
    <t>Рагу овощное с маслом</t>
  </si>
  <si>
    <t>Икра овощная</t>
  </si>
  <si>
    <t>Блинчики с маслом (2 шт)</t>
  </si>
  <si>
    <t>Бефстроганов (говядина)</t>
  </si>
  <si>
    <t xml:space="preserve">Картофель запеченный с зеленью. </t>
  </si>
  <si>
    <t xml:space="preserve">Котлета мясная (говядина,  мякоть куриная) </t>
  </si>
  <si>
    <t>Филе птицы тушеное с овощами (филе птицы, лук, морковь, томатная паста, сметана)</t>
  </si>
  <si>
    <t>этик.</t>
  </si>
  <si>
    <t>Фруктовый десерт</t>
  </si>
  <si>
    <t>Плов с мясом (говядина)</t>
  </si>
  <si>
    <t>Курица запеченная с сыром</t>
  </si>
  <si>
    <t>Сложный гарнир №8 (картофельное пюре, капуста брокколи тушеная) NEW</t>
  </si>
  <si>
    <t>Суп овощной с мясом</t>
  </si>
  <si>
    <t>Омлет  с сыром</t>
  </si>
  <si>
    <t>Мясо тушеное (говядина)</t>
  </si>
  <si>
    <t>Филе птицы тушенное в сливочно-сырном соусе</t>
  </si>
  <si>
    <t>Масло сливочное порциями</t>
  </si>
  <si>
    <t>Рассольник с мясом и сметаной и перловой крупой</t>
  </si>
  <si>
    <t>Помидоры порционные</t>
  </si>
  <si>
    <t>Печень говяжья тушеная в сметанном соусе</t>
  </si>
  <si>
    <t>33 СД</t>
  </si>
  <si>
    <t>Куриные наггетсы с томатным соусом и зеленью</t>
  </si>
  <si>
    <t>Бульон куриный с яйцом и гренками</t>
  </si>
  <si>
    <t>Филе птицы тушеное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</si>
</sst>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88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0" fillId="4" borderId="0" xfId="0" applyFill="1"/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47" xfId="0" applyFont="1" applyBorder="1"/>
    <xf numFmtId="0" fontId="6" fillId="0" borderId="48" xfId="0" applyFont="1" applyBorder="1"/>
    <xf numFmtId="0" fontId="10" fillId="0" borderId="49" xfId="0" applyFont="1" applyBorder="1"/>
    <xf numFmtId="0" fontId="10" fillId="2" borderId="49" xfId="0" applyFont="1" applyFill="1" applyBorder="1"/>
    <xf numFmtId="0" fontId="10" fillId="0" borderId="47" xfId="0" applyFont="1" applyBorder="1"/>
    <xf numFmtId="0" fontId="9" fillId="0" borderId="49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0" fillId="2" borderId="0" xfId="0" applyFont="1" applyFill="1" applyBorder="1"/>
    <xf numFmtId="0" fontId="12" fillId="2" borderId="38" xfId="0" applyFont="1" applyFill="1" applyBorder="1"/>
    <xf numFmtId="0" fontId="9" fillId="2" borderId="49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1" xfId="0" applyFont="1" applyBorder="1"/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10" fillId="0" borderId="34" xfId="0" applyFont="1" applyBorder="1"/>
    <xf numFmtId="0" fontId="9" fillId="2" borderId="34" xfId="0" applyFont="1" applyFill="1" applyBorder="1"/>
    <xf numFmtId="0" fontId="9" fillId="0" borderId="34" xfId="0" applyFont="1" applyBorder="1"/>
    <xf numFmtId="0" fontId="5" fillId="3" borderId="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48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37" xfId="0" applyFont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5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47" xfId="0" applyFont="1" applyBorder="1"/>
    <xf numFmtId="0" fontId="10" fillId="2" borderId="38" xfId="0" applyFont="1" applyFill="1" applyBorder="1" applyAlignment="1">
      <alignment horizontal="left"/>
    </xf>
    <xf numFmtId="0" fontId="9" fillId="2" borderId="39" xfId="0" applyFont="1" applyFill="1" applyBorder="1"/>
    <xf numFmtId="0" fontId="10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6" fillId="0" borderId="32" xfId="0" applyFont="1" applyBorder="1"/>
    <xf numFmtId="0" fontId="6" fillId="0" borderId="35" xfId="0" applyFont="1" applyBorder="1"/>
    <xf numFmtId="0" fontId="10" fillId="2" borderId="34" xfId="0" applyFont="1" applyFill="1" applyBorder="1"/>
    <xf numFmtId="0" fontId="10" fillId="0" borderId="32" xfId="0" applyFont="1" applyBorder="1"/>
    <xf numFmtId="0" fontId="9" fillId="2" borderId="35" xfId="0" applyFont="1" applyFill="1" applyBorder="1"/>
    <xf numFmtId="0" fontId="10" fillId="0" borderId="44" xfId="0" applyFont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5" fillId="0" borderId="44" xfId="1" applyFont="1" applyBorder="1" applyAlignment="1">
      <alignment horizontal="center"/>
    </xf>
    <xf numFmtId="0" fontId="10" fillId="0" borderId="38" xfId="0" applyFont="1" applyBorder="1"/>
    <xf numFmtId="0" fontId="10" fillId="0" borderId="38" xfId="0" applyFont="1" applyBorder="1" applyAlignment="1"/>
    <xf numFmtId="0" fontId="10" fillId="2" borderId="38" xfId="0" applyFont="1" applyFill="1" applyBorder="1" applyAlignment="1"/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left"/>
    </xf>
    <xf numFmtId="0" fontId="10" fillId="2" borderId="38" xfId="0" applyFont="1" applyFill="1" applyBorder="1" applyAlignment="1">
      <alignment horizontal="left" wrapText="1"/>
    </xf>
    <xf numFmtId="0" fontId="9" fillId="0" borderId="47" xfId="0" applyFont="1" applyBorder="1"/>
    <xf numFmtId="0" fontId="13" fillId="2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9" fillId="0" borderId="41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2" borderId="26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1" xfId="0" applyFont="1" applyFill="1" applyBorder="1" applyAlignment="1">
      <alignment horizontal="left"/>
    </xf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0" borderId="38" xfId="0" applyFont="1" applyBorder="1" applyAlignment="1">
      <alignment horizontal="center" wrapText="1"/>
    </xf>
    <xf numFmtId="0" fontId="10" fillId="4" borderId="39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7" fillId="0" borderId="47" xfId="0" applyFont="1" applyBorder="1"/>
    <xf numFmtId="0" fontId="7" fillId="0" borderId="48" xfId="0" applyFont="1" applyBorder="1"/>
    <xf numFmtId="0" fontId="5" fillId="0" borderId="38" xfId="0" applyFont="1" applyBorder="1" applyAlignment="1">
      <alignment horizontal="center"/>
    </xf>
    <xf numFmtId="164" fontId="5" fillId="0" borderId="38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164" fontId="6" fillId="2" borderId="39" xfId="0" applyNumberFormat="1" applyFont="1" applyFill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38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8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8" xfId="0" applyFont="1" applyBorder="1" applyAlignment="1">
      <alignment wrapText="1"/>
    </xf>
    <xf numFmtId="0" fontId="10" fillId="0" borderId="56" xfId="0" applyFont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7" fillId="2" borderId="38" xfId="0" applyNumberFormat="1" applyFont="1" applyFill="1" applyBorder="1" applyAlignment="1">
      <alignment horizontal="center"/>
    </xf>
    <xf numFmtId="0" fontId="9" fillId="2" borderId="38" xfId="0" applyFont="1" applyFill="1" applyBorder="1"/>
    <xf numFmtId="0" fontId="9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0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38" xfId="1" applyFont="1" applyFill="1" applyBorder="1" applyAlignment="1">
      <alignment horizontal="center"/>
    </xf>
    <xf numFmtId="0" fontId="10" fillId="0" borderId="38" xfId="0" applyFont="1" applyBorder="1" applyAlignment="1">
      <alignment vertical="center" wrapText="1"/>
    </xf>
    <xf numFmtId="0" fontId="5" fillId="2" borderId="31" xfId="0" applyFont="1" applyFill="1" applyBorder="1" applyAlignment="1">
      <alignment horizontal="center"/>
    </xf>
    <xf numFmtId="0" fontId="13" fillId="2" borderId="39" xfId="0" applyFont="1" applyFill="1" applyBorder="1" applyAlignment="1">
      <alignment horizontal="center"/>
    </xf>
    <xf numFmtId="0" fontId="5" fillId="2" borderId="30" xfId="1" applyFont="1" applyFill="1" applyBorder="1" applyAlignment="1">
      <alignment horizontal="center"/>
    </xf>
    <xf numFmtId="0" fontId="10" fillId="0" borderId="26" xfId="0" applyFont="1" applyBorder="1"/>
    <xf numFmtId="0" fontId="8" fillId="0" borderId="47" xfId="0" applyFont="1" applyBorder="1" applyAlignment="1"/>
    <xf numFmtId="0" fontId="10" fillId="0" borderId="38" xfId="0" applyFont="1" applyFill="1" applyBorder="1"/>
    <xf numFmtId="0" fontId="10" fillId="2" borderId="39" xfId="0" applyFont="1" applyFill="1" applyBorder="1" applyAlignment="1"/>
    <xf numFmtId="0" fontId="7" fillId="0" borderId="49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7" fillId="0" borderId="33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0" fontId="9" fillId="0" borderId="35" xfId="0" applyFont="1" applyBorder="1"/>
    <xf numFmtId="0" fontId="9" fillId="0" borderId="5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6" fillId="2" borderId="52" xfId="0" applyFont="1" applyFill="1" applyBorder="1" applyAlignment="1">
      <alignment horizontal="center"/>
    </xf>
    <xf numFmtId="0" fontId="10" fillId="0" borderId="43" xfId="0" applyFont="1" applyBorder="1" applyAlignment="1"/>
    <xf numFmtId="164" fontId="5" fillId="2" borderId="38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3" fillId="2" borderId="56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5" fillId="0" borderId="13" xfId="1" applyFont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29" xfId="1" applyFont="1" applyBorder="1" applyAlignment="1">
      <alignment horizontal="center"/>
    </xf>
    <xf numFmtId="0" fontId="7" fillId="0" borderId="32" xfId="0" applyFont="1" applyBorder="1"/>
    <xf numFmtId="0" fontId="5" fillId="2" borderId="52" xfId="0" applyFont="1" applyFill="1" applyBorder="1" applyAlignment="1">
      <alignment horizontal="center"/>
    </xf>
    <xf numFmtId="0" fontId="5" fillId="0" borderId="52" xfId="1" applyFont="1" applyBorder="1" applyAlignment="1">
      <alignment horizontal="center"/>
    </xf>
    <xf numFmtId="0" fontId="6" fillId="2" borderId="55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0" fontId="7" fillId="2" borderId="5" xfId="0" applyFont="1" applyFill="1" applyBorder="1" applyAlignment="1"/>
    <xf numFmtId="0" fontId="7" fillId="0" borderId="47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10" fillId="4" borderId="38" xfId="0" applyFont="1" applyFill="1" applyBorder="1" applyAlignment="1">
      <alignment wrapText="1"/>
    </xf>
    <xf numFmtId="0" fontId="7" fillId="3" borderId="38" xfId="0" applyFont="1" applyFill="1" applyBorder="1" applyAlignment="1"/>
    <xf numFmtId="0" fontId="7" fillId="4" borderId="38" xfId="0" applyFont="1" applyFill="1" applyBorder="1" applyAlignment="1"/>
    <xf numFmtId="0" fontId="7" fillId="2" borderId="38" xfId="0" applyFont="1" applyFill="1" applyBorder="1" applyAlignment="1"/>
    <xf numFmtId="0" fontId="5" fillId="3" borderId="30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164" fontId="6" fillId="0" borderId="3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0" fillId="0" borderId="26" xfId="0" applyFont="1" applyBorder="1" applyAlignment="1">
      <alignment horizontal="right"/>
    </xf>
    <xf numFmtId="0" fontId="7" fillId="0" borderId="41" xfId="0" applyFont="1" applyBorder="1"/>
    <xf numFmtId="0" fontId="7" fillId="0" borderId="42" xfId="0" applyFont="1" applyBorder="1"/>
    <xf numFmtId="0" fontId="5" fillId="0" borderId="26" xfId="0" applyFont="1" applyBorder="1" applyAlignment="1">
      <alignment horizontal="center"/>
    </xf>
    <xf numFmtId="0" fontId="5" fillId="0" borderId="30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10" fillId="0" borderId="38" xfId="0" applyFont="1" applyFill="1" applyBorder="1" applyAlignment="1"/>
    <xf numFmtId="164" fontId="7" fillId="2" borderId="51" xfId="0" applyNumberFormat="1" applyFont="1" applyFill="1" applyBorder="1" applyAlignment="1">
      <alignment horizontal="center"/>
    </xf>
    <xf numFmtId="0" fontId="10" fillId="0" borderId="35" xfId="0" applyFont="1" applyBorder="1"/>
    <xf numFmtId="0" fontId="6" fillId="0" borderId="42" xfId="0" applyFont="1" applyBorder="1"/>
    <xf numFmtId="0" fontId="5" fillId="0" borderId="38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30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2" fontId="7" fillId="4" borderId="51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wrapText="1"/>
    </xf>
    <xf numFmtId="0" fontId="7" fillId="2" borderId="39" xfId="0" applyFont="1" applyFill="1" applyBorder="1" applyAlignment="1"/>
    <xf numFmtId="0" fontId="9" fillId="0" borderId="32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0" fontId="9" fillId="0" borderId="48" xfId="0" applyFont="1" applyBorder="1"/>
    <xf numFmtId="0" fontId="10" fillId="0" borderId="26" xfId="0" applyFont="1" applyBorder="1" applyAlignment="1">
      <alignment horizontal="center" wrapText="1"/>
    </xf>
    <xf numFmtId="0" fontId="9" fillId="3" borderId="40" xfId="0" applyFont="1" applyFill="1" applyBorder="1" applyAlignment="1">
      <alignment horizontal="center"/>
    </xf>
    <xf numFmtId="0" fontId="10" fillId="3" borderId="38" xfId="0" applyFont="1" applyFill="1" applyBorder="1" applyAlignment="1">
      <alignment wrapText="1"/>
    </xf>
    <xf numFmtId="0" fontId="10" fillId="2" borderId="38" xfId="0" applyFont="1" applyFill="1" applyBorder="1" applyAlignment="1">
      <alignment wrapText="1"/>
    </xf>
    <xf numFmtId="0" fontId="9" fillId="2" borderId="38" xfId="0" applyFont="1" applyFill="1" applyBorder="1" applyAlignment="1">
      <alignment horizontal="center"/>
    </xf>
    <xf numFmtId="0" fontId="1" fillId="0" borderId="0" xfId="0" applyFont="1" applyBorder="1"/>
    <xf numFmtId="0" fontId="6" fillId="2" borderId="39" xfId="0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5" fillId="3" borderId="38" xfId="1" applyFont="1" applyFill="1" applyBorder="1" applyAlignment="1">
      <alignment horizontal="center"/>
    </xf>
    <xf numFmtId="0" fontId="10" fillId="0" borderId="56" xfId="0" applyFont="1" applyBorder="1" applyAlignment="1"/>
    <xf numFmtId="0" fontId="6" fillId="2" borderId="5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6" fillId="2" borderId="0" xfId="0" applyFont="1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0" fontId="10" fillId="0" borderId="52" xfId="0" applyFont="1" applyBorder="1" applyAlignment="1">
      <alignment horizontal="left"/>
    </xf>
    <xf numFmtId="0" fontId="10" fillId="0" borderId="38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center"/>
    </xf>
    <xf numFmtId="0" fontId="10" fillId="2" borderId="40" xfId="0" applyFont="1" applyFill="1" applyBorder="1" applyAlignment="1"/>
    <xf numFmtId="0" fontId="10" fillId="0" borderId="37" xfId="0" applyFont="1" applyBorder="1" applyAlignment="1"/>
    <xf numFmtId="0" fontId="10" fillId="2" borderId="51" xfId="0" applyFont="1" applyFill="1" applyBorder="1" applyAlignment="1"/>
    <xf numFmtId="0" fontId="10" fillId="2" borderId="54" xfId="0" applyFont="1" applyFill="1" applyBorder="1" applyAlignment="1">
      <alignment horizontal="center"/>
    </xf>
    <xf numFmtId="0" fontId="5" fillId="2" borderId="52" xfId="1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10" fillId="2" borderId="47" xfId="0" applyFont="1" applyFill="1" applyBorder="1"/>
    <xf numFmtId="0" fontId="9" fillId="4" borderId="38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0" xfId="0" applyFont="1" applyFill="1" applyBorder="1" applyAlignment="1">
      <alignment horizontal="center"/>
    </xf>
    <xf numFmtId="0" fontId="5" fillId="3" borderId="5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horizontal="center"/>
    </xf>
    <xf numFmtId="0" fontId="10" fillId="2" borderId="56" xfId="0" applyFont="1" applyFill="1" applyBorder="1" applyAlignment="1"/>
    <xf numFmtId="0" fontId="10" fillId="2" borderId="52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5" fillId="3" borderId="3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7" fillId="3" borderId="38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left"/>
    </xf>
    <xf numFmtId="0" fontId="7" fillId="4" borderId="38" xfId="0" applyFont="1" applyFill="1" applyBorder="1" applyAlignment="1">
      <alignment horizontal="left"/>
    </xf>
    <xf numFmtId="0" fontId="10" fillId="3" borderId="50" xfId="0" applyFont="1" applyFill="1" applyBorder="1" applyAlignment="1">
      <alignment horizontal="left"/>
    </xf>
    <xf numFmtId="0" fontId="6" fillId="3" borderId="40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left"/>
    </xf>
    <xf numFmtId="0" fontId="7" fillId="4" borderId="39" xfId="0" applyFont="1" applyFill="1" applyBorder="1" applyAlignment="1">
      <alignment horizontal="left"/>
    </xf>
    <xf numFmtId="0" fontId="6" fillId="4" borderId="39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9" fillId="0" borderId="59" xfId="0" applyFont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5" fillId="0" borderId="43" xfId="0" applyFont="1" applyBorder="1" applyAlignment="1">
      <alignment horizontal="center"/>
    </xf>
    <xf numFmtId="164" fontId="5" fillId="2" borderId="52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0" fillId="4" borderId="38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10" fillId="0" borderId="44" xfId="0" applyFont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wrapText="1"/>
    </xf>
    <xf numFmtId="0" fontId="9" fillId="2" borderId="39" xfId="0" applyFont="1" applyFill="1" applyBorder="1" applyAlignment="1"/>
    <xf numFmtId="2" fontId="6" fillId="2" borderId="51" xfId="0" applyNumberFormat="1" applyFont="1" applyFill="1" applyBorder="1" applyAlignment="1">
      <alignment horizontal="center"/>
    </xf>
    <xf numFmtId="164" fontId="6" fillId="2" borderId="46" xfId="0" applyNumberFormat="1" applyFont="1" applyFill="1" applyBorder="1" applyAlignment="1">
      <alignment horizontal="center"/>
    </xf>
    <xf numFmtId="0" fontId="10" fillId="2" borderId="59" xfId="0" applyFont="1" applyFill="1" applyBorder="1" applyAlignment="1">
      <alignment horizontal="right"/>
    </xf>
    <xf numFmtId="0" fontId="5" fillId="2" borderId="43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0" xfId="0" applyFont="1" applyFill="1" applyBorder="1" applyAlignment="1"/>
    <xf numFmtId="0" fontId="9" fillId="2" borderId="51" xfId="0" applyFont="1" applyFill="1" applyBorder="1" applyAlignment="1"/>
    <xf numFmtId="0" fontId="7" fillId="0" borderId="60" xfId="0" applyFont="1" applyBorder="1" applyAlignment="1">
      <alignment horizontal="center" wrapText="1"/>
    </xf>
    <xf numFmtId="0" fontId="7" fillId="0" borderId="62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6" fillId="3" borderId="45" xfId="0" applyFont="1" applyFill="1" applyBorder="1" applyAlignment="1">
      <alignment horizontal="center"/>
    </xf>
    <xf numFmtId="0" fontId="10" fillId="4" borderId="46" xfId="0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0" fillId="3" borderId="38" xfId="0" applyFont="1" applyFill="1" applyBorder="1" applyAlignment="1"/>
    <xf numFmtId="0" fontId="10" fillId="3" borderId="45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10" fillId="4" borderId="5" xfId="0" applyFont="1" applyFill="1" applyBorder="1" applyAlignment="1"/>
    <xf numFmtId="0" fontId="5" fillId="0" borderId="26" xfId="1" applyFont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5" fillId="0" borderId="54" xfId="0" applyNumberFormat="1" applyFont="1" applyBorder="1" applyAlignment="1">
      <alignment horizontal="center"/>
    </xf>
    <xf numFmtId="0" fontId="5" fillId="4" borderId="52" xfId="0" applyFont="1" applyFill="1" applyBorder="1" applyAlignment="1">
      <alignment horizontal="center" wrapText="1"/>
    </xf>
    <xf numFmtId="164" fontId="6" fillId="3" borderId="55" xfId="0" applyNumberFormat="1" applyFont="1" applyFill="1" applyBorder="1" applyAlignment="1">
      <alignment horizontal="center"/>
    </xf>
    <xf numFmtId="164" fontId="6" fillId="4" borderId="53" xfId="0" applyNumberFormat="1" applyFont="1" applyFill="1" applyBorder="1" applyAlignment="1">
      <alignment horizontal="center"/>
    </xf>
    <xf numFmtId="0" fontId="10" fillId="0" borderId="54" xfId="0" applyFont="1" applyFill="1" applyBorder="1" applyAlignment="1">
      <alignment horizontal="center"/>
    </xf>
    <xf numFmtId="0" fontId="7" fillId="4" borderId="40" xfId="0" applyFont="1" applyFill="1" applyBorder="1" applyAlignment="1"/>
    <xf numFmtId="0" fontId="10" fillId="4" borderId="55" xfId="0" applyFont="1" applyFill="1" applyBorder="1" applyAlignment="1">
      <alignment horizontal="center"/>
    </xf>
    <xf numFmtId="0" fontId="7" fillId="4" borderId="40" xfId="0" applyFont="1" applyFill="1" applyBorder="1" applyAlignment="1">
      <alignment horizontal="left"/>
    </xf>
    <xf numFmtId="0" fontId="9" fillId="4" borderId="53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10" fillId="0" borderId="54" xfId="0" applyFont="1" applyBorder="1" applyAlignment="1">
      <alignment horizontal="right"/>
    </xf>
    <xf numFmtId="0" fontId="6" fillId="3" borderId="55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5" fillId="4" borderId="52" xfId="1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 wrapText="1"/>
    </xf>
    <xf numFmtId="2" fontId="6" fillId="3" borderId="52" xfId="0" applyNumberFormat="1" applyFont="1" applyFill="1" applyBorder="1" applyAlignment="1">
      <alignment horizontal="center"/>
    </xf>
    <xf numFmtId="2" fontId="6" fillId="4" borderId="53" xfId="0" applyNumberFormat="1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38" xfId="0" applyFont="1" applyFill="1" applyBorder="1" applyAlignment="1">
      <alignment horizontal="center" wrapText="1"/>
    </xf>
    <xf numFmtId="0" fontId="10" fillId="3" borderId="40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0" xfId="0" applyFont="1" applyFill="1" applyBorder="1" applyAlignment="1">
      <alignment horizontal="left"/>
    </xf>
    <xf numFmtId="0" fontId="10" fillId="4" borderId="4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7" fillId="4" borderId="51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center" wrapText="1"/>
    </xf>
    <xf numFmtId="0" fontId="10" fillId="3" borderId="40" xfId="0" applyFont="1" applyFill="1" applyBorder="1" applyAlignment="1"/>
    <xf numFmtId="0" fontId="10" fillId="4" borderId="40" xfId="0" applyFont="1" applyFill="1" applyBorder="1" applyAlignment="1"/>
    <xf numFmtId="0" fontId="10" fillId="4" borderId="39" xfId="0" applyFont="1" applyFill="1" applyBorder="1" applyAlignment="1"/>
    <xf numFmtId="2" fontId="6" fillId="4" borderId="51" xfId="0" applyNumberFormat="1" applyFont="1" applyFill="1" applyBorder="1" applyAlignment="1">
      <alignment horizontal="center"/>
    </xf>
    <xf numFmtId="0" fontId="7" fillId="3" borderId="40" xfId="0" applyFont="1" applyFill="1" applyBorder="1" applyAlignment="1"/>
    <xf numFmtId="0" fontId="7" fillId="4" borderId="39" xfId="0" applyFont="1" applyFill="1" applyBorder="1" applyAlignment="1"/>
    <xf numFmtId="0" fontId="6" fillId="4" borderId="53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6" fillId="0" borderId="34" xfId="0" applyFont="1" applyBorder="1"/>
    <xf numFmtId="0" fontId="10" fillId="0" borderId="27" xfId="0" applyFont="1" applyBorder="1" applyAlignment="1">
      <alignment horizontal="center"/>
    </xf>
    <xf numFmtId="0" fontId="10" fillId="0" borderId="52" xfId="0" applyFont="1" applyBorder="1" applyAlignment="1"/>
    <xf numFmtId="0" fontId="10" fillId="0" borderId="56" xfId="0" applyFont="1" applyFill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10" fillId="2" borderId="52" xfId="0" applyFont="1" applyFill="1" applyBorder="1" applyAlignment="1"/>
    <xf numFmtId="0" fontId="10" fillId="0" borderId="66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5" fillId="2" borderId="44" xfId="1" applyFont="1" applyFill="1" applyBorder="1" applyAlignment="1">
      <alignment horizontal="center"/>
    </xf>
    <xf numFmtId="164" fontId="7" fillId="0" borderId="39" xfId="0" applyNumberFormat="1" applyFont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5" fillId="3" borderId="44" xfId="0" applyFont="1" applyFill="1" applyBorder="1" applyAlignment="1">
      <alignment horizontal="center"/>
    </xf>
    <xf numFmtId="0" fontId="5" fillId="3" borderId="38" xfId="0" applyFont="1" applyFill="1" applyBorder="1" applyAlignment="1">
      <alignment wrapText="1"/>
    </xf>
    <xf numFmtId="164" fontId="7" fillId="3" borderId="50" xfId="0" applyNumberFormat="1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10" fillId="0" borderId="56" xfId="0" applyFont="1" applyBorder="1" applyAlignment="1">
      <alignment wrapText="1"/>
    </xf>
    <xf numFmtId="0" fontId="12" fillId="2" borderId="5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 wrapText="1"/>
    </xf>
    <xf numFmtId="0" fontId="10" fillId="4" borderId="44" xfId="0" applyFont="1" applyFill="1" applyBorder="1" applyAlignment="1">
      <alignment horizontal="center" wrapText="1"/>
    </xf>
    <xf numFmtId="0" fontId="10" fillId="0" borderId="44" xfId="0" applyFont="1" applyFill="1" applyBorder="1" applyAlignment="1">
      <alignment horizontal="center" wrapText="1"/>
    </xf>
    <xf numFmtId="0" fontId="16" fillId="3" borderId="1" xfId="1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12" fillId="2" borderId="51" xfId="0" applyFont="1" applyFill="1" applyBorder="1" applyAlignment="1">
      <alignment horizontal="center"/>
    </xf>
    <xf numFmtId="0" fontId="10" fillId="3" borderId="38" xfId="0" applyFont="1" applyFill="1" applyBorder="1" applyAlignment="1">
      <alignment horizontal="left" wrapText="1"/>
    </xf>
    <xf numFmtId="0" fontId="6" fillId="0" borderId="41" xfId="0" applyFont="1" applyBorder="1"/>
    <xf numFmtId="0" fontId="10" fillId="0" borderId="52" xfId="0" applyFont="1" applyBorder="1" applyAlignment="1">
      <alignment horizontal="center" wrapText="1"/>
    </xf>
    <xf numFmtId="0" fontId="6" fillId="0" borderId="52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4" fontId="7" fillId="0" borderId="38" xfId="0" applyNumberFormat="1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10" fillId="0" borderId="39" xfId="0" applyFont="1" applyFill="1" applyBorder="1" applyAlignment="1">
      <alignment horizontal="center"/>
    </xf>
    <xf numFmtId="0" fontId="10" fillId="0" borderId="39" xfId="0" applyFont="1" applyFill="1" applyBorder="1"/>
    <xf numFmtId="0" fontId="10" fillId="0" borderId="53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164" fontId="7" fillId="0" borderId="39" xfId="0" applyNumberFormat="1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11" fillId="4" borderId="57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2" fillId="2" borderId="49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2" borderId="54" xfId="0" applyFont="1" applyFill="1" applyBorder="1" applyAlignment="1">
      <alignment horizontal="center"/>
    </xf>
    <xf numFmtId="0" fontId="5" fillId="0" borderId="52" xfId="0" applyFont="1" applyBorder="1" applyAlignment="1">
      <alignment horizontal="center"/>
    </xf>
    <xf numFmtId="164" fontId="5" fillId="0" borderId="52" xfId="0" applyNumberFormat="1" applyFont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10" fillId="4" borderId="44" xfId="0" applyFont="1" applyFill="1" applyBorder="1" applyAlignment="1">
      <alignment wrapText="1"/>
    </xf>
    <xf numFmtId="0" fontId="10" fillId="0" borderId="44" xfId="0" applyFont="1" applyBorder="1" applyAlignment="1">
      <alignment wrapText="1"/>
    </xf>
    <xf numFmtId="0" fontId="10" fillId="2" borderId="44" xfId="0" applyFont="1" applyFill="1" applyBorder="1" applyAlignment="1"/>
    <xf numFmtId="0" fontId="7" fillId="3" borderId="44" xfId="0" applyFont="1" applyFill="1" applyBorder="1" applyAlignment="1"/>
    <xf numFmtId="0" fontId="7" fillId="4" borderId="45" xfId="0" applyFont="1" applyFill="1" applyBorder="1" applyAlignment="1"/>
    <xf numFmtId="0" fontId="7" fillId="3" borderId="45" xfId="0" applyFont="1" applyFill="1" applyBorder="1" applyAlignment="1"/>
    <xf numFmtId="0" fontId="7" fillId="4" borderId="46" xfId="0" applyFont="1" applyFill="1" applyBorder="1" applyAlignment="1"/>
    <xf numFmtId="0" fontId="7" fillId="4" borderId="48" xfId="0" applyFont="1" applyFill="1" applyBorder="1" applyAlignment="1">
      <alignment horizontal="left"/>
    </xf>
    <xf numFmtId="0" fontId="10" fillId="0" borderId="38" xfId="0" applyFont="1" applyFill="1" applyBorder="1" applyAlignment="1">
      <alignment wrapText="1"/>
    </xf>
    <xf numFmtId="0" fontId="10" fillId="0" borderId="38" xfId="0" applyFont="1" applyFill="1" applyBorder="1" applyAlignment="1">
      <alignment horizontal="center" wrapText="1"/>
    </xf>
    <xf numFmtId="0" fontId="16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6" fillId="4" borderId="0" xfId="0" applyFont="1" applyFill="1" applyBorder="1"/>
    <xf numFmtId="0" fontId="0" fillId="4" borderId="0" xfId="0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8" fillId="0" borderId="32" xfId="0" applyFont="1" applyBorder="1" applyAlignment="1"/>
    <xf numFmtId="0" fontId="7" fillId="0" borderId="29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0" fontId="7" fillId="0" borderId="41" xfId="0" applyFont="1" applyBorder="1" applyAlignment="1"/>
    <xf numFmtId="0" fontId="7" fillId="0" borderId="42" xfId="0" applyFont="1" applyBorder="1" applyAlignment="1"/>
    <xf numFmtId="0" fontId="10" fillId="0" borderId="26" xfId="0" applyFont="1" applyBorder="1" applyAlignment="1"/>
    <xf numFmtId="0" fontId="9" fillId="0" borderId="38" xfId="0" applyFont="1" applyBorder="1" applyAlignment="1"/>
    <xf numFmtId="0" fontId="9" fillId="0" borderId="5" xfId="0" applyFont="1" applyBorder="1" applyAlignment="1"/>
    <xf numFmtId="0" fontId="9" fillId="0" borderId="39" xfId="0" applyFont="1" applyBorder="1" applyAlignment="1"/>
    <xf numFmtId="0" fontId="7" fillId="2" borderId="51" xfId="0" applyFont="1" applyFill="1" applyBorder="1" applyAlignment="1"/>
    <xf numFmtId="0" fontId="9" fillId="0" borderId="51" xfId="0" applyFont="1" applyBorder="1" applyAlignment="1"/>
    <xf numFmtId="0" fontId="10" fillId="0" borderId="31" xfId="0" applyFont="1" applyBorder="1" applyAlignment="1"/>
    <xf numFmtId="0" fontId="10" fillId="0" borderId="19" xfId="0" applyFont="1" applyBorder="1" applyAlignment="1"/>
    <xf numFmtId="0" fontId="10" fillId="0" borderId="20" xfId="0" applyFont="1" applyBorder="1" applyAlignment="1"/>
    <xf numFmtId="0" fontId="9" fillId="0" borderId="31" xfId="0" applyFont="1" applyBorder="1" applyAlignment="1"/>
    <xf numFmtId="0" fontId="9" fillId="0" borderId="22" xfId="0" applyFont="1" applyBorder="1" applyAlignment="1"/>
    <xf numFmtId="0" fontId="9" fillId="0" borderId="19" xfId="0" applyFont="1" applyBorder="1" applyAlignment="1"/>
    <xf numFmtId="0" fontId="9" fillId="0" borderId="20" xfId="0" applyFont="1" applyBorder="1" applyAlignment="1"/>
    <xf numFmtId="0" fontId="10" fillId="0" borderId="59" xfId="0" applyFont="1" applyBorder="1" applyAlignment="1"/>
    <xf numFmtId="0" fontId="10" fillId="2" borderId="5" xfId="0" applyFont="1" applyFill="1" applyBorder="1" applyAlignment="1">
      <alignment horizontal="center" wrapText="1"/>
    </xf>
    <xf numFmtId="0" fontId="5" fillId="3" borderId="52" xfId="0" applyFont="1" applyFill="1" applyBorder="1" applyAlignment="1"/>
    <xf numFmtId="0" fontId="10" fillId="0" borderId="52" xfId="0" applyFont="1" applyFill="1" applyBorder="1" applyAlignment="1"/>
    <xf numFmtId="0" fontId="10" fillId="3" borderId="52" xfId="0" applyFont="1" applyFill="1" applyBorder="1" applyAlignment="1"/>
    <xf numFmtId="0" fontId="10" fillId="4" borderId="55" xfId="0" applyFont="1" applyFill="1" applyBorder="1" applyAlignment="1"/>
    <xf numFmtId="0" fontId="10" fillId="3" borderId="55" xfId="0" applyFont="1" applyFill="1" applyBorder="1" applyAlignment="1"/>
    <xf numFmtId="0" fontId="10" fillId="4" borderId="53" xfId="0" applyFont="1" applyFill="1" applyBorder="1" applyAlignment="1"/>
    <xf numFmtId="0" fontId="10" fillId="4" borderId="51" xfId="0" applyFont="1" applyFill="1" applyBorder="1" applyAlignment="1"/>
    <xf numFmtId="0" fontId="10" fillId="2" borderId="26" xfId="0" applyFont="1" applyFill="1" applyBorder="1" applyAlignment="1"/>
    <xf numFmtId="0" fontId="10" fillId="3" borderId="5" xfId="0" applyFont="1" applyFill="1" applyBorder="1" applyAlignment="1"/>
    <xf numFmtId="0" fontId="10" fillId="3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9" fillId="3" borderId="38" xfId="0" applyFont="1" applyFill="1" applyBorder="1" applyAlignment="1"/>
    <xf numFmtId="0" fontId="9" fillId="2" borderId="38" xfId="0" applyFont="1" applyFill="1" applyBorder="1" applyAlignment="1"/>
    <xf numFmtId="0" fontId="9" fillId="4" borderId="40" xfId="0" applyFont="1" applyFill="1" applyBorder="1" applyAlignment="1"/>
    <xf numFmtId="0" fontId="9" fillId="3" borderId="40" xfId="0" applyFont="1" applyFill="1" applyBorder="1" applyAlignment="1"/>
    <xf numFmtId="0" fontId="9" fillId="4" borderId="39" xfId="0" applyFont="1" applyFill="1" applyBorder="1" applyAlignment="1"/>
    <xf numFmtId="0" fontId="10" fillId="4" borderId="31" xfId="0" applyFont="1" applyFill="1" applyBorder="1" applyAlignment="1"/>
    <xf numFmtId="0" fontId="10" fillId="4" borderId="19" xfId="0" applyFont="1" applyFill="1" applyBorder="1" applyAlignment="1"/>
    <xf numFmtId="0" fontId="10" fillId="4" borderId="21" xfId="0" applyFont="1" applyFill="1" applyBorder="1" applyAlignment="1"/>
    <xf numFmtId="0" fontId="10" fillId="4" borderId="20" xfId="0" applyFont="1" applyFill="1" applyBorder="1" applyAlignment="1"/>
    <xf numFmtId="0" fontId="10" fillId="4" borderId="5" xfId="0" applyFont="1" applyFill="1" applyBorder="1" applyAlignment="1">
      <alignment wrapText="1"/>
    </xf>
    <xf numFmtId="0" fontId="10" fillId="2" borderId="43" xfId="0" applyFont="1" applyFill="1" applyBorder="1" applyAlignment="1"/>
    <xf numFmtId="0" fontId="10" fillId="2" borderId="56" xfId="0" applyFont="1" applyFill="1" applyBorder="1" applyAlignment="1">
      <alignment wrapText="1"/>
    </xf>
    <xf numFmtId="0" fontId="15" fillId="0" borderId="43" xfId="0" applyFont="1" applyFill="1" applyBorder="1" applyAlignment="1">
      <alignment horizontal="center" wrapText="1"/>
    </xf>
    <xf numFmtId="0" fontId="10" fillId="0" borderId="30" xfId="0" applyFont="1" applyBorder="1" applyAlignment="1"/>
    <xf numFmtId="0" fontId="10" fillId="0" borderId="1" xfId="0" applyFont="1" applyBorder="1" applyAlignment="1"/>
    <xf numFmtId="0" fontId="10" fillId="0" borderId="17" xfId="0" applyFont="1" applyBorder="1" applyAlignment="1"/>
    <xf numFmtId="0" fontId="9" fillId="0" borderId="41" xfId="0" applyFont="1" applyBorder="1" applyAlignment="1"/>
    <xf numFmtId="0" fontId="6" fillId="0" borderId="48" xfId="0" applyFont="1" applyBorder="1" applyAlignment="1"/>
    <xf numFmtId="0" fontId="10" fillId="0" borderId="39" xfId="0" applyFont="1" applyBorder="1" applyAlignment="1"/>
    <xf numFmtId="0" fontId="10" fillId="0" borderId="26" xfId="0" applyFont="1" applyFill="1" applyBorder="1" applyAlignment="1"/>
    <xf numFmtId="0" fontId="10" fillId="0" borderId="37" xfId="0" applyFont="1" applyFill="1" applyBorder="1" applyAlignment="1">
      <alignment wrapText="1"/>
    </xf>
    <xf numFmtId="0" fontId="15" fillId="0" borderId="26" xfId="0" applyFont="1" applyFill="1" applyBorder="1" applyAlignment="1">
      <alignment horizontal="center" wrapText="1"/>
    </xf>
    <xf numFmtId="0" fontId="10" fillId="0" borderId="5" xfId="0" applyFont="1" applyFill="1" applyBorder="1" applyAlignment="1"/>
    <xf numFmtId="0" fontId="10" fillId="0" borderId="5" xfId="0" applyFont="1" applyFill="1" applyBorder="1" applyAlignment="1">
      <alignment horizontal="center" wrapText="1"/>
    </xf>
    <xf numFmtId="0" fontId="9" fillId="4" borderId="5" xfId="0" applyFont="1" applyFill="1" applyBorder="1" applyAlignment="1"/>
    <xf numFmtId="0" fontId="9" fillId="3" borderId="50" xfId="0" applyFont="1" applyFill="1" applyBorder="1" applyAlignment="1"/>
    <xf numFmtId="0" fontId="9" fillId="4" borderId="51" xfId="0" applyFont="1" applyFill="1" applyBorder="1" applyAlignment="1"/>
    <xf numFmtId="0" fontId="9" fillId="4" borderId="46" xfId="0" applyFont="1" applyFill="1" applyBorder="1" applyAlignment="1"/>
    <xf numFmtId="0" fontId="9" fillId="4" borderId="53" xfId="0" applyFont="1" applyFill="1" applyBorder="1" applyAlignment="1"/>
    <xf numFmtId="0" fontId="9" fillId="4" borderId="31" xfId="0" applyFont="1" applyFill="1" applyBorder="1" applyAlignment="1"/>
    <xf numFmtId="0" fontId="9" fillId="4" borderId="19" xfId="0" applyFont="1" applyFill="1" applyBorder="1" applyAlignment="1"/>
    <xf numFmtId="0" fontId="9" fillId="4" borderId="20" xfId="0" applyFont="1" applyFill="1" applyBorder="1" applyAlignment="1"/>
    <xf numFmtId="0" fontId="9" fillId="4" borderId="21" xfId="0" applyFont="1" applyFill="1" applyBorder="1" applyAlignment="1"/>
    <xf numFmtId="0" fontId="8" fillId="0" borderId="41" xfId="0" applyFont="1" applyBorder="1" applyAlignment="1"/>
    <xf numFmtId="0" fontId="9" fillId="0" borderId="47" xfId="0" applyFont="1" applyBorder="1" applyAlignment="1"/>
    <xf numFmtId="0" fontId="7" fillId="0" borderId="47" xfId="0" applyFont="1" applyBorder="1" applyAlignment="1"/>
    <xf numFmtId="0" fontId="6" fillId="0" borderId="0" xfId="0" applyFont="1" applyBorder="1" applyAlignment="1"/>
    <xf numFmtId="0" fontId="7" fillId="0" borderId="49" xfId="0" applyFont="1" applyBorder="1" applyAlignment="1"/>
    <xf numFmtId="0" fontId="10" fillId="0" borderId="54" xfId="0" applyFont="1" applyBorder="1" applyAlignment="1"/>
    <xf numFmtId="0" fontId="10" fillId="0" borderId="5" xfId="0" applyFont="1" applyFill="1" applyBorder="1" applyAlignment="1">
      <alignment wrapText="1"/>
    </xf>
    <xf numFmtId="0" fontId="9" fillId="0" borderId="21" xfId="0" applyFont="1" applyBorder="1" applyAlignment="1"/>
    <xf numFmtId="0" fontId="6" fillId="0" borderId="47" xfId="0" applyFont="1" applyBorder="1" applyAlignment="1"/>
    <xf numFmtId="0" fontId="15" fillId="0" borderId="27" xfId="0" applyFont="1" applyFill="1" applyBorder="1" applyAlignment="1">
      <alignment horizontal="center" wrapText="1"/>
    </xf>
    <xf numFmtId="0" fontId="10" fillId="0" borderId="37" xfId="0" applyFont="1" applyFill="1" applyBorder="1" applyAlignment="1"/>
    <xf numFmtId="0" fontId="15" fillId="0" borderId="37" xfId="0" applyFont="1" applyFill="1" applyBorder="1" applyAlignment="1">
      <alignment horizontal="center" wrapText="1"/>
    </xf>
    <xf numFmtId="0" fontId="0" fillId="0" borderId="19" xfId="0" applyBorder="1" applyAlignment="1"/>
    <xf numFmtId="0" fontId="0" fillId="0" borderId="20" xfId="0" applyBorder="1" applyAlignment="1"/>
    <xf numFmtId="0" fontId="10" fillId="2" borderId="37" xfId="0" applyFont="1" applyFill="1" applyBorder="1" applyAlignment="1"/>
    <xf numFmtId="0" fontId="7" fillId="0" borderId="48" xfId="0" applyFont="1" applyBorder="1" applyAlignment="1"/>
    <xf numFmtId="0" fontId="10" fillId="0" borderId="44" xfId="0" applyFont="1" applyBorder="1" applyAlignment="1"/>
    <xf numFmtId="0" fontId="10" fillId="0" borderId="26" xfId="0" applyFont="1" applyBorder="1" applyAlignment="1">
      <alignment wrapText="1"/>
    </xf>
    <xf numFmtId="0" fontId="15" fillId="0" borderId="54" xfId="0" applyFont="1" applyBorder="1" applyAlignment="1">
      <alignment horizontal="center" wrapText="1"/>
    </xf>
    <xf numFmtId="0" fontId="9" fillId="3" borderId="5" xfId="0" applyFont="1" applyFill="1" applyBorder="1" applyAlignment="1"/>
    <xf numFmtId="0" fontId="9" fillId="4" borderId="50" xfId="0" applyFont="1" applyFill="1" applyBorder="1" applyAlignment="1"/>
    <xf numFmtId="0" fontId="10" fillId="0" borderId="27" xfId="0" applyFont="1" applyBorder="1" applyAlignment="1"/>
    <xf numFmtId="0" fontId="10" fillId="0" borderId="44" xfId="0" applyFont="1" applyFill="1" applyBorder="1" applyAlignment="1"/>
    <xf numFmtId="0" fontId="10" fillId="3" borderId="44" xfId="0" applyFont="1" applyFill="1" applyBorder="1" applyAlignment="1"/>
    <xf numFmtId="0" fontId="10" fillId="4" borderId="44" xfId="0" applyFont="1" applyFill="1" applyBorder="1" applyAlignment="1"/>
    <xf numFmtId="0" fontId="9" fillId="3" borderId="44" xfId="0" applyFont="1" applyFill="1" applyBorder="1" applyAlignment="1"/>
    <xf numFmtId="0" fontId="9" fillId="4" borderId="45" xfId="0" applyFont="1" applyFill="1" applyBorder="1" applyAlignment="1"/>
    <xf numFmtId="0" fontId="9" fillId="3" borderId="45" xfId="0" applyFont="1" applyFill="1" applyBorder="1" applyAlignment="1"/>
    <xf numFmtId="0" fontId="10" fillId="4" borderId="50" xfId="0" applyFont="1" applyFill="1" applyBorder="1" applyAlignment="1"/>
    <xf numFmtId="0" fontId="10" fillId="3" borderId="50" xfId="0" applyFont="1" applyFill="1" applyBorder="1" applyAlignment="1"/>
    <xf numFmtId="0" fontId="9" fillId="2" borderId="5" xfId="0" applyFont="1" applyFill="1" applyBorder="1" applyAlignment="1"/>
    <xf numFmtId="0" fontId="8" fillId="0" borderId="33" xfId="0" applyFont="1" applyBorder="1" applyAlignment="1"/>
    <xf numFmtId="0" fontId="10" fillId="2" borderId="45" xfId="0" applyFont="1" applyFill="1" applyBorder="1" applyAlignment="1"/>
    <xf numFmtId="0" fontId="9" fillId="2" borderId="46" xfId="0" applyFont="1" applyFill="1" applyBorder="1" applyAlignment="1"/>
    <xf numFmtId="0" fontId="6" fillId="0" borderId="32" xfId="0" applyFont="1" applyBorder="1" applyAlignment="1"/>
    <xf numFmtId="0" fontId="7" fillId="0" borderId="32" xfId="0" applyFont="1" applyBorder="1" applyAlignment="1"/>
    <xf numFmtId="0" fontId="7" fillId="0" borderId="35" xfId="0" applyFont="1" applyBorder="1" applyAlignment="1"/>
    <xf numFmtId="0" fontId="10" fillId="0" borderId="56" xfId="0" applyFont="1" applyBorder="1" applyAlignment="1">
      <alignment horizontal="center" wrapText="1"/>
    </xf>
    <xf numFmtId="0" fontId="10" fillId="0" borderId="52" xfId="0" applyFont="1" applyFill="1" applyBorder="1" applyAlignment="1">
      <alignment horizontal="center" wrapText="1"/>
    </xf>
    <xf numFmtId="0" fontId="7" fillId="0" borderId="0" xfId="0" applyFont="1" applyBorder="1" applyAlignment="1"/>
    <xf numFmtId="0" fontId="9" fillId="0" borderId="52" xfId="0" applyFont="1" applyBorder="1" applyAlignment="1"/>
    <xf numFmtId="0" fontId="9" fillId="2" borderId="52" xfId="0" applyFont="1" applyFill="1" applyBorder="1" applyAlignment="1"/>
    <xf numFmtId="0" fontId="9" fillId="2" borderId="40" xfId="0" applyFont="1" applyFill="1" applyBorder="1" applyAlignment="1"/>
    <xf numFmtId="0" fontId="10" fillId="2" borderId="27" xfId="0" applyFont="1" applyFill="1" applyBorder="1" applyAlignment="1">
      <alignment wrapText="1"/>
    </xf>
    <xf numFmtId="0" fontId="15" fillId="2" borderId="27" xfId="0" applyFont="1" applyFill="1" applyBorder="1" applyAlignment="1">
      <alignment horizontal="center" wrapText="1"/>
    </xf>
    <xf numFmtId="0" fontId="10" fillId="2" borderId="44" xfId="0" applyFont="1" applyFill="1" applyBorder="1" applyAlignment="1">
      <alignment wrapText="1"/>
    </xf>
    <xf numFmtId="0" fontId="10" fillId="2" borderId="44" xfId="0" applyFont="1" applyFill="1" applyBorder="1" applyAlignment="1">
      <alignment horizontal="center" wrapText="1"/>
    </xf>
    <xf numFmtId="0" fontId="10" fillId="3" borderId="44" xfId="0" applyFont="1" applyFill="1" applyBorder="1" applyAlignment="1">
      <alignment wrapText="1"/>
    </xf>
    <xf numFmtId="0" fontId="10" fillId="3" borderId="44" xfId="0" applyFont="1" applyFill="1" applyBorder="1" applyAlignment="1">
      <alignment horizontal="center" wrapText="1"/>
    </xf>
    <xf numFmtId="0" fontId="10" fillId="2" borderId="31" xfId="0" applyFont="1" applyFill="1" applyBorder="1" applyAlignment="1"/>
    <xf numFmtId="0" fontId="10" fillId="2" borderId="19" xfId="0" applyFont="1" applyFill="1" applyBorder="1" applyAlignment="1"/>
    <xf numFmtId="0" fontId="10" fillId="2" borderId="20" xfId="0" applyFont="1" applyFill="1" applyBorder="1" applyAlignment="1"/>
    <xf numFmtId="0" fontId="10" fillId="2" borderId="22" xfId="0" applyFont="1" applyFill="1" applyBorder="1" applyAlignment="1"/>
    <xf numFmtId="0" fontId="7" fillId="0" borderId="47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4" fillId="0" borderId="0" xfId="0" applyFont="1" applyBorder="1"/>
    <xf numFmtId="0" fontId="10" fillId="4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0" borderId="6" xfId="0" applyFont="1" applyBorder="1" applyAlignment="1"/>
    <xf numFmtId="0" fontId="7" fillId="4" borderId="48" xfId="0" applyFont="1" applyFill="1" applyBorder="1" applyAlignment="1"/>
    <xf numFmtId="0" fontId="10" fillId="2" borderId="59" xfId="0" applyFont="1" applyFill="1" applyBorder="1" applyAlignment="1"/>
    <xf numFmtId="0" fontId="10" fillId="2" borderId="52" xfId="0" applyFont="1" applyFill="1" applyBorder="1" applyAlignment="1">
      <alignment horizontal="left"/>
    </xf>
    <xf numFmtId="0" fontId="9" fillId="2" borderId="53" xfId="0" applyFont="1" applyFill="1" applyBorder="1" applyAlignment="1"/>
    <xf numFmtId="0" fontId="9" fillId="4" borderId="46" xfId="0" applyFont="1" applyFill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9" fillId="0" borderId="33" xfId="0" applyFont="1" applyBorder="1" applyAlignment="1"/>
    <xf numFmtId="0" fontId="10" fillId="2" borderId="66" xfId="0" applyFont="1" applyFill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7" fillId="0" borderId="33" xfId="0" applyFont="1" applyBorder="1" applyAlignment="1"/>
    <xf numFmtId="0" fontId="6" fillId="0" borderId="49" xfId="0" applyFont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6" fillId="0" borderId="49" xfId="0" applyFont="1" applyBorder="1" applyAlignment="1"/>
    <xf numFmtId="0" fontId="7" fillId="0" borderId="18" xfId="0" applyFont="1" applyBorder="1" applyAlignment="1">
      <alignment horizontal="center"/>
    </xf>
    <xf numFmtId="0" fontId="7" fillId="0" borderId="64" xfId="0" applyFont="1" applyBorder="1" applyAlignment="1"/>
    <xf numFmtId="0" fontId="7" fillId="0" borderId="65" xfId="0" applyFont="1" applyBorder="1" applyAlignment="1"/>
    <xf numFmtId="0" fontId="7" fillId="0" borderId="63" xfId="0" applyFont="1" applyBorder="1" applyAlignment="1"/>
    <xf numFmtId="0" fontId="6" fillId="0" borderId="42" xfId="0" applyFont="1" applyBorder="1" applyAlignment="1"/>
    <xf numFmtId="0" fontId="6" fillId="0" borderId="47" xfId="0" applyFont="1" applyBorder="1" applyAlignment="1"/>
    <xf numFmtId="0" fontId="6" fillId="0" borderId="35" xfId="0" applyFont="1" applyBorder="1" applyAlignment="1">
      <alignment horizontal="center"/>
    </xf>
    <xf numFmtId="0" fontId="7" fillId="0" borderId="64" xfId="0" applyFont="1" applyBorder="1"/>
    <xf numFmtId="0" fontId="7" fillId="0" borderId="65" xfId="0" applyFont="1" applyBorder="1"/>
    <xf numFmtId="0" fontId="7" fillId="0" borderId="63" xfId="0" applyFont="1" applyBorder="1"/>
    <xf numFmtId="0" fontId="7" fillId="0" borderId="60" xfId="0" applyFont="1" applyBorder="1" applyAlignment="1"/>
    <xf numFmtId="0" fontId="7" fillId="0" borderId="61" xfId="0" applyFont="1" applyBorder="1" applyAlignment="1"/>
    <xf numFmtId="0" fontId="7" fillId="0" borderId="67" xfId="0" applyFont="1" applyBorder="1" applyAlignment="1"/>
    <xf numFmtId="0" fontId="6" fillId="0" borderId="36" xfId="0" applyFont="1" applyBorder="1" applyAlignment="1"/>
    <xf numFmtId="0" fontId="7" fillId="0" borderId="16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6" fillId="0" borderId="34" xfId="0" applyFont="1" applyBorder="1" applyAlignment="1"/>
    <xf numFmtId="0" fontId="7" fillId="0" borderId="6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0" fillId="2" borderId="37" xfId="0" applyFont="1" applyFill="1" applyBorder="1" applyAlignment="1">
      <alignment wrapText="1"/>
    </xf>
    <xf numFmtId="0" fontId="7" fillId="0" borderId="69" xfId="0" applyFont="1" applyBorder="1" applyAlignment="1"/>
    <xf numFmtId="0" fontId="7" fillId="0" borderId="42" xfId="0" applyFont="1" applyBorder="1" applyAlignment="1">
      <alignment horizontal="center" wrapText="1"/>
    </xf>
    <xf numFmtId="0" fontId="7" fillId="0" borderId="69" xfId="0" applyFont="1" applyBorder="1" applyAlignment="1">
      <alignment horizontal="center"/>
    </xf>
    <xf numFmtId="0" fontId="9" fillId="4" borderId="44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9" fillId="2" borderId="45" xfId="0" applyFont="1" applyFill="1" applyBorder="1" applyAlignment="1">
      <alignment horizontal="center"/>
    </xf>
    <xf numFmtId="0" fontId="7" fillId="0" borderId="60" xfId="0" applyFont="1" applyBorder="1"/>
    <xf numFmtId="0" fontId="7" fillId="0" borderId="61" xfId="0" applyFont="1" applyBorder="1"/>
    <xf numFmtId="0" fontId="7" fillId="0" borderId="67" xfId="0" applyFont="1" applyBorder="1"/>
    <xf numFmtId="0" fontId="10" fillId="2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6" fillId="0" borderId="0" xfId="1" applyFont="1" applyAlignment="1">
      <alignment horizontal="center"/>
    </xf>
    <xf numFmtId="0" fontId="10" fillId="3" borderId="34" xfId="0" applyFont="1" applyFill="1" applyBorder="1"/>
    <xf numFmtId="0" fontId="10" fillId="4" borderId="34" xfId="0" applyFont="1" applyFill="1" applyBorder="1"/>
    <xf numFmtId="0" fontId="10" fillId="4" borderId="35" xfId="0" applyFont="1" applyFill="1" applyBorder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19" fillId="3" borderId="0" xfId="0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3" fillId="0" borderId="0" xfId="0" applyFont="1"/>
    <xf numFmtId="0" fontId="19" fillId="2" borderId="0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9" fillId="0" borderId="0" xfId="0" applyFont="1" applyBorder="1"/>
    <xf numFmtId="0" fontId="10" fillId="4" borderId="34" xfId="0" applyFont="1" applyFill="1" applyBorder="1" applyAlignment="1">
      <alignment horizontal="center"/>
    </xf>
    <xf numFmtId="0" fontId="10" fillId="0" borderId="54" xfId="0" applyFont="1" applyFill="1" applyBorder="1" applyAlignment="1">
      <alignment wrapText="1"/>
    </xf>
    <xf numFmtId="0" fontId="10" fillId="2" borderId="52" xfId="0" applyFont="1" applyFill="1" applyBorder="1" applyAlignment="1">
      <alignment wrapText="1"/>
    </xf>
    <xf numFmtId="0" fontId="7" fillId="2" borderId="52" xfId="0" applyFont="1" applyFill="1" applyBorder="1" applyAlignment="1"/>
    <xf numFmtId="0" fontId="7" fillId="2" borderId="53" xfId="0" applyFont="1" applyFill="1" applyBorder="1" applyAlignment="1"/>
    <xf numFmtId="0" fontId="9" fillId="0" borderId="38" xfId="0" applyFont="1" applyBorder="1"/>
    <xf numFmtId="0" fontId="10" fillId="0" borderId="40" xfId="0" applyFont="1" applyBorder="1"/>
    <xf numFmtId="0" fontId="10" fillId="0" borderId="3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10" fillId="2" borderId="52" xfId="0" applyFont="1" applyFill="1" applyBorder="1" applyAlignment="1">
      <alignment horizontal="right"/>
    </xf>
    <xf numFmtId="0" fontId="5" fillId="4" borderId="57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/>
    </xf>
    <xf numFmtId="0" fontId="10" fillId="2" borderId="56" xfId="0" applyFont="1" applyFill="1" applyBorder="1" applyAlignment="1">
      <alignment horizontal="left"/>
    </xf>
    <xf numFmtId="0" fontId="5" fillId="0" borderId="30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9" fillId="3" borderId="52" xfId="0" applyFont="1" applyFill="1" applyBorder="1" applyAlignment="1"/>
    <xf numFmtId="0" fontId="9" fillId="4" borderId="55" xfId="0" applyFont="1" applyFill="1" applyBorder="1" applyAlignment="1"/>
    <xf numFmtId="0" fontId="9" fillId="3" borderId="55" xfId="0" applyFont="1" applyFill="1" applyBorder="1" applyAlignment="1"/>
    <xf numFmtId="0" fontId="5" fillId="0" borderId="5" xfId="1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10" fillId="3" borderId="55" xfId="0" applyFont="1" applyFill="1" applyBorder="1" applyAlignment="1">
      <alignment horizontal="right"/>
    </xf>
    <xf numFmtId="0" fontId="5" fillId="3" borderId="50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left"/>
    </xf>
    <xf numFmtId="0" fontId="10" fillId="4" borderId="55" xfId="0" applyFont="1" applyFill="1" applyBorder="1" applyAlignment="1">
      <alignment horizontal="right"/>
    </xf>
    <xf numFmtId="0" fontId="5" fillId="4" borderId="50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 wrapText="1"/>
    </xf>
    <xf numFmtId="0" fontId="10" fillId="3" borderId="57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3" fillId="4" borderId="39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6" fillId="4" borderId="17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64" fontId="6" fillId="2" borderId="53" xfId="0" applyNumberFormat="1" applyFont="1" applyFill="1" applyBorder="1" applyAlignment="1">
      <alignment horizontal="center"/>
    </xf>
    <xf numFmtId="0" fontId="10" fillId="5" borderId="38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left"/>
    </xf>
    <xf numFmtId="0" fontId="10" fillId="5" borderId="38" xfId="0" applyFont="1" applyFill="1" applyBorder="1" applyAlignment="1">
      <alignment horizontal="left" wrapText="1"/>
    </xf>
    <xf numFmtId="0" fontId="10" fillId="5" borderId="5" xfId="0" applyFont="1" applyFill="1" applyBorder="1" applyAlignment="1">
      <alignment horizontal="center" wrapText="1"/>
    </xf>
    <xf numFmtId="0" fontId="10" fillId="5" borderId="52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52" xfId="0" applyFont="1" applyFill="1" applyBorder="1" applyAlignment="1">
      <alignment horizontal="center" wrapText="1"/>
    </xf>
    <xf numFmtId="0" fontId="5" fillId="5" borderId="17" xfId="0" applyFont="1" applyFill="1" applyBorder="1" applyAlignment="1">
      <alignment horizontal="center" wrapText="1"/>
    </xf>
    <xf numFmtId="0" fontId="7" fillId="0" borderId="5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0" borderId="26" xfId="0" applyFont="1" applyBorder="1" applyAlignment="1"/>
    <xf numFmtId="0" fontId="7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9" fillId="0" borderId="27" xfId="0" applyFont="1" applyBorder="1" applyAlignment="1"/>
    <xf numFmtId="0" fontId="7" fillId="0" borderId="64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19" fillId="0" borderId="48" xfId="0" applyFont="1" applyBorder="1" applyAlignment="1">
      <alignment horizontal="center"/>
    </xf>
    <xf numFmtId="0" fontId="6" fillId="0" borderId="47" xfId="0" applyFont="1" applyBorder="1" applyAlignment="1"/>
    <xf numFmtId="0" fontId="0" fillId="0" borderId="48" xfId="0" applyBorder="1" applyAlignment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64" xfId="0" applyFont="1" applyBorder="1" applyAlignment="1">
      <alignment horizontal="left"/>
    </xf>
    <xf numFmtId="0" fontId="7" fillId="0" borderId="65" xfId="0" applyFont="1" applyBorder="1" applyAlignment="1">
      <alignment horizontal="left"/>
    </xf>
    <xf numFmtId="0" fontId="7" fillId="0" borderId="63" xfId="0" applyFont="1" applyBorder="1" applyAlignment="1">
      <alignment horizontal="left"/>
    </xf>
    <xf numFmtId="0" fontId="7" fillId="0" borderId="47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9" fillId="0" borderId="61" xfId="0" applyFont="1" applyBorder="1" applyAlignment="1"/>
    <xf numFmtId="0" fontId="9" fillId="0" borderId="67" xfId="0" applyFont="1" applyBorder="1" applyAlignment="1"/>
    <xf numFmtId="0" fontId="9" fillId="0" borderId="65" xfId="0" applyFont="1" applyBorder="1" applyAlignment="1"/>
    <xf numFmtId="0" fontId="9" fillId="0" borderId="63" xfId="0" applyFont="1" applyBorder="1" applyAlignment="1"/>
    <xf numFmtId="0" fontId="9" fillId="0" borderId="41" xfId="0" applyFont="1" applyBorder="1" applyAlignment="1"/>
    <xf numFmtId="0" fontId="9" fillId="0" borderId="33" xfId="0" applyFont="1" applyBorder="1" applyAlignme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30"/>
  <sheetViews>
    <sheetView topLeftCell="A13" zoomScale="80" zoomScaleNormal="80" workbookViewId="0">
      <selection activeCell="D9" sqref="D9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1" max="21" width="9.81640625" bestFit="1" customWidth="1"/>
    <col min="22" max="22" width="11.1796875" bestFit="1" customWidth="1"/>
  </cols>
  <sheetData>
    <row r="1" spans="1:23" x14ac:dyDescent="0.35">
      <c r="D1" s="11"/>
    </row>
    <row r="2" spans="1:23" ht="23" x14ac:dyDescent="0.5">
      <c r="A2" s="6" t="s">
        <v>1</v>
      </c>
      <c r="B2" s="7"/>
      <c r="C2" s="6" t="s">
        <v>3</v>
      </c>
      <c r="D2" s="724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342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76"/>
      <c r="B4" s="598" t="s">
        <v>37</v>
      </c>
      <c r="C4" s="599"/>
      <c r="D4" s="665"/>
      <c r="E4" s="598"/>
      <c r="F4" s="597"/>
      <c r="G4" s="600" t="s">
        <v>20</v>
      </c>
      <c r="H4" s="601"/>
      <c r="I4" s="602"/>
      <c r="J4" s="603" t="s">
        <v>21</v>
      </c>
      <c r="K4" s="860" t="s">
        <v>22</v>
      </c>
      <c r="L4" s="861"/>
      <c r="M4" s="862"/>
      <c r="N4" s="862"/>
      <c r="O4" s="862"/>
      <c r="P4" s="863" t="s">
        <v>23</v>
      </c>
      <c r="Q4" s="864"/>
      <c r="R4" s="864"/>
      <c r="S4" s="864"/>
      <c r="T4" s="864"/>
      <c r="U4" s="864"/>
      <c r="V4" s="864"/>
      <c r="W4" s="865"/>
    </row>
    <row r="5" spans="1:23" ht="47" thickBot="1" x14ac:dyDescent="0.4">
      <c r="A5" s="77" t="s">
        <v>0</v>
      </c>
      <c r="B5" s="103" t="s">
        <v>38</v>
      </c>
      <c r="C5" s="757" t="s">
        <v>39</v>
      </c>
      <c r="D5" s="103" t="s">
        <v>36</v>
      </c>
      <c r="E5" s="103" t="s">
        <v>24</v>
      </c>
      <c r="F5" s="97" t="s">
        <v>35</v>
      </c>
      <c r="G5" s="233" t="s">
        <v>25</v>
      </c>
      <c r="H5" s="66" t="s">
        <v>26</v>
      </c>
      <c r="I5" s="67" t="s">
        <v>27</v>
      </c>
      <c r="J5" s="604" t="s">
        <v>28</v>
      </c>
      <c r="K5" s="334" t="s">
        <v>29</v>
      </c>
      <c r="L5" s="334" t="s">
        <v>103</v>
      </c>
      <c r="M5" s="334" t="s">
        <v>30</v>
      </c>
      <c r="N5" s="454" t="s">
        <v>104</v>
      </c>
      <c r="O5" s="720" t="s">
        <v>105</v>
      </c>
      <c r="P5" s="455" t="s">
        <v>31</v>
      </c>
      <c r="Q5" s="97" t="s">
        <v>32</v>
      </c>
      <c r="R5" s="455" t="s">
        <v>33</v>
      </c>
      <c r="S5" s="97" t="s">
        <v>34</v>
      </c>
      <c r="T5" s="455" t="s">
        <v>106</v>
      </c>
      <c r="U5" s="97" t="s">
        <v>107</v>
      </c>
      <c r="V5" s="455" t="s">
        <v>108</v>
      </c>
      <c r="W5" s="723" t="s">
        <v>109</v>
      </c>
    </row>
    <row r="6" spans="1:23" ht="34.5" customHeight="1" x14ac:dyDescent="0.35">
      <c r="A6" s="78" t="s">
        <v>5</v>
      </c>
      <c r="B6" s="213">
        <v>225</v>
      </c>
      <c r="C6" s="349" t="s">
        <v>17</v>
      </c>
      <c r="D6" s="349" t="s">
        <v>136</v>
      </c>
      <c r="E6" s="213">
        <v>90</v>
      </c>
      <c r="F6" s="415"/>
      <c r="G6" s="252">
        <v>4.3899999999999997</v>
      </c>
      <c r="H6" s="37">
        <v>9.7100000000000009</v>
      </c>
      <c r="I6" s="215">
        <v>26.83</v>
      </c>
      <c r="J6" s="419">
        <v>219.19</v>
      </c>
      <c r="K6" s="234">
        <v>0.09</v>
      </c>
      <c r="L6" s="17">
        <v>0.05</v>
      </c>
      <c r="M6" s="15">
        <v>0</v>
      </c>
      <c r="N6" s="15">
        <v>50</v>
      </c>
      <c r="O6" s="18">
        <v>0.13</v>
      </c>
      <c r="P6" s="252">
        <v>7.94</v>
      </c>
      <c r="Q6" s="37">
        <v>52.33</v>
      </c>
      <c r="R6" s="37">
        <v>19.579999999999998</v>
      </c>
      <c r="S6" s="37">
        <v>1.1200000000000001</v>
      </c>
      <c r="T6" s="37">
        <v>75.459999999999994</v>
      </c>
      <c r="U6" s="37">
        <v>0</v>
      </c>
      <c r="V6" s="37">
        <v>0</v>
      </c>
      <c r="W6" s="215">
        <v>0</v>
      </c>
    </row>
    <row r="7" spans="1:23" ht="34.5" customHeight="1" x14ac:dyDescent="0.35">
      <c r="A7" s="78"/>
      <c r="B7" s="99">
        <v>123</v>
      </c>
      <c r="C7" s="150" t="s">
        <v>58</v>
      </c>
      <c r="D7" s="277" t="s">
        <v>111</v>
      </c>
      <c r="E7" s="221">
        <v>205</v>
      </c>
      <c r="F7" s="99"/>
      <c r="G7" s="356">
        <v>7.32</v>
      </c>
      <c r="H7" s="90">
        <v>7.29</v>
      </c>
      <c r="I7" s="95">
        <v>34.18</v>
      </c>
      <c r="J7" s="432">
        <v>230.69</v>
      </c>
      <c r="K7" s="308">
        <v>0.08</v>
      </c>
      <c r="L7" s="27">
        <v>0.23</v>
      </c>
      <c r="M7" s="27">
        <v>0.88</v>
      </c>
      <c r="N7" s="27">
        <v>40</v>
      </c>
      <c r="O7" s="576">
        <v>0.15</v>
      </c>
      <c r="P7" s="308">
        <v>188.96</v>
      </c>
      <c r="Q7" s="27">
        <v>167.11</v>
      </c>
      <c r="R7" s="27">
        <v>29.71</v>
      </c>
      <c r="S7" s="27">
        <v>0.99</v>
      </c>
      <c r="T7" s="27">
        <v>248.91</v>
      </c>
      <c r="U7" s="27">
        <v>1.2999999999999999E-2</v>
      </c>
      <c r="V7" s="27">
        <v>8.0000000000000002E-3</v>
      </c>
      <c r="W7" s="45">
        <v>0.03</v>
      </c>
    </row>
    <row r="8" spans="1:23" ht="34.5" customHeight="1" x14ac:dyDescent="0.35">
      <c r="A8" s="78"/>
      <c r="B8" s="132">
        <v>113</v>
      </c>
      <c r="C8" s="149" t="s">
        <v>4</v>
      </c>
      <c r="D8" s="149" t="s">
        <v>10</v>
      </c>
      <c r="E8" s="132">
        <v>200</v>
      </c>
      <c r="F8" s="248"/>
      <c r="G8" s="234">
        <v>0.04</v>
      </c>
      <c r="H8" s="15">
        <v>0</v>
      </c>
      <c r="I8" s="41">
        <v>7.4</v>
      </c>
      <c r="J8" s="251">
        <v>30.26</v>
      </c>
      <c r="K8" s="234">
        <v>0</v>
      </c>
      <c r="L8" s="17">
        <v>0</v>
      </c>
      <c r="M8" s="15">
        <v>0.8</v>
      </c>
      <c r="N8" s="15">
        <v>0</v>
      </c>
      <c r="O8" s="18">
        <v>0</v>
      </c>
      <c r="P8" s="234">
        <v>2.02</v>
      </c>
      <c r="Q8" s="15">
        <v>0.99</v>
      </c>
      <c r="R8" s="15">
        <v>0.55000000000000004</v>
      </c>
      <c r="S8" s="15">
        <v>0.05</v>
      </c>
      <c r="T8" s="15">
        <v>7.05</v>
      </c>
      <c r="U8" s="15">
        <v>0</v>
      </c>
      <c r="V8" s="15">
        <v>0</v>
      </c>
      <c r="W8" s="41">
        <v>0</v>
      </c>
    </row>
    <row r="9" spans="1:23" ht="34.5" customHeight="1" x14ac:dyDescent="0.35">
      <c r="A9" s="78"/>
      <c r="B9" s="135">
        <v>121</v>
      </c>
      <c r="C9" s="175" t="s">
        <v>12</v>
      </c>
      <c r="D9" s="212" t="s">
        <v>48</v>
      </c>
      <c r="E9" s="273">
        <v>30</v>
      </c>
      <c r="F9" s="132"/>
      <c r="G9" s="17">
        <v>2.25</v>
      </c>
      <c r="H9" s="15">
        <v>0.87</v>
      </c>
      <c r="I9" s="18">
        <v>14.94</v>
      </c>
      <c r="J9" s="185">
        <v>78.599999999999994</v>
      </c>
      <c r="K9" s="234">
        <v>0.03</v>
      </c>
      <c r="L9" s="17">
        <v>0.01</v>
      </c>
      <c r="M9" s="15">
        <v>0</v>
      </c>
      <c r="N9" s="15">
        <v>0</v>
      </c>
      <c r="O9" s="18">
        <v>0</v>
      </c>
      <c r="P9" s="234">
        <v>5.7</v>
      </c>
      <c r="Q9" s="15">
        <v>19.5</v>
      </c>
      <c r="R9" s="15">
        <v>3.9</v>
      </c>
      <c r="S9" s="15">
        <v>0.36</v>
      </c>
      <c r="T9" s="15">
        <v>27.6</v>
      </c>
      <c r="U9" s="15">
        <v>0</v>
      </c>
      <c r="V9" s="15">
        <v>0</v>
      </c>
      <c r="W9" s="41">
        <v>0</v>
      </c>
    </row>
    <row r="10" spans="1:23" ht="34.5" customHeight="1" x14ac:dyDescent="0.35">
      <c r="A10" s="78"/>
      <c r="B10" s="132" t="s">
        <v>141</v>
      </c>
      <c r="C10" s="175" t="s">
        <v>16</v>
      </c>
      <c r="D10" s="212" t="s">
        <v>142</v>
      </c>
      <c r="E10" s="180">
        <v>190</v>
      </c>
      <c r="F10" s="128"/>
      <c r="G10" s="234">
        <v>5</v>
      </c>
      <c r="H10" s="15">
        <v>0.4</v>
      </c>
      <c r="I10" s="41">
        <v>2</v>
      </c>
      <c r="J10" s="250">
        <v>25</v>
      </c>
      <c r="K10" s="234"/>
      <c r="L10" s="15"/>
      <c r="M10" s="15"/>
      <c r="N10" s="15"/>
      <c r="O10" s="18"/>
      <c r="P10" s="234"/>
      <c r="Q10" s="15"/>
      <c r="R10" s="15"/>
      <c r="S10" s="15"/>
      <c r="T10" s="15"/>
      <c r="U10" s="15"/>
      <c r="V10" s="15"/>
      <c r="W10" s="41"/>
    </row>
    <row r="11" spans="1:23" ht="34.5" customHeight="1" x14ac:dyDescent="0.35">
      <c r="A11" s="78"/>
      <c r="B11" s="133"/>
      <c r="C11" s="150"/>
      <c r="D11" s="297" t="s">
        <v>18</v>
      </c>
      <c r="E11" s="261">
        <f>SUM(E6:E10)</f>
        <v>715</v>
      </c>
      <c r="F11" s="413"/>
      <c r="G11" s="195">
        <f t="shared" ref="G11:W11" si="0">SUM(G6:G10)</f>
        <v>19</v>
      </c>
      <c r="H11" s="34">
        <f t="shared" si="0"/>
        <v>18.27</v>
      </c>
      <c r="I11" s="62">
        <f t="shared" si="0"/>
        <v>85.35</v>
      </c>
      <c r="J11" s="414">
        <f t="shared" si="0"/>
        <v>583.74</v>
      </c>
      <c r="K11" s="195">
        <f t="shared" si="0"/>
        <v>0.19999999999999998</v>
      </c>
      <c r="L11" s="34">
        <f t="shared" si="0"/>
        <v>0.29000000000000004</v>
      </c>
      <c r="M11" s="34">
        <f t="shared" si="0"/>
        <v>1.6800000000000002</v>
      </c>
      <c r="N11" s="34">
        <f t="shared" si="0"/>
        <v>90</v>
      </c>
      <c r="O11" s="259">
        <f t="shared" si="0"/>
        <v>0.28000000000000003</v>
      </c>
      <c r="P11" s="195">
        <f t="shared" si="0"/>
        <v>204.62</v>
      </c>
      <c r="Q11" s="34">
        <f t="shared" si="0"/>
        <v>239.93</v>
      </c>
      <c r="R11" s="34">
        <f t="shared" si="0"/>
        <v>53.739999999999995</v>
      </c>
      <c r="S11" s="34">
        <f t="shared" si="0"/>
        <v>2.52</v>
      </c>
      <c r="T11" s="34">
        <f t="shared" si="0"/>
        <v>359.02000000000004</v>
      </c>
      <c r="U11" s="34">
        <f t="shared" si="0"/>
        <v>1.2999999999999999E-2</v>
      </c>
      <c r="V11" s="34">
        <f t="shared" si="0"/>
        <v>8.0000000000000002E-3</v>
      </c>
      <c r="W11" s="62">
        <f t="shared" si="0"/>
        <v>0.03</v>
      </c>
    </row>
    <row r="12" spans="1:23" ht="34.5" customHeight="1" thickBot="1" x14ac:dyDescent="0.4">
      <c r="A12" s="78"/>
      <c r="B12" s="133"/>
      <c r="C12" s="150"/>
      <c r="D12" s="297" t="s">
        <v>19</v>
      </c>
      <c r="E12" s="133"/>
      <c r="F12" s="413"/>
      <c r="G12" s="197"/>
      <c r="H12" s="51"/>
      <c r="I12" s="116"/>
      <c r="J12" s="414">
        <f>J11/23.5</f>
        <v>24.84</v>
      </c>
      <c r="K12" s="197"/>
      <c r="L12" s="154"/>
      <c r="M12" s="416"/>
      <c r="N12" s="416"/>
      <c r="O12" s="722"/>
      <c r="P12" s="418"/>
      <c r="Q12" s="416"/>
      <c r="R12" s="416"/>
      <c r="S12" s="416"/>
      <c r="T12" s="416"/>
      <c r="U12" s="416"/>
      <c r="V12" s="416"/>
      <c r="W12" s="417"/>
    </row>
    <row r="13" spans="1:23" ht="34.5" customHeight="1" x14ac:dyDescent="0.35">
      <c r="A13" s="80" t="s">
        <v>6</v>
      </c>
      <c r="B13" s="137">
        <v>24</v>
      </c>
      <c r="C13" s="605" t="s">
        <v>17</v>
      </c>
      <c r="D13" s="325" t="s">
        <v>101</v>
      </c>
      <c r="E13" s="337">
        <v>150</v>
      </c>
      <c r="F13" s="137"/>
      <c r="G13" s="38">
        <v>0.6</v>
      </c>
      <c r="H13" s="39">
        <v>0.6</v>
      </c>
      <c r="I13" s="42">
        <v>14.7</v>
      </c>
      <c r="J13" s="450">
        <v>70.5</v>
      </c>
      <c r="K13" s="258">
        <v>0.05</v>
      </c>
      <c r="L13" s="38">
        <v>0.03</v>
      </c>
      <c r="M13" s="39">
        <v>15</v>
      </c>
      <c r="N13" s="39">
        <v>0</v>
      </c>
      <c r="O13" s="40">
        <v>0</v>
      </c>
      <c r="P13" s="252">
        <v>24</v>
      </c>
      <c r="Q13" s="37">
        <v>16.5</v>
      </c>
      <c r="R13" s="37">
        <v>13.5</v>
      </c>
      <c r="S13" s="37">
        <v>3.3</v>
      </c>
      <c r="T13" s="37">
        <v>417</v>
      </c>
      <c r="U13" s="37">
        <v>2.9999999999999997E-4</v>
      </c>
      <c r="V13" s="37">
        <v>4.4999999999999999E-4</v>
      </c>
      <c r="W13" s="426">
        <v>0.01</v>
      </c>
    </row>
    <row r="14" spans="1:23" ht="34.5" customHeight="1" x14ac:dyDescent="0.35">
      <c r="A14" s="78"/>
      <c r="B14" s="132">
        <v>30</v>
      </c>
      <c r="C14" s="149" t="s">
        <v>8</v>
      </c>
      <c r="D14" s="149" t="s">
        <v>14</v>
      </c>
      <c r="E14" s="132">
        <v>200</v>
      </c>
      <c r="F14" s="175"/>
      <c r="G14" s="234">
        <v>6</v>
      </c>
      <c r="H14" s="15">
        <v>6.28</v>
      </c>
      <c r="I14" s="41">
        <v>7.12</v>
      </c>
      <c r="J14" s="251">
        <v>109.74</v>
      </c>
      <c r="K14" s="234">
        <v>0.06</v>
      </c>
      <c r="L14" s="17">
        <v>0.08</v>
      </c>
      <c r="M14" s="15">
        <v>9.92</v>
      </c>
      <c r="N14" s="15">
        <v>121</v>
      </c>
      <c r="O14" s="41">
        <v>8.0000000000000002E-3</v>
      </c>
      <c r="P14" s="234">
        <v>37.1</v>
      </c>
      <c r="Q14" s="15">
        <v>79.599999999999994</v>
      </c>
      <c r="R14" s="15">
        <v>21.2</v>
      </c>
      <c r="S14" s="15">
        <v>1.2</v>
      </c>
      <c r="T14" s="15">
        <v>329.8</v>
      </c>
      <c r="U14" s="15">
        <v>6.0000000000000001E-3</v>
      </c>
      <c r="V14" s="15">
        <v>0</v>
      </c>
      <c r="W14" s="41">
        <v>3.2000000000000001E-2</v>
      </c>
    </row>
    <row r="15" spans="1:23" ht="34.5" customHeight="1" x14ac:dyDescent="0.35">
      <c r="A15" s="81"/>
      <c r="B15" s="132">
        <v>255</v>
      </c>
      <c r="C15" s="149" t="s">
        <v>9</v>
      </c>
      <c r="D15" s="149" t="s">
        <v>143</v>
      </c>
      <c r="E15" s="132">
        <v>250</v>
      </c>
      <c r="F15" s="175"/>
      <c r="G15" s="234">
        <v>26.9</v>
      </c>
      <c r="H15" s="15">
        <v>33.159999999999997</v>
      </c>
      <c r="I15" s="41">
        <v>40.369999999999997</v>
      </c>
      <c r="J15" s="186">
        <v>567.08000000000004</v>
      </c>
      <c r="K15" s="234">
        <v>0.1</v>
      </c>
      <c r="L15" s="17">
        <v>0.19</v>
      </c>
      <c r="M15" s="15">
        <v>1.33</v>
      </c>
      <c r="N15" s="15">
        <v>160</v>
      </c>
      <c r="O15" s="41">
        <v>0</v>
      </c>
      <c r="P15" s="234">
        <v>22.6</v>
      </c>
      <c r="Q15" s="15">
        <v>299.75</v>
      </c>
      <c r="R15" s="15">
        <v>56.55</v>
      </c>
      <c r="S15" s="15">
        <v>3.78</v>
      </c>
      <c r="T15" s="15">
        <v>461.65</v>
      </c>
      <c r="U15" s="15">
        <v>0.01</v>
      </c>
      <c r="V15" s="15">
        <v>8.0000000000000002E-3</v>
      </c>
      <c r="W15" s="41">
        <v>0.1</v>
      </c>
    </row>
    <row r="16" spans="1:23" ht="34.5" customHeight="1" x14ac:dyDescent="0.35">
      <c r="A16" s="81"/>
      <c r="B16" s="132">
        <v>98</v>
      </c>
      <c r="C16" s="149" t="s">
        <v>16</v>
      </c>
      <c r="D16" s="149" t="s">
        <v>15</v>
      </c>
      <c r="E16" s="132">
        <v>200</v>
      </c>
      <c r="F16" s="175"/>
      <c r="G16" s="234">
        <v>0.37</v>
      </c>
      <c r="H16" s="15">
        <v>0</v>
      </c>
      <c r="I16" s="41">
        <v>14.85</v>
      </c>
      <c r="J16" s="251">
        <v>59.48</v>
      </c>
      <c r="K16" s="234">
        <v>0</v>
      </c>
      <c r="L16" s="17">
        <v>0</v>
      </c>
      <c r="M16" s="15">
        <v>0</v>
      </c>
      <c r="N16" s="15">
        <v>0</v>
      </c>
      <c r="O16" s="41">
        <v>0</v>
      </c>
      <c r="P16" s="234">
        <v>0.21</v>
      </c>
      <c r="Q16" s="15">
        <v>0</v>
      </c>
      <c r="R16" s="15">
        <v>0</v>
      </c>
      <c r="S16" s="15">
        <v>0.02</v>
      </c>
      <c r="T16" s="15">
        <v>0.2</v>
      </c>
      <c r="U16" s="15">
        <v>0</v>
      </c>
      <c r="V16" s="15">
        <v>0</v>
      </c>
      <c r="W16" s="41">
        <v>0</v>
      </c>
    </row>
    <row r="17" spans="1:23" ht="34.5" customHeight="1" x14ac:dyDescent="0.35">
      <c r="A17" s="81"/>
      <c r="B17" s="135">
        <v>119</v>
      </c>
      <c r="C17" s="149" t="s">
        <v>12</v>
      </c>
      <c r="D17" s="149" t="s">
        <v>52</v>
      </c>
      <c r="E17" s="180">
        <v>20</v>
      </c>
      <c r="F17" s="128"/>
      <c r="G17" s="234">
        <v>1.52</v>
      </c>
      <c r="H17" s="15">
        <v>0.16</v>
      </c>
      <c r="I17" s="41">
        <v>9.84</v>
      </c>
      <c r="J17" s="250">
        <v>47</v>
      </c>
      <c r="K17" s="234">
        <v>0.02</v>
      </c>
      <c r="L17" s="15">
        <v>0.01</v>
      </c>
      <c r="M17" s="15">
        <v>0</v>
      </c>
      <c r="N17" s="15">
        <v>0</v>
      </c>
      <c r="O17" s="18">
        <v>0</v>
      </c>
      <c r="P17" s="234">
        <v>4</v>
      </c>
      <c r="Q17" s="15">
        <v>13</v>
      </c>
      <c r="R17" s="15">
        <v>2.8</v>
      </c>
      <c r="S17" s="15">
        <v>0.22</v>
      </c>
      <c r="T17" s="15">
        <v>18.600000000000001</v>
      </c>
      <c r="U17" s="15">
        <v>1E-3</v>
      </c>
      <c r="V17" s="15">
        <v>1E-3</v>
      </c>
      <c r="W17" s="41">
        <v>2.9</v>
      </c>
    </row>
    <row r="18" spans="1:23" ht="34.5" customHeight="1" x14ac:dyDescent="0.35">
      <c r="A18" s="81"/>
      <c r="B18" s="132">
        <v>120</v>
      </c>
      <c r="C18" s="149" t="s">
        <v>13</v>
      </c>
      <c r="D18" s="149" t="s">
        <v>44</v>
      </c>
      <c r="E18" s="132">
        <v>20</v>
      </c>
      <c r="F18" s="175"/>
      <c r="G18" s="234">
        <v>1.32</v>
      </c>
      <c r="H18" s="15">
        <v>0.24</v>
      </c>
      <c r="I18" s="41">
        <v>8.0399999999999991</v>
      </c>
      <c r="J18" s="251">
        <v>39.6</v>
      </c>
      <c r="K18" s="266">
        <v>0.03</v>
      </c>
      <c r="L18" s="19">
        <v>0.02</v>
      </c>
      <c r="M18" s="20">
        <v>0</v>
      </c>
      <c r="N18" s="20">
        <v>0</v>
      </c>
      <c r="O18" s="46">
        <v>0</v>
      </c>
      <c r="P18" s="266">
        <v>5.8</v>
      </c>
      <c r="Q18" s="20">
        <v>30</v>
      </c>
      <c r="R18" s="20">
        <v>9.4</v>
      </c>
      <c r="S18" s="20">
        <v>0.78</v>
      </c>
      <c r="T18" s="20">
        <v>47</v>
      </c>
      <c r="U18" s="20">
        <v>1E-3</v>
      </c>
      <c r="V18" s="20">
        <v>1E-3</v>
      </c>
      <c r="W18" s="46">
        <v>0</v>
      </c>
    </row>
    <row r="19" spans="1:23" ht="34.5" customHeight="1" x14ac:dyDescent="0.35">
      <c r="A19" s="81"/>
      <c r="B19" s="220"/>
      <c r="C19" s="606"/>
      <c r="D19" s="297" t="s">
        <v>18</v>
      </c>
      <c r="E19" s="303">
        <f>SUM(E13:E18)</f>
        <v>840</v>
      </c>
      <c r="F19" s="607"/>
      <c r="G19" s="193">
        <f t="shared" ref="G19:W19" si="1">SUM(G13:G18)</f>
        <v>36.71</v>
      </c>
      <c r="H19" s="14">
        <f t="shared" si="1"/>
        <v>40.44</v>
      </c>
      <c r="I19" s="44">
        <f t="shared" si="1"/>
        <v>94.919999999999987</v>
      </c>
      <c r="J19" s="309">
        <f t="shared" si="1"/>
        <v>893.40000000000009</v>
      </c>
      <c r="K19" s="193">
        <f t="shared" si="1"/>
        <v>0.26</v>
      </c>
      <c r="L19" s="14">
        <f t="shared" si="1"/>
        <v>0.33</v>
      </c>
      <c r="M19" s="14">
        <f t="shared" si="1"/>
        <v>26.25</v>
      </c>
      <c r="N19" s="14">
        <f t="shared" si="1"/>
        <v>281</v>
      </c>
      <c r="O19" s="44">
        <f t="shared" si="1"/>
        <v>8.0000000000000002E-3</v>
      </c>
      <c r="P19" s="193">
        <f t="shared" si="1"/>
        <v>93.71</v>
      </c>
      <c r="Q19" s="14">
        <f t="shared" si="1"/>
        <v>438.85</v>
      </c>
      <c r="R19" s="14">
        <f t="shared" si="1"/>
        <v>103.45</v>
      </c>
      <c r="S19" s="14">
        <f t="shared" si="1"/>
        <v>9.2999999999999989</v>
      </c>
      <c r="T19" s="14">
        <f t="shared" si="1"/>
        <v>1274.2499999999998</v>
      </c>
      <c r="U19" s="14">
        <f t="shared" si="1"/>
        <v>1.8300000000000004E-2</v>
      </c>
      <c r="V19" s="14">
        <f t="shared" si="1"/>
        <v>1.0450000000000001E-2</v>
      </c>
      <c r="W19" s="44">
        <f t="shared" si="1"/>
        <v>3.0419999999999998</v>
      </c>
    </row>
    <row r="20" spans="1:23" ht="34.5" customHeight="1" thickBot="1" x14ac:dyDescent="0.4">
      <c r="A20" s="336"/>
      <c r="B20" s="311"/>
      <c r="C20" s="608"/>
      <c r="D20" s="326" t="s">
        <v>19</v>
      </c>
      <c r="E20" s="608"/>
      <c r="F20" s="610"/>
      <c r="G20" s="611"/>
      <c r="H20" s="612"/>
      <c r="I20" s="613"/>
      <c r="J20" s="310">
        <f>J19/23.5</f>
        <v>38.017021276595749</v>
      </c>
      <c r="K20" s="614"/>
      <c r="L20" s="615"/>
      <c r="M20" s="616"/>
      <c r="N20" s="616"/>
      <c r="O20" s="617"/>
      <c r="P20" s="614"/>
      <c r="Q20" s="616"/>
      <c r="R20" s="616"/>
      <c r="S20" s="616"/>
      <c r="T20" s="616"/>
      <c r="U20" s="616"/>
      <c r="V20" s="616"/>
      <c r="W20" s="617"/>
    </row>
    <row r="21" spans="1:23" x14ac:dyDescent="0.35">
      <c r="A21" s="2"/>
      <c r="B21" s="4"/>
      <c r="C21" s="2"/>
      <c r="D21" s="9"/>
      <c r="E21" s="2"/>
      <c r="F21" s="9"/>
      <c r="G21" s="10"/>
      <c r="H21" s="9"/>
      <c r="I21" s="2"/>
      <c r="J21" s="12"/>
      <c r="K21" s="2"/>
      <c r="L21" s="2"/>
      <c r="M21" s="2"/>
    </row>
    <row r="22" spans="1:23" x14ac:dyDescent="0.35">
      <c r="D22" s="11"/>
    </row>
    <row r="23" spans="1:23" x14ac:dyDescent="0.35">
      <c r="D23" s="11"/>
    </row>
    <row r="24" spans="1:23" x14ac:dyDescent="0.35">
      <c r="D24" s="11"/>
    </row>
    <row r="25" spans="1:23" x14ac:dyDescent="0.35">
      <c r="D25" s="11"/>
    </row>
    <row r="26" spans="1:23" x14ac:dyDescent="0.35">
      <c r="D26" s="11"/>
    </row>
    <row r="27" spans="1:23" x14ac:dyDescent="0.35">
      <c r="D27" s="11"/>
    </row>
    <row r="28" spans="1:23" x14ac:dyDescent="0.35">
      <c r="D28" s="11"/>
    </row>
    <row r="29" spans="1:23" x14ac:dyDescent="0.35">
      <c r="D29" s="11"/>
    </row>
    <row r="30" spans="1:23" x14ac:dyDescent="0.35">
      <c r="D30" s="11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36" zoomScaleNormal="36" workbookViewId="0">
      <selection activeCell="D32" sqref="D32"/>
    </sheetView>
  </sheetViews>
  <sheetFormatPr defaultRowHeight="14.5" x14ac:dyDescent="0.35"/>
  <cols>
    <col min="1" max="1" width="20.1796875" customWidth="1"/>
    <col min="2" max="2" width="13.1796875" style="789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19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3"/>
      <c r="B4" s="795"/>
      <c r="C4" s="597" t="s">
        <v>37</v>
      </c>
      <c r="D4" s="244"/>
      <c r="E4" s="665"/>
      <c r="F4" s="597"/>
      <c r="G4" s="598"/>
      <c r="H4" s="752" t="s">
        <v>20</v>
      </c>
      <c r="I4" s="753"/>
      <c r="J4" s="754"/>
      <c r="K4" s="666" t="s">
        <v>21</v>
      </c>
      <c r="L4" s="860" t="s">
        <v>22</v>
      </c>
      <c r="M4" s="861"/>
      <c r="N4" s="862"/>
      <c r="O4" s="862"/>
      <c r="P4" s="866"/>
      <c r="Q4" s="867" t="s">
        <v>23</v>
      </c>
      <c r="R4" s="868"/>
      <c r="S4" s="868"/>
      <c r="T4" s="868"/>
      <c r="U4" s="868"/>
      <c r="V4" s="868"/>
      <c r="W4" s="868"/>
      <c r="X4" s="869"/>
    </row>
    <row r="5" spans="1:24" s="16" customFormat="1" ht="47" thickBot="1" x14ac:dyDescent="0.4">
      <c r="A5" s="64" t="s">
        <v>0</v>
      </c>
      <c r="B5" s="796"/>
      <c r="C5" s="97" t="s">
        <v>38</v>
      </c>
      <c r="D5" s="648" t="s">
        <v>39</v>
      </c>
      <c r="E5" s="103" t="s">
        <v>36</v>
      </c>
      <c r="F5" s="97" t="s">
        <v>24</v>
      </c>
      <c r="G5" s="103" t="s">
        <v>35</v>
      </c>
      <c r="H5" s="126" t="s">
        <v>25</v>
      </c>
      <c r="I5" s="455" t="s">
        <v>26</v>
      </c>
      <c r="J5" s="97" t="s">
        <v>27</v>
      </c>
      <c r="K5" s="679" t="s">
        <v>28</v>
      </c>
      <c r="L5" s="334" t="s">
        <v>29</v>
      </c>
      <c r="M5" s="334" t="s">
        <v>103</v>
      </c>
      <c r="N5" s="334" t="s">
        <v>30</v>
      </c>
      <c r="O5" s="454" t="s">
        <v>104</v>
      </c>
      <c r="P5" s="334" t="s">
        <v>105</v>
      </c>
      <c r="Q5" s="334" t="s">
        <v>31</v>
      </c>
      <c r="R5" s="334" t="s">
        <v>32</v>
      </c>
      <c r="S5" s="334" t="s">
        <v>33</v>
      </c>
      <c r="T5" s="334" t="s">
        <v>34</v>
      </c>
      <c r="U5" s="334" t="s">
        <v>106</v>
      </c>
      <c r="V5" s="334" t="s">
        <v>107</v>
      </c>
      <c r="W5" s="334" t="s">
        <v>108</v>
      </c>
      <c r="X5" s="455" t="s">
        <v>109</v>
      </c>
    </row>
    <row r="6" spans="1:24" s="16" customFormat="1" ht="33.75" customHeight="1" x14ac:dyDescent="0.35">
      <c r="A6" s="376" t="s">
        <v>6</v>
      </c>
      <c r="B6" s="291"/>
      <c r="C6" s="137">
        <v>24</v>
      </c>
      <c r="D6" s="685" t="s">
        <v>17</v>
      </c>
      <c r="E6" s="367" t="s">
        <v>101</v>
      </c>
      <c r="F6" s="137">
        <v>150</v>
      </c>
      <c r="G6" s="605"/>
      <c r="H6" s="258">
        <v>0.6</v>
      </c>
      <c r="I6" s="39">
        <v>0.6</v>
      </c>
      <c r="J6" s="40">
        <v>14.7</v>
      </c>
      <c r="K6" s="483">
        <v>70.5</v>
      </c>
      <c r="L6" s="258">
        <v>0.03</v>
      </c>
      <c r="M6" s="39">
        <v>0.05</v>
      </c>
      <c r="N6" s="39">
        <v>7.5</v>
      </c>
      <c r="O6" s="39">
        <v>0</v>
      </c>
      <c r="P6" s="42">
        <v>0</v>
      </c>
      <c r="Q6" s="258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40">
        <v>0.01</v>
      </c>
    </row>
    <row r="7" spans="1:24" s="16" customFormat="1" ht="33.75" customHeight="1" x14ac:dyDescent="0.35">
      <c r="A7" s="79"/>
      <c r="B7" s="128"/>
      <c r="C7" s="134">
        <v>31</v>
      </c>
      <c r="D7" s="686" t="s">
        <v>8</v>
      </c>
      <c r="E7" s="589" t="s">
        <v>73</v>
      </c>
      <c r="F7" s="590">
        <v>200</v>
      </c>
      <c r="G7" s="98"/>
      <c r="H7" s="235">
        <v>5.74</v>
      </c>
      <c r="I7" s="13">
        <v>8.7799999999999994</v>
      </c>
      <c r="J7" s="43">
        <v>8.74</v>
      </c>
      <c r="K7" s="281">
        <v>138.04</v>
      </c>
      <c r="L7" s="235">
        <v>0.04</v>
      </c>
      <c r="M7" s="13">
        <v>0.08</v>
      </c>
      <c r="N7" s="13">
        <v>5.24</v>
      </c>
      <c r="O7" s="13">
        <v>132.80000000000001</v>
      </c>
      <c r="P7" s="23">
        <v>0.06</v>
      </c>
      <c r="Q7" s="235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3">
        <v>3.5999999999999997E-2</v>
      </c>
    </row>
    <row r="8" spans="1:24" s="16" customFormat="1" ht="33.75" customHeight="1" x14ac:dyDescent="0.35">
      <c r="A8" s="88"/>
      <c r="B8" s="162" t="s">
        <v>71</v>
      </c>
      <c r="C8" s="179">
        <v>148</v>
      </c>
      <c r="D8" s="688" t="s">
        <v>9</v>
      </c>
      <c r="E8" s="294" t="s">
        <v>97</v>
      </c>
      <c r="F8" s="505">
        <v>90</v>
      </c>
      <c r="G8" s="162"/>
      <c r="H8" s="383">
        <v>19.52</v>
      </c>
      <c r="I8" s="73">
        <v>10.17</v>
      </c>
      <c r="J8" s="384">
        <v>5.89</v>
      </c>
      <c r="K8" s="484">
        <v>193.12</v>
      </c>
      <c r="L8" s="383">
        <v>0.11</v>
      </c>
      <c r="M8" s="73">
        <v>0.16</v>
      </c>
      <c r="N8" s="73">
        <v>1.57</v>
      </c>
      <c r="O8" s="73">
        <v>300</v>
      </c>
      <c r="P8" s="438">
        <v>0.44</v>
      </c>
      <c r="Q8" s="383">
        <v>129.65</v>
      </c>
      <c r="R8" s="73">
        <v>270.19</v>
      </c>
      <c r="S8" s="73">
        <v>64.94</v>
      </c>
      <c r="T8" s="73">
        <v>1.28</v>
      </c>
      <c r="U8" s="73">
        <v>460.93</v>
      </c>
      <c r="V8" s="73">
        <v>0.14000000000000001</v>
      </c>
      <c r="W8" s="73">
        <v>1.7000000000000001E-2</v>
      </c>
      <c r="X8" s="384">
        <v>0.66</v>
      </c>
    </row>
    <row r="9" spans="1:24" s="16" customFormat="1" ht="51" customHeight="1" x14ac:dyDescent="0.35">
      <c r="A9" s="88"/>
      <c r="B9" s="161" t="s">
        <v>69</v>
      </c>
      <c r="C9" s="178">
        <v>312</v>
      </c>
      <c r="D9" s="687" t="s">
        <v>59</v>
      </c>
      <c r="E9" s="339" t="s">
        <v>145</v>
      </c>
      <c r="F9" s="161">
        <v>150</v>
      </c>
      <c r="G9" s="178"/>
      <c r="H9" s="390">
        <v>3.55</v>
      </c>
      <c r="I9" s="391">
        <v>7.16</v>
      </c>
      <c r="J9" s="447">
        <v>17.64</v>
      </c>
      <c r="K9" s="348">
        <v>150.44999999999999</v>
      </c>
      <c r="L9" s="390">
        <v>0.11</v>
      </c>
      <c r="M9" s="543">
        <v>0.12</v>
      </c>
      <c r="N9" s="391">
        <v>21.47</v>
      </c>
      <c r="O9" s="391">
        <v>100</v>
      </c>
      <c r="P9" s="447">
        <v>0.09</v>
      </c>
      <c r="Q9" s="390">
        <v>51.59</v>
      </c>
      <c r="R9" s="391">
        <v>90.88</v>
      </c>
      <c r="S9" s="391">
        <v>30.76</v>
      </c>
      <c r="T9" s="391">
        <v>1.1499999999999999</v>
      </c>
      <c r="U9" s="391">
        <v>495.63</v>
      </c>
      <c r="V9" s="391">
        <v>6.0499999999999998E-3</v>
      </c>
      <c r="W9" s="391">
        <v>7.2999999999999996E-4</v>
      </c>
      <c r="X9" s="392">
        <v>0.03</v>
      </c>
    </row>
    <row r="10" spans="1:24" s="16" customFormat="1" ht="51" customHeight="1" x14ac:dyDescent="0.35">
      <c r="A10" s="88"/>
      <c r="B10" s="162" t="s">
        <v>71</v>
      </c>
      <c r="C10" s="179">
        <v>22</v>
      </c>
      <c r="D10" s="480" t="s">
        <v>59</v>
      </c>
      <c r="E10" s="294" t="s">
        <v>134</v>
      </c>
      <c r="F10" s="162">
        <v>150</v>
      </c>
      <c r="G10" s="179"/>
      <c r="H10" s="321">
        <v>2.41</v>
      </c>
      <c r="I10" s="55">
        <v>7.02</v>
      </c>
      <c r="J10" s="56">
        <v>14.18</v>
      </c>
      <c r="K10" s="238">
        <v>130.79</v>
      </c>
      <c r="L10" s="237">
        <v>0.08</v>
      </c>
      <c r="M10" s="237">
        <v>7.0000000000000007E-2</v>
      </c>
      <c r="N10" s="55">
        <v>13.63</v>
      </c>
      <c r="O10" s="55">
        <v>420</v>
      </c>
      <c r="P10" s="56">
        <v>0.06</v>
      </c>
      <c r="Q10" s="321">
        <v>35.24</v>
      </c>
      <c r="R10" s="55">
        <v>63.07</v>
      </c>
      <c r="S10" s="55">
        <v>28.07</v>
      </c>
      <c r="T10" s="55">
        <v>1.03</v>
      </c>
      <c r="U10" s="55">
        <v>482.73</v>
      </c>
      <c r="V10" s="55">
        <v>5.0000000000000001E-3</v>
      </c>
      <c r="W10" s="55">
        <v>0</v>
      </c>
      <c r="X10" s="68">
        <v>0.03</v>
      </c>
    </row>
    <row r="11" spans="1:24" s="16" customFormat="1" ht="43.5" customHeight="1" x14ac:dyDescent="0.35">
      <c r="A11" s="88"/>
      <c r="B11" s="99"/>
      <c r="C11" s="132">
        <v>114</v>
      </c>
      <c r="D11" s="175" t="s">
        <v>43</v>
      </c>
      <c r="E11" s="212" t="s">
        <v>49</v>
      </c>
      <c r="F11" s="273">
        <v>200</v>
      </c>
      <c r="G11" s="149"/>
      <c r="H11" s="234">
        <v>0</v>
      </c>
      <c r="I11" s="15">
        <v>0</v>
      </c>
      <c r="J11" s="41">
        <v>7.27</v>
      </c>
      <c r="K11" s="250">
        <v>28.73</v>
      </c>
      <c r="L11" s="234">
        <v>0</v>
      </c>
      <c r="M11" s="17">
        <v>0</v>
      </c>
      <c r="N11" s="15">
        <v>0</v>
      </c>
      <c r="O11" s="15">
        <v>0</v>
      </c>
      <c r="P11" s="18">
        <v>0</v>
      </c>
      <c r="Q11" s="234">
        <v>0.26</v>
      </c>
      <c r="R11" s="15">
        <v>0.03</v>
      </c>
      <c r="S11" s="15">
        <v>0.03</v>
      </c>
      <c r="T11" s="15">
        <v>0.02</v>
      </c>
      <c r="U11" s="15">
        <v>0.28999999999999998</v>
      </c>
      <c r="V11" s="15">
        <v>0</v>
      </c>
      <c r="W11" s="15">
        <v>0</v>
      </c>
      <c r="X11" s="41">
        <v>0</v>
      </c>
    </row>
    <row r="12" spans="1:24" s="16" customFormat="1" ht="33.75" customHeight="1" x14ac:dyDescent="0.35">
      <c r="A12" s="88"/>
      <c r="B12" s="99"/>
      <c r="C12" s="206">
        <v>119</v>
      </c>
      <c r="D12" s="583" t="s">
        <v>12</v>
      </c>
      <c r="E12" s="150" t="s">
        <v>52</v>
      </c>
      <c r="F12" s="133">
        <v>45</v>
      </c>
      <c r="G12" s="99"/>
      <c r="H12" s="266">
        <v>3.42</v>
      </c>
      <c r="I12" s="20">
        <v>0.36</v>
      </c>
      <c r="J12" s="46">
        <v>22.14</v>
      </c>
      <c r="K12" s="280">
        <v>105.75</v>
      </c>
      <c r="L12" s="266">
        <v>0.05</v>
      </c>
      <c r="M12" s="20">
        <v>0.01</v>
      </c>
      <c r="N12" s="20">
        <v>0</v>
      </c>
      <c r="O12" s="20">
        <v>0</v>
      </c>
      <c r="P12" s="21">
        <v>0</v>
      </c>
      <c r="Q12" s="266">
        <v>9</v>
      </c>
      <c r="R12" s="20">
        <v>29.25</v>
      </c>
      <c r="S12" s="20">
        <v>6.3</v>
      </c>
      <c r="T12" s="20">
        <v>0.5</v>
      </c>
      <c r="U12" s="20">
        <v>41.85</v>
      </c>
      <c r="V12" s="20">
        <v>1E-3</v>
      </c>
      <c r="W12" s="20">
        <v>3.0000000000000001E-3</v>
      </c>
      <c r="X12" s="46">
        <v>6.53</v>
      </c>
    </row>
    <row r="13" spans="1:24" s="16" customFormat="1" ht="33.75" customHeight="1" x14ac:dyDescent="0.35">
      <c r="A13" s="88"/>
      <c r="B13" s="99"/>
      <c r="C13" s="133">
        <v>120</v>
      </c>
      <c r="D13" s="583" t="s">
        <v>13</v>
      </c>
      <c r="E13" s="150" t="s">
        <v>44</v>
      </c>
      <c r="F13" s="133">
        <v>25</v>
      </c>
      <c r="G13" s="99"/>
      <c r="H13" s="266">
        <v>1.65</v>
      </c>
      <c r="I13" s="20">
        <v>0.3</v>
      </c>
      <c r="J13" s="46">
        <v>10.050000000000001</v>
      </c>
      <c r="K13" s="280">
        <v>49.5</v>
      </c>
      <c r="L13" s="266">
        <v>0.04</v>
      </c>
      <c r="M13" s="20">
        <v>0.02</v>
      </c>
      <c r="N13" s="20">
        <v>0</v>
      </c>
      <c r="O13" s="20">
        <v>0</v>
      </c>
      <c r="P13" s="21">
        <v>0</v>
      </c>
      <c r="Q13" s="266">
        <v>7.25</v>
      </c>
      <c r="R13" s="20">
        <v>37.5</v>
      </c>
      <c r="S13" s="20">
        <v>11.75</v>
      </c>
      <c r="T13" s="20">
        <v>0.98</v>
      </c>
      <c r="U13" s="20">
        <v>58.75</v>
      </c>
      <c r="V13" s="20">
        <v>1E-3</v>
      </c>
      <c r="W13" s="20">
        <v>1E-3</v>
      </c>
      <c r="X13" s="46">
        <v>0</v>
      </c>
    </row>
    <row r="14" spans="1:24" s="16" customFormat="1" ht="33.75" customHeight="1" x14ac:dyDescent="0.35">
      <c r="A14" s="88"/>
      <c r="B14" s="161" t="s">
        <v>69</v>
      </c>
      <c r="C14" s="335"/>
      <c r="D14" s="689"/>
      <c r="E14" s="295" t="s">
        <v>18</v>
      </c>
      <c r="F14" s="286" t="e">
        <f>F6+F7+#REF!+F9+F11+F12+F13</f>
        <v>#REF!</v>
      </c>
      <c r="G14" s="436"/>
      <c r="H14" s="194" t="e">
        <f>H6+H7+#REF!+H9+H11+H12+H13</f>
        <v>#REF!</v>
      </c>
      <c r="I14" s="22" t="e">
        <f>I6+I7+#REF!+I9+I11+I12+I13</f>
        <v>#REF!</v>
      </c>
      <c r="J14" s="60" t="e">
        <f>J6+J7+#REF!+J9+J11+J12+J13</f>
        <v>#REF!</v>
      </c>
      <c r="K14" s="444" t="e">
        <f>K6+K7+#REF!+K9+K11+K12+K13</f>
        <v>#REF!</v>
      </c>
      <c r="L14" s="194" t="e">
        <f>L6+L7+#REF!+L9+L11+L12+L13</f>
        <v>#REF!</v>
      </c>
      <c r="M14" s="22" t="e">
        <f>M6+M7+#REF!+M9+M11+M12+M13</f>
        <v>#REF!</v>
      </c>
      <c r="N14" s="22" t="e">
        <f>N6+N7+#REF!+N9+N11+N12+N13</f>
        <v>#REF!</v>
      </c>
      <c r="O14" s="22" t="e">
        <f>O6+O7+#REF!+O9+O11+O12+O13</f>
        <v>#REF!</v>
      </c>
      <c r="P14" s="110" t="e">
        <f>P6+P7+#REF!+P9+P11+P12+P13</f>
        <v>#REF!</v>
      </c>
      <c r="Q14" s="194" t="e">
        <f>Q6+Q7+#REF!+Q9+Q11+Q12+Q13</f>
        <v>#REF!</v>
      </c>
      <c r="R14" s="22" t="e">
        <f>R6+R7+#REF!+R9+R11+R12+R13</f>
        <v>#REF!</v>
      </c>
      <c r="S14" s="22" t="e">
        <f>S6+S7+#REF!+S9+S11+S12+S13</f>
        <v>#REF!</v>
      </c>
      <c r="T14" s="22" t="e">
        <f>T6+T7+#REF!+T9+T11+T12+T13</f>
        <v>#REF!</v>
      </c>
      <c r="U14" s="22" t="e">
        <f>U6+U7+#REF!+U9+U11+U12+U13</f>
        <v>#REF!</v>
      </c>
      <c r="V14" s="22" t="e">
        <f>V6+V7+#REF!+V9+V11+V12+V13</f>
        <v>#REF!</v>
      </c>
      <c r="W14" s="22" t="e">
        <f>W6+W7+#REF!+W9+W11+W12+W13</f>
        <v>#REF!</v>
      </c>
      <c r="X14" s="60" t="e">
        <f>X6+X7+#REF!+X9+X11+X12+X13</f>
        <v>#REF!</v>
      </c>
    </row>
    <row r="15" spans="1:24" s="16" customFormat="1" ht="33.75" customHeight="1" x14ac:dyDescent="0.35">
      <c r="A15" s="88"/>
      <c r="B15" s="478" t="s">
        <v>71</v>
      </c>
      <c r="C15" s="580"/>
      <c r="D15" s="690"/>
      <c r="E15" s="296" t="s">
        <v>18</v>
      </c>
      <c r="F15" s="285">
        <f>F6+F7+F8+F9+F11+F12+F13</f>
        <v>860</v>
      </c>
      <c r="G15" s="446"/>
      <c r="H15" s="299">
        <f t="shared" ref="H15:X15" si="0">H6+H7+H8+H10+H11+H12+H13</f>
        <v>33.339999999999996</v>
      </c>
      <c r="I15" s="54">
        <f t="shared" si="0"/>
        <v>27.229999999999997</v>
      </c>
      <c r="J15" s="69">
        <f t="shared" si="0"/>
        <v>82.97</v>
      </c>
      <c r="K15" s="445">
        <f t="shared" si="0"/>
        <v>716.43</v>
      </c>
      <c r="L15" s="299">
        <f t="shared" si="0"/>
        <v>0.35</v>
      </c>
      <c r="M15" s="54">
        <f t="shared" si="0"/>
        <v>0.39000000000000007</v>
      </c>
      <c r="N15" s="54">
        <f t="shared" si="0"/>
        <v>27.94</v>
      </c>
      <c r="O15" s="54">
        <f t="shared" si="0"/>
        <v>852.8</v>
      </c>
      <c r="P15" s="725">
        <f t="shared" si="0"/>
        <v>0.56000000000000005</v>
      </c>
      <c r="Q15" s="299">
        <f t="shared" si="0"/>
        <v>243.7</v>
      </c>
      <c r="R15" s="54">
        <f t="shared" si="0"/>
        <v>501.52</v>
      </c>
      <c r="S15" s="54">
        <f t="shared" si="0"/>
        <v>149.37</v>
      </c>
      <c r="T15" s="54">
        <f t="shared" si="0"/>
        <v>5.09</v>
      </c>
      <c r="U15" s="54">
        <f t="shared" si="0"/>
        <v>1555.85</v>
      </c>
      <c r="V15" s="54">
        <f t="shared" si="0"/>
        <v>0.15400000000000003</v>
      </c>
      <c r="W15" s="54">
        <f t="shared" si="0"/>
        <v>2.1000000000000001E-2</v>
      </c>
      <c r="X15" s="69">
        <f t="shared" si="0"/>
        <v>7.266</v>
      </c>
    </row>
    <row r="16" spans="1:24" s="16" customFormat="1" ht="33.75" customHeight="1" x14ac:dyDescent="0.35">
      <c r="A16" s="88"/>
      <c r="B16" s="467" t="s">
        <v>69</v>
      </c>
      <c r="C16" s="338"/>
      <c r="D16" s="691"/>
      <c r="E16" s="295" t="s">
        <v>19</v>
      </c>
      <c r="F16" s="401"/>
      <c r="G16" s="467"/>
      <c r="H16" s="194"/>
      <c r="I16" s="22"/>
      <c r="J16" s="60"/>
      <c r="K16" s="485" t="e">
        <f>K14/23.5</f>
        <v>#REF!</v>
      </c>
      <c r="L16" s="194"/>
      <c r="M16" s="22"/>
      <c r="N16" s="22"/>
      <c r="O16" s="22"/>
      <c r="P16" s="110"/>
      <c r="Q16" s="194"/>
      <c r="R16" s="22"/>
      <c r="S16" s="22"/>
      <c r="T16" s="22"/>
      <c r="U16" s="22"/>
      <c r="V16" s="22"/>
      <c r="W16" s="22"/>
      <c r="X16" s="60"/>
    </row>
    <row r="17" spans="1:24" s="16" customFormat="1" ht="33.75" customHeight="1" thickBot="1" x14ac:dyDescent="0.4">
      <c r="A17" s="115"/>
      <c r="B17" s="163" t="s">
        <v>71</v>
      </c>
      <c r="C17" s="502"/>
      <c r="D17" s="658"/>
      <c r="E17" s="728" t="s">
        <v>19</v>
      </c>
      <c r="F17" s="181"/>
      <c r="G17" s="163"/>
      <c r="H17" s="406"/>
      <c r="I17" s="407"/>
      <c r="J17" s="408"/>
      <c r="K17" s="486">
        <f>K15/23.5</f>
        <v>30.486382978723402</v>
      </c>
      <c r="L17" s="406"/>
      <c r="M17" s="407"/>
      <c r="N17" s="407"/>
      <c r="O17" s="407"/>
      <c r="P17" s="449"/>
      <c r="Q17" s="406"/>
      <c r="R17" s="407"/>
      <c r="S17" s="407"/>
      <c r="T17" s="407"/>
      <c r="U17" s="407"/>
      <c r="V17" s="407"/>
      <c r="W17" s="407"/>
      <c r="X17" s="408"/>
    </row>
    <row r="18" spans="1:24" x14ac:dyDescent="0.35">
      <c r="A18" s="2"/>
      <c r="C18" s="4"/>
      <c r="D18" s="2"/>
      <c r="E18" s="2"/>
      <c r="F18" s="2"/>
      <c r="G18" s="9"/>
      <c r="H18" s="10"/>
      <c r="I18" s="9"/>
      <c r="J18" s="2"/>
      <c r="K18" s="12"/>
      <c r="L18" s="2"/>
      <c r="M18" s="2"/>
      <c r="N18" s="2"/>
    </row>
    <row r="19" spans="1:24" ht="18" x14ac:dyDescent="0.35">
      <c r="A19" s="358"/>
      <c r="B19" s="803"/>
      <c r="C19" s="269"/>
      <c r="D19" s="208"/>
      <c r="E19" s="25"/>
      <c r="F19" s="26"/>
      <c r="G19" s="11"/>
      <c r="H19" s="9"/>
      <c r="I19" s="11"/>
      <c r="J19" s="11"/>
    </row>
    <row r="20" spans="1:24" ht="18" x14ac:dyDescent="0.35">
      <c r="A20" s="591" t="s">
        <v>61</v>
      </c>
      <c r="B20" s="794"/>
      <c r="C20" s="592"/>
      <c r="D20" s="592"/>
      <c r="E20" s="25"/>
      <c r="F20" s="26"/>
      <c r="G20" s="11"/>
      <c r="H20" s="11"/>
      <c r="I20" s="11"/>
      <c r="J20" s="11"/>
      <c r="R20" s="456"/>
    </row>
    <row r="21" spans="1:24" ht="18" x14ac:dyDescent="0.35">
      <c r="A21" s="594" t="s">
        <v>62</v>
      </c>
      <c r="B21" s="790"/>
      <c r="C21" s="114"/>
      <c r="D21" s="595"/>
      <c r="E21" s="25"/>
      <c r="F21" s="26"/>
      <c r="G21" s="11"/>
      <c r="H21" s="11"/>
      <c r="I21" s="11"/>
      <c r="J21" s="11"/>
    </row>
    <row r="22" spans="1:24" ht="18" x14ac:dyDescent="0.35">
      <c r="D22" s="11"/>
      <c r="E22" s="25"/>
      <c r="F22" s="26"/>
      <c r="G22" s="11"/>
      <c r="H22" s="11"/>
      <c r="I22" s="11"/>
      <c r="J22" s="11"/>
    </row>
    <row r="23" spans="1:24" ht="18" x14ac:dyDescent="0.35">
      <c r="D23" s="11"/>
      <c r="E23" s="25"/>
      <c r="F23" s="26"/>
      <c r="G23" s="11"/>
      <c r="H23" s="11"/>
      <c r="I23" s="11"/>
      <c r="J23" s="11"/>
    </row>
    <row r="24" spans="1:24" x14ac:dyDescent="0.35">
      <c r="D24" s="1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24"/>
  <sheetViews>
    <sheetView zoomScale="39" zoomScaleNormal="39" workbookViewId="0">
      <selection activeCell="J33" sqref="J33"/>
    </sheetView>
  </sheetViews>
  <sheetFormatPr defaultRowHeight="14.5" x14ac:dyDescent="0.35"/>
  <cols>
    <col min="1" max="1" width="16.81640625" customWidth="1"/>
    <col min="2" max="2" width="16.81640625" style="789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1" spans="1:24" x14ac:dyDescent="0.35">
      <c r="E1" s="11"/>
    </row>
    <row r="2" spans="1:24" ht="23" x14ac:dyDescent="0.5">
      <c r="A2" s="6" t="s">
        <v>1</v>
      </c>
      <c r="B2" s="788"/>
      <c r="C2" s="7"/>
      <c r="D2" s="6" t="s">
        <v>3</v>
      </c>
      <c r="E2" s="724"/>
      <c r="F2" s="8" t="s">
        <v>2</v>
      </c>
      <c r="G2" s="119">
        <v>11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42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6"/>
      <c r="B4" s="804"/>
      <c r="C4" s="737" t="s">
        <v>37</v>
      </c>
      <c r="D4" s="244"/>
      <c r="E4" s="665"/>
      <c r="F4" s="735"/>
      <c r="G4" s="737"/>
      <c r="H4" s="752" t="s">
        <v>20</v>
      </c>
      <c r="I4" s="753"/>
      <c r="J4" s="754"/>
      <c r="K4" s="666" t="s">
        <v>21</v>
      </c>
      <c r="L4" s="860" t="s">
        <v>22</v>
      </c>
      <c r="M4" s="861"/>
      <c r="N4" s="862"/>
      <c r="O4" s="862"/>
      <c r="P4" s="866"/>
      <c r="Q4" s="874" t="s">
        <v>23</v>
      </c>
      <c r="R4" s="875"/>
      <c r="S4" s="875"/>
      <c r="T4" s="875"/>
      <c r="U4" s="875"/>
      <c r="V4" s="875"/>
      <c r="W4" s="875"/>
      <c r="X4" s="876"/>
    </row>
    <row r="5" spans="1:24" s="16" customFormat="1" ht="47" thickBot="1" x14ac:dyDescent="0.4">
      <c r="A5" s="77" t="s">
        <v>0</v>
      </c>
      <c r="B5" s="805"/>
      <c r="C5" s="103" t="s">
        <v>38</v>
      </c>
      <c r="D5" s="648" t="s">
        <v>39</v>
      </c>
      <c r="E5" s="103" t="s">
        <v>36</v>
      </c>
      <c r="F5" s="97" t="s">
        <v>24</v>
      </c>
      <c r="G5" s="103" t="s">
        <v>35</v>
      </c>
      <c r="H5" s="97" t="s">
        <v>25</v>
      </c>
      <c r="I5" s="455" t="s">
        <v>26</v>
      </c>
      <c r="J5" s="97" t="s">
        <v>27</v>
      </c>
      <c r="K5" s="679" t="s">
        <v>28</v>
      </c>
      <c r="L5" s="334" t="s">
        <v>29</v>
      </c>
      <c r="M5" s="334" t="s">
        <v>103</v>
      </c>
      <c r="N5" s="334" t="s">
        <v>30</v>
      </c>
      <c r="O5" s="454" t="s">
        <v>104</v>
      </c>
      <c r="P5" s="334" t="s">
        <v>105</v>
      </c>
      <c r="Q5" s="334" t="s">
        <v>31</v>
      </c>
      <c r="R5" s="334" t="s">
        <v>32</v>
      </c>
      <c r="S5" s="334" t="s">
        <v>33</v>
      </c>
      <c r="T5" s="334" t="s">
        <v>34</v>
      </c>
      <c r="U5" s="334" t="s">
        <v>106</v>
      </c>
      <c r="V5" s="334" t="s">
        <v>107</v>
      </c>
      <c r="W5" s="334" t="s">
        <v>108</v>
      </c>
      <c r="X5" s="455" t="s">
        <v>109</v>
      </c>
    </row>
    <row r="6" spans="1:24" s="16" customFormat="1" ht="33.75" customHeight="1" x14ac:dyDescent="0.35">
      <c r="A6" s="80" t="s">
        <v>6</v>
      </c>
      <c r="B6" s="137"/>
      <c r="C6" s="385">
        <v>28</v>
      </c>
      <c r="D6" s="729" t="s">
        <v>17</v>
      </c>
      <c r="E6" s="386" t="s">
        <v>128</v>
      </c>
      <c r="F6" s="431">
        <v>60</v>
      </c>
      <c r="G6" s="442"/>
      <c r="H6" s="425">
        <v>0.48</v>
      </c>
      <c r="I6" s="352">
        <v>0.6</v>
      </c>
      <c r="J6" s="426">
        <v>1.56</v>
      </c>
      <c r="K6" s="443">
        <v>8.4</v>
      </c>
      <c r="L6" s="322">
        <v>0.02</v>
      </c>
      <c r="M6" s="324">
        <v>0.02</v>
      </c>
      <c r="N6" s="49">
        <v>6</v>
      </c>
      <c r="O6" s="49">
        <v>10</v>
      </c>
      <c r="P6" s="50">
        <v>0</v>
      </c>
      <c r="Q6" s="322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36" customFormat="1" ht="33.75" customHeight="1" x14ac:dyDescent="0.35">
      <c r="A7" s="79"/>
      <c r="B7" s="133"/>
      <c r="C7" s="99">
        <v>40</v>
      </c>
      <c r="D7" s="730" t="s">
        <v>8</v>
      </c>
      <c r="E7" s="157" t="s">
        <v>91</v>
      </c>
      <c r="F7" s="710">
        <v>200</v>
      </c>
      <c r="G7" s="99"/>
      <c r="H7" s="242">
        <v>5</v>
      </c>
      <c r="I7" s="74">
        <v>7.6</v>
      </c>
      <c r="J7" s="75">
        <v>12.8</v>
      </c>
      <c r="K7" s="206">
        <v>139.80000000000001</v>
      </c>
      <c r="L7" s="242">
        <v>0.04</v>
      </c>
      <c r="M7" s="204">
        <v>0.1</v>
      </c>
      <c r="N7" s="74">
        <v>3.32</v>
      </c>
      <c r="O7" s="74">
        <v>152.19999999999999</v>
      </c>
      <c r="P7" s="203">
        <v>0</v>
      </c>
      <c r="Q7" s="242">
        <v>31.94</v>
      </c>
      <c r="R7" s="74">
        <v>109.2</v>
      </c>
      <c r="S7" s="74">
        <v>24.66</v>
      </c>
      <c r="T7" s="74">
        <v>1.18</v>
      </c>
      <c r="U7" s="74">
        <v>408.2</v>
      </c>
      <c r="V7" s="74">
        <v>2.4E-2</v>
      </c>
      <c r="W7" s="74">
        <v>6.0000000000000001E-3</v>
      </c>
      <c r="X7" s="203">
        <v>4.2000000000000003E-2</v>
      </c>
    </row>
    <row r="8" spans="1:24" s="36" customFormat="1" ht="33.75" customHeight="1" x14ac:dyDescent="0.35">
      <c r="A8" s="88"/>
      <c r="B8" s="133"/>
      <c r="C8" s="99">
        <v>86</v>
      </c>
      <c r="D8" s="531" t="s">
        <v>9</v>
      </c>
      <c r="E8" s="340" t="s">
        <v>75</v>
      </c>
      <c r="F8" s="710">
        <v>240</v>
      </c>
      <c r="G8" s="99"/>
      <c r="H8" s="234">
        <v>20.149999999999999</v>
      </c>
      <c r="I8" s="15">
        <v>19.079999999999998</v>
      </c>
      <c r="J8" s="18">
        <v>24.59</v>
      </c>
      <c r="K8" s="185">
        <v>350.62</v>
      </c>
      <c r="L8" s="234">
        <v>0.18</v>
      </c>
      <c r="M8" s="17">
        <v>0.21</v>
      </c>
      <c r="N8" s="15">
        <v>13.9</v>
      </c>
      <c r="O8" s="15">
        <v>10</v>
      </c>
      <c r="P8" s="41">
        <v>0</v>
      </c>
      <c r="Q8" s="234">
        <v>33.06</v>
      </c>
      <c r="R8" s="15">
        <v>248.02</v>
      </c>
      <c r="S8" s="15">
        <v>54.32</v>
      </c>
      <c r="T8" s="15">
        <v>3.8</v>
      </c>
      <c r="U8" s="15">
        <v>1036.04</v>
      </c>
      <c r="V8" s="15">
        <v>1.4E-2</v>
      </c>
      <c r="W8" s="15">
        <v>1E-3</v>
      </c>
      <c r="X8" s="41">
        <v>0.1</v>
      </c>
    </row>
    <row r="9" spans="1:24" s="16" customFormat="1" ht="43.5" customHeight="1" x14ac:dyDescent="0.35">
      <c r="A9" s="81"/>
      <c r="B9" s="132"/>
      <c r="C9" s="98">
        <v>102</v>
      </c>
      <c r="D9" s="621" t="s">
        <v>16</v>
      </c>
      <c r="E9" s="589" t="s">
        <v>76</v>
      </c>
      <c r="F9" s="548">
        <v>200</v>
      </c>
      <c r="G9" s="98"/>
      <c r="H9" s="234">
        <v>0.83</v>
      </c>
      <c r="I9" s="15">
        <v>0.04</v>
      </c>
      <c r="J9" s="41">
        <v>15.16</v>
      </c>
      <c r="K9" s="251">
        <v>64.22</v>
      </c>
      <c r="L9" s="234">
        <v>0.01</v>
      </c>
      <c r="M9" s="15">
        <v>0.03</v>
      </c>
      <c r="N9" s="15">
        <v>0.27</v>
      </c>
      <c r="O9" s="15">
        <v>60</v>
      </c>
      <c r="P9" s="41">
        <v>0</v>
      </c>
      <c r="Q9" s="234">
        <v>24.15</v>
      </c>
      <c r="R9" s="15">
        <v>21.59</v>
      </c>
      <c r="S9" s="15">
        <v>15.53</v>
      </c>
      <c r="T9" s="15">
        <v>0.49</v>
      </c>
      <c r="U9" s="15">
        <v>242.47</v>
      </c>
      <c r="V9" s="15">
        <v>1E-3</v>
      </c>
      <c r="W9" s="15">
        <v>0</v>
      </c>
      <c r="X9" s="41">
        <v>0.01</v>
      </c>
    </row>
    <row r="10" spans="1:24" s="16" customFormat="1" ht="33.75" customHeight="1" x14ac:dyDescent="0.35">
      <c r="A10" s="81"/>
      <c r="B10" s="132"/>
      <c r="C10" s="100">
        <v>119</v>
      </c>
      <c r="D10" s="526" t="s">
        <v>12</v>
      </c>
      <c r="E10" s="149" t="s">
        <v>52</v>
      </c>
      <c r="F10" s="133">
        <v>45</v>
      </c>
      <c r="G10" s="99"/>
      <c r="H10" s="266">
        <v>3.42</v>
      </c>
      <c r="I10" s="20">
        <v>0.36</v>
      </c>
      <c r="J10" s="46">
        <v>22.14</v>
      </c>
      <c r="K10" s="280">
        <v>105.75</v>
      </c>
      <c r="L10" s="266">
        <v>0.05</v>
      </c>
      <c r="M10" s="20">
        <v>0.01</v>
      </c>
      <c r="N10" s="20">
        <v>0</v>
      </c>
      <c r="O10" s="20">
        <v>0</v>
      </c>
      <c r="P10" s="21">
        <v>0</v>
      </c>
      <c r="Q10" s="266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6">
        <v>6.53</v>
      </c>
    </row>
    <row r="11" spans="1:24" s="16" customFormat="1" ht="33.75" customHeight="1" x14ac:dyDescent="0.35">
      <c r="A11" s="81"/>
      <c r="B11" s="132"/>
      <c r="C11" s="128">
        <v>120</v>
      </c>
      <c r="D11" s="526" t="s">
        <v>13</v>
      </c>
      <c r="E11" s="149" t="s">
        <v>44</v>
      </c>
      <c r="F11" s="133">
        <v>25</v>
      </c>
      <c r="G11" s="99"/>
      <c r="H11" s="266">
        <v>1.65</v>
      </c>
      <c r="I11" s="20">
        <v>0.3</v>
      </c>
      <c r="J11" s="46">
        <v>10.050000000000001</v>
      </c>
      <c r="K11" s="280">
        <v>49.5</v>
      </c>
      <c r="L11" s="266">
        <v>0.04</v>
      </c>
      <c r="M11" s="20">
        <v>0.02</v>
      </c>
      <c r="N11" s="20">
        <v>0</v>
      </c>
      <c r="O11" s="20">
        <v>0</v>
      </c>
      <c r="P11" s="21">
        <v>0</v>
      </c>
      <c r="Q11" s="266">
        <v>7.25</v>
      </c>
      <c r="R11" s="20">
        <v>37.5</v>
      </c>
      <c r="S11" s="20">
        <v>11.75</v>
      </c>
      <c r="T11" s="20">
        <v>0.98</v>
      </c>
      <c r="U11" s="20">
        <v>58.75</v>
      </c>
      <c r="V11" s="20">
        <v>1E-3</v>
      </c>
      <c r="W11" s="20">
        <v>1E-3</v>
      </c>
      <c r="X11" s="46">
        <v>0</v>
      </c>
    </row>
    <row r="12" spans="1:24" s="36" customFormat="1" ht="33.75" customHeight="1" x14ac:dyDescent="0.35">
      <c r="A12" s="88"/>
      <c r="B12" s="133"/>
      <c r="C12" s="99"/>
      <c r="D12" s="531"/>
      <c r="E12" s="297" t="s">
        <v>18</v>
      </c>
      <c r="F12" s="373">
        <f>SUM(F6:F11)</f>
        <v>770</v>
      </c>
      <c r="G12" s="99"/>
      <c r="H12" s="266">
        <f>H6+H7+H8+H9+H10+H11</f>
        <v>31.529999999999994</v>
      </c>
      <c r="I12" s="20">
        <f t="shared" ref="I12:J12" si="0">I6+I7+I8+I9+I10+I11</f>
        <v>27.979999999999997</v>
      </c>
      <c r="J12" s="21">
        <f t="shared" si="0"/>
        <v>86.3</v>
      </c>
      <c r="K12" s="218">
        <f>K6+K7+K8+K9+K10+K11</f>
        <v>718.29000000000008</v>
      </c>
      <c r="L12" s="266">
        <f t="shared" ref="L12:X12" si="1">L6+L7+L8+L9+L10+L11</f>
        <v>0.33999999999999997</v>
      </c>
      <c r="M12" s="20">
        <f t="shared" si="1"/>
        <v>0.39</v>
      </c>
      <c r="N12" s="20">
        <f t="shared" si="1"/>
        <v>23.49</v>
      </c>
      <c r="O12" s="20">
        <f t="shared" si="1"/>
        <v>232.2</v>
      </c>
      <c r="P12" s="46">
        <f t="shared" si="1"/>
        <v>0</v>
      </c>
      <c r="Q12" s="266">
        <f t="shared" si="1"/>
        <v>119.20000000000002</v>
      </c>
      <c r="R12" s="20">
        <f t="shared" si="1"/>
        <v>470.76</v>
      </c>
      <c r="S12" s="20">
        <f t="shared" si="1"/>
        <v>120.96</v>
      </c>
      <c r="T12" s="20">
        <f t="shared" si="1"/>
        <v>7.3100000000000005</v>
      </c>
      <c r="U12" s="20">
        <f t="shared" si="1"/>
        <v>1904.9099999999999</v>
      </c>
      <c r="V12" s="20">
        <f t="shared" si="1"/>
        <v>4.1000000000000002E-2</v>
      </c>
      <c r="W12" s="20">
        <f t="shared" si="1"/>
        <v>1.0999999999999999E-2</v>
      </c>
      <c r="X12" s="46">
        <f t="shared" si="1"/>
        <v>6.6820000000000004</v>
      </c>
    </row>
    <row r="13" spans="1:24" s="36" customFormat="1" ht="33.75" customHeight="1" thickBot="1" x14ac:dyDescent="0.4">
      <c r="A13" s="115"/>
      <c r="B13" s="136"/>
      <c r="C13" s="255"/>
      <c r="D13" s="731"/>
      <c r="E13" s="326" t="s">
        <v>19</v>
      </c>
      <c r="F13" s="260"/>
      <c r="G13" s="201"/>
      <c r="H13" s="197"/>
      <c r="I13" s="51"/>
      <c r="J13" s="127"/>
      <c r="K13" s="344">
        <f>K12/23.5</f>
        <v>30.565531914893619</v>
      </c>
      <c r="L13" s="197"/>
      <c r="M13" s="154"/>
      <c r="N13" s="51"/>
      <c r="O13" s="51"/>
      <c r="P13" s="116"/>
      <c r="Q13" s="197"/>
      <c r="R13" s="51"/>
      <c r="S13" s="51"/>
      <c r="T13" s="51"/>
      <c r="U13" s="51"/>
      <c r="V13" s="51"/>
      <c r="W13" s="51"/>
      <c r="X13" s="116"/>
    </row>
    <row r="14" spans="1:24" x14ac:dyDescent="0.35">
      <c r="A14" s="2"/>
      <c r="C14" s="4"/>
      <c r="D14" s="2"/>
      <c r="E14" s="9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D15" s="11"/>
      <c r="E15" s="25"/>
      <c r="F15" s="26"/>
      <c r="G15" s="11"/>
      <c r="H15" s="11"/>
      <c r="I15" s="11"/>
      <c r="J15" s="11"/>
    </row>
    <row r="16" spans="1:24" ht="18" x14ac:dyDescent="0.35">
      <c r="D16" s="11"/>
      <c r="E16" s="25"/>
      <c r="F16" s="26"/>
      <c r="G16" s="11"/>
      <c r="H16" s="11"/>
      <c r="I16" s="11"/>
      <c r="J16" s="11"/>
    </row>
    <row r="17" spans="1:10" ht="18" x14ac:dyDescent="0.35">
      <c r="A17" s="591" t="s">
        <v>61</v>
      </c>
      <c r="B17" s="794"/>
      <c r="C17" s="592"/>
      <c r="D17" s="593"/>
      <c r="E17" s="25"/>
      <c r="F17" s="26"/>
      <c r="G17" s="11"/>
      <c r="H17" s="11"/>
      <c r="I17" s="11"/>
      <c r="J17" s="11"/>
    </row>
    <row r="18" spans="1:10" x14ac:dyDescent="0.35">
      <c r="A18" s="594" t="s">
        <v>62</v>
      </c>
      <c r="B18" s="790"/>
      <c r="C18" s="595"/>
      <c r="D18" s="595"/>
      <c r="E18" s="11"/>
      <c r="F18" s="11"/>
      <c r="G18" s="11"/>
      <c r="H18" s="11"/>
      <c r="I18" s="11"/>
      <c r="J18" s="11"/>
    </row>
    <row r="19" spans="1:10" x14ac:dyDescent="0.35">
      <c r="A19" s="11"/>
      <c r="B19" s="791"/>
      <c r="C19" s="328"/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3" zoomScaleNormal="43" workbookViewId="0">
      <selection activeCell="E25" sqref="E25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6"/>
      <c r="B4" s="96"/>
      <c r="C4" s="598" t="s">
        <v>37</v>
      </c>
      <c r="D4" s="664"/>
      <c r="E4" s="665"/>
      <c r="F4" s="598"/>
      <c r="G4" s="597"/>
      <c r="H4" s="752" t="s">
        <v>20</v>
      </c>
      <c r="I4" s="753"/>
      <c r="J4" s="754"/>
      <c r="K4" s="666" t="s">
        <v>21</v>
      </c>
      <c r="L4" s="860" t="s">
        <v>22</v>
      </c>
      <c r="M4" s="861"/>
      <c r="N4" s="862"/>
      <c r="O4" s="862"/>
      <c r="P4" s="866"/>
      <c r="Q4" s="867" t="s">
        <v>23</v>
      </c>
      <c r="R4" s="868"/>
      <c r="S4" s="868"/>
      <c r="T4" s="868"/>
      <c r="U4" s="868"/>
      <c r="V4" s="868"/>
      <c r="W4" s="868"/>
      <c r="X4" s="869"/>
    </row>
    <row r="5" spans="1:24" s="16" customFormat="1" ht="47" thickBot="1" x14ac:dyDescent="0.4">
      <c r="A5" s="77" t="s">
        <v>0</v>
      </c>
      <c r="B5" s="97"/>
      <c r="C5" s="103" t="s">
        <v>38</v>
      </c>
      <c r="D5" s="755" t="s">
        <v>39</v>
      </c>
      <c r="E5" s="103" t="s">
        <v>36</v>
      </c>
      <c r="F5" s="103" t="s">
        <v>24</v>
      </c>
      <c r="G5" s="97" t="s">
        <v>35</v>
      </c>
      <c r="H5" s="126" t="s">
        <v>25</v>
      </c>
      <c r="I5" s="455" t="s">
        <v>26</v>
      </c>
      <c r="J5" s="723" t="s">
        <v>27</v>
      </c>
      <c r="K5" s="679" t="s">
        <v>28</v>
      </c>
      <c r="L5" s="334" t="s">
        <v>29</v>
      </c>
      <c r="M5" s="334" t="s">
        <v>103</v>
      </c>
      <c r="N5" s="334" t="s">
        <v>30</v>
      </c>
      <c r="O5" s="454" t="s">
        <v>104</v>
      </c>
      <c r="P5" s="334" t="s">
        <v>105</v>
      </c>
      <c r="Q5" s="334" t="s">
        <v>31</v>
      </c>
      <c r="R5" s="334" t="s">
        <v>32</v>
      </c>
      <c r="S5" s="334" t="s">
        <v>33</v>
      </c>
      <c r="T5" s="334" t="s">
        <v>34</v>
      </c>
      <c r="U5" s="334" t="s">
        <v>106</v>
      </c>
      <c r="V5" s="334" t="s">
        <v>107</v>
      </c>
      <c r="W5" s="334" t="s">
        <v>108</v>
      </c>
      <c r="X5" s="455" t="s">
        <v>109</v>
      </c>
    </row>
    <row r="6" spans="1:24" s="16" customFormat="1" ht="33.75" customHeight="1" x14ac:dyDescent="0.35">
      <c r="A6" s="80" t="s">
        <v>6</v>
      </c>
      <c r="B6" s="291"/>
      <c r="C6" s="275">
        <v>9</v>
      </c>
      <c r="D6" s="650" t="s">
        <v>17</v>
      </c>
      <c r="E6" s="651" t="s">
        <v>84</v>
      </c>
      <c r="F6" s="652">
        <v>60</v>
      </c>
      <c r="G6" s="487"/>
      <c r="H6" s="258">
        <v>1.29</v>
      </c>
      <c r="I6" s="39">
        <v>4.2699999999999996</v>
      </c>
      <c r="J6" s="40">
        <v>6.97</v>
      </c>
      <c r="K6" s="307">
        <v>72.75</v>
      </c>
      <c r="L6" s="258">
        <v>0.02</v>
      </c>
      <c r="M6" s="39">
        <v>0.03</v>
      </c>
      <c r="N6" s="39">
        <v>4.4800000000000004</v>
      </c>
      <c r="O6" s="39">
        <v>30</v>
      </c>
      <c r="P6" s="42">
        <v>0</v>
      </c>
      <c r="Q6" s="258">
        <v>17.55</v>
      </c>
      <c r="R6" s="39">
        <v>27.09</v>
      </c>
      <c r="S6" s="39">
        <v>14.37</v>
      </c>
      <c r="T6" s="39">
        <v>0.8</v>
      </c>
      <c r="U6" s="39">
        <v>205.55</v>
      </c>
      <c r="V6" s="39">
        <v>4.0000000000000001E-3</v>
      </c>
      <c r="W6" s="39">
        <v>1E-3</v>
      </c>
      <c r="X6" s="40">
        <v>0.01</v>
      </c>
    </row>
    <row r="7" spans="1:24" s="16" customFormat="1" ht="33.75" customHeight="1" x14ac:dyDescent="0.35">
      <c r="A7" s="78"/>
      <c r="B7" s="98"/>
      <c r="C7" s="133">
        <v>41</v>
      </c>
      <c r="D7" s="205" t="s">
        <v>8</v>
      </c>
      <c r="E7" s="340" t="s">
        <v>78</v>
      </c>
      <c r="F7" s="221">
        <v>200</v>
      </c>
      <c r="G7" s="357"/>
      <c r="H7" s="242">
        <v>6.66</v>
      </c>
      <c r="I7" s="74">
        <v>5.51</v>
      </c>
      <c r="J7" s="203">
        <v>8.75</v>
      </c>
      <c r="K7" s="355">
        <v>111.57</v>
      </c>
      <c r="L7" s="242">
        <v>7.0000000000000007E-2</v>
      </c>
      <c r="M7" s="74">
        <v>0.06</v>
      </c>
      <c r="N7" s="74">
        <v>2.75</v>
      </c>
      <c r="O7" s="74">
        <v>110</v>
      </c>
      <c r="P7" s="75">
        <v>0</v>
      </c>
      <c r="Q7" s="242">
        <v>22.94</v>
      </c>
      <c r="R7" s="74">
        <v>97.77</v>
      </c>
      <c r="S7" s="74">
        <v>22.1</v>
      </c>
      <c r="T7" s="74">
        <v>1.38</v>
      </c>
      <c r="U7" s="74">
        <v>299.77999999999997</v>
      </c>
      <c r="V7" s="74">
        <v>4.0000000000000001E-3</v>
      </c>
      <c r="W7" s="74">
        <v>2E-3</v>
      </c>
      <c r="X7" s="203">
        <v>0.03</v>
      </c>
    </row>
    <row r="8" spans="1:24" s="36" customFormat="1" ht="33.75" customHeight="1" x14ac:dyDescent="0.35">
      <c r="A8" s="88"/>
      <c r="B8" s="545"/>
      <c r="C8" s="133">
        <v>81</v>
      </c>
      <c r="D8" s="205" t="s">
        <v>9</v>
      </c>
      <c r="E8" s="157" t="s">
        <v>68</v>
      </c>
      <c r="F8" s="619">
        <v>90</v>
      </c>
      <c r="G8" s="165"/>
      <c r="H8" s="266">
        <v>23.81</v>
      </c>
      <c r="I8" s="20">
        <v>19.829999999999998</v>
      </c>
      <c r="J8" s="46">
        <v>0.72</v>
      </c>
      <c r="K8" s="265">
        <v>274.56</v>
      </c>
      <c r="L8" s="266">
        <v>0.09</v>
      </c>
      <c r="M8" s="20">
        <v>0.16</v>
      </c>
      <c r="N8" s="20">
        <v>1.0900000000000001</v>
      </c>
      <c r="O8" s="20">
        <v>30</v>
      </c>
      <c r="P8" s="21">
        <v>0.01</v>
      </c>
      <c r="Q8" s="266">
        <v>20.3</v>
      </c>
      <c r="R8" s="20">
        <v>189.81</v>
      </c>
      <c r="S8" s="20">
        <v>22.65</v>
      </c>
      <c r="T8" s="20">
        <v>1.54</v>
      </c>
      <c r="U8" s="20">
        <v>267.56</v>
      </c>
      <c r="V8" s="20">
        <v>5.0000000000000001E-3</v>
      </c>
      <c r="W8" s="20">
        <v>0</v>
      </c>
      <c r="X8" s="46">
        <v>0.15</v>
      </c>
    </row>
    <row r="9" spans="1:24" s="16" customFormat="1" ht="43.5" customHeight="1" x14ac:dyDescent="0.35">
      <c r="A9" s="81"/>
      <c r="B9" s="99"/>
      <c r="C9" s="133">
        <v>124</v>
      </c>
      <c r="D9" s="205" t="s">
        <v>81</v>
      </c>
      <c r="E9" s="340" t="s">
        <v>79</v>
      </c>
      <c r="F9" s="221">
        <v>150</v>
      </c>
      <c r="G9" s="357"/>
      <c r="H9" s="242">
        <v>3.93</v>
      </c>
      <c r="I9" s="74">
        <v>4.24</v>
      </c>
      <c r="J9" s="203">
        <v>21.84</v>
      </c>
      <c r="K9" s="355">
        <v>140.55000000000001</v>
      </c>
      <c r="L9" s="242">
        <v>0.11</v>
      </c>
      <c r="M9" s="74">
        <v>0.02</v>
      </c>
      <c r="N9" s="74">
        <v>0</v>
      </c>
      <c r="O9" s="74">
        <v>10</v>
      </c>
      <c r="P9" s="75">
        <v>0.06</v>
      </c>
      <c r="Q9" s="242">
        <v>10.9</v>
      </c>
      <c r="R9" s="74">
        <v>74.540000000000006</v>
      </c>
      <c r="S9" s="74">
        <v>26.07</v>
      </c>
      <c r="T9" s="74">
        <v>0.86</v>
      </c>
      <c r="U9" s="74">
        <v>64.319999999999993</v>
      </c>
      <c r="V9" s="74">
        <v>1E-3</v>
      </c>
      <c r="W9" s="74">
        <v>1E-3</v>
      </c>
      <c r="X9" s="203">
        <v>0.01</v>
      </c>
    </row>
    <row r="10" spans="1:24" s="16" customFormat="1" ht="33.75" customHeight="1" x14ac:dyDescent="0.35">
      <c r="A10" s="81"/>
      <c r="B10" s="355"/>
      <c r="C10" s="206">
        <v>100</v>
      </c>
      <c r="D10" s="205" t="s">
        <v>82</v>
      </c>
      <c r="E10" s="150" t="s">
        <v>80</v>
      </c>
      <c r="F10" s="133">
        <v>200</v>
      </c>
      <c r="G10" s="357"/>
      <c r="H10" s="266">
        <v>0.15</v>
      </c>
      <c r="I10" s="20">
        <v>0.04</v>
      </c>
      <c r="J10" s="46">
        <v>12.83</v>
      </c>
      <c r="K10" s="265">
        <v>52.45</v>
      </c>
      <c r="L10" s="234">
        <v>0</v>
      </c>
      <c r="M10" s="15">
        <v>0</v>
      </c>
      <c r="N10" s="15">
        <v>1.2</v>
      </c>
      <c r="O10" s="15">
        <v>0</v>
      </c>
      <c r="P10" s="18">
        <v>0</v>
      </c>
      <c r="Q10" s="234">
        <v>6.83</v>
      </c>
      <c r="R10" s="15">
        <v>5.22</v>
      </c>
      <c r="S10" s="15">
        <v>4.5199999999999996</v>
      </c>
      <c r="T10" s="15">
        <v>0.12</v>
      </c>
      <c r="U10" s="15">
        <v>42.79</v>
      </c>
      <c r="V10" s="15">
        <v>0</v>
      </c>
      <c r="W10" s="15">
        <v>0.02</v>
      </c>
      <c r="X10" s="41">
        <v>0</v>
      </c>
    </row>
    <row r="11" spans="1:24" s="16" customFormat="1" ht="33.75" customHeight="1" x14ac:dyDescent="0.35">
      <c r="A11" s="81"/>
      <c r="B11" s="355"/>
      <c r="C11" s="206">
        <v>119</v>
      </c>
      <c r="D11" s="205" t="s">
        <v>12</v>
      </c>
      <c r="E11" s="150" t="s">
        <v>52</v>
      </c>
      <c r="F11" s="273">
        <v>20</v>
      </c>
      <c r="G11" s="132"/>
      <c r="H11" s="234">
        <v>1.52</v>
      </c>
      <c r="I11" s="15">
        <v>0.16</v>
      </c>
      <c r="J11" s="41">
        <v>9.84</v>
      </c>
      <c r="K11" s="578">
        <v>47</v>
      </c>
      <c r="L11" s="234">
        <v>0.02</v>
      </c>
      <c r="M11" s="15">
        <v>0.01</v>
      </c>
      <c r="N11" s="15">
        <v>0</v>
      </c>
      <c r="O11" s="15">
        <v>0</v>
      </c>
      <c r="P11" s="18">
        <v>0</v>
      </c>
      <c r="Q11" s="234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3.75" customHeight="1" x14ac:dyDescent="0.35">
      <c r="A12" s="88"/>
      <c r="B12" s="99"/>
      <c r="C12" s="133">
        <v>120</v>
      </c>
      <c r="D12" s="205" t="s">
        <v>13</v>
      </c>
      <c r="E12" s="150" t="s">
        <v>44</v>
      </c>
      <c r="F12" s="128">
        <v>20</v>
      </c>
      <c r="G12" s="132"/>
      <c r="H12" s="234">
        <v>1.32</v>
      </c>
      <c r="I12" s="15">
        <v>0.24</v>
      </c>
      <c r="J12" s="41">
        <v>8.0399999999999991</v>
      </c>
      <c r="K12" s="579">
        <v>39.6</v>
      </c>
      <c r="L12" s="266">
        <v>0.03</v>
      </c>
      <c r="M12" s="20">
        <v>0.02</v>
      </c>
      <c r="N12" s="20">
        <v>0</v>
      </c>
      <c r="O12" s="20">
        <v>0</v>
      </c>
      <c r="P12" s="21">
        <v>0</v>
      </c>
      <c r="Q12" s="266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3.75" customHeight="1" x14ac:dyDescent="0.35">
      <c r="A13" s="88"/>
      <c r="B13" s="545"/>
      <c r="C13" s="138"/>
      <c r="D13" s="452"/>
      <c r="E13" s="297" t="s">
        <v>18</v>
      </c>
      <c r="F13" s="189">
        <f>F6+F7+F8+F9+F10+F11+F12</f>
        <v>740</v>
      </c>
      <c r="G13" s="282"/>
      <c r="H13" s="195">
        <f t="shared" ref="H13:X13" si="0">H6+H7+H8+H9+H10+H11+H12</f>
        <v>38.68</v>
      </c>
      <c r="I13" s="34">
        <f t="shared" si="0"/>
        <v>34.29</v>
      </c>
      <c r="J13" s="62">
        <f t="shared" si="0"/>
        <v>68.990000000000009</v>
      </c>
      <c r="K13" s="550">
        <f t="shared" si="0"/>
        <v>738.48000000000013</v>
      </c>
      <c r="L13" s="195">
        <f t="shared" si="0"/>
        <v>0.33999999999999997</v>
      </c>
      <c r="M13" s="34">
        <f t="shared" si="0"/>
        <v>0.30000000000000004</v>
      </c>
      <c r="N13" s="34">
        <f t="shared" si="0"/>
        <v>9.52</v>
      </c>
      <c r="O13" s="34">
        <f t="shared" si="0"/>
        <v>180</v>
      </c>
      <c r="P13" s="259">
        <f t="shared" si="0"/>
        <v>6.9999999999999993E-2</v>
      </c>
      <c r="Q13" s="195">
        <f t="shared" si="0"/>
        <v>88.320000000000007</v>
      </c>
      <c r="R13" s="34">
        <f t="shared" si="0"/>
        <v>437.43000000000006</v>
      </c>
      <c r="S13" s="34">
        <f t="shared" si="0"/>
        <v>101.91</v>
      </c>
      <c r="T13" s="34">
        <f t="shared" si="0"/>
        <v>5.7</v>
      </c>
      <c r="U13" s="34">
        <f t="shared" si="0"/>
        <v>945.6</v>
      </c>
      <c r="V13" s="34">
        <f t="shared" si="0"/>
        <v>1.6000000000000004E-2</v>
      </c>
      <c r="W13" s="34">
        <f t="shared" si="0"/>
        <v>2.6000000000000002E-2</v>
      </c>
      <c r="X13" s="62">
        <f t="shared" si="0"/>
        <v>3.1</v>
      </c>
    </row>
    <row r="14" spans="1:24" s="16" customFormat="1" ht="33.75" customHeight="1" thickBot="1" x14ac:dyDescent="0.4">
      <c r="A14" s="115"/>
      <c r="B14" s="551"/>
      <c r="C14" s="136"/>
      <c r="D14" s="368"/>
      <c r="E14" s="326" t="s">
        <v>19</v>
      </c>
      <c r="F14" s="343"/>
      <c r="G14" s="201"/>
      <c r="H14" s="197"/>
      <c r="I14" s="51"/>
      <c r="J14" s="116"/>
      <c r="K14" s="440">
        <f>K13/23.5</f>
        <v>31.424680851063837</v>
      </c>
      <c r="L14" s="197"/>
      <c r="M14" s="51"/>
      <c r="N14" s="51"/>
      <c r="O14" s="51"/>
      <c r="P14" s="127"/>
      <c r="Q14" s="197"/>
      <c r="R14" s="51"/>
      <c r="S14" s="51"/>
      <c r="T14" s="51"/>
      <c r="U14" s="51"/>
      <c r="V14" s="51"/>
      <c r="W14" s="51"/>
      <c r="X14" s="116"/>
    </row>
    <row r="15" spans="1:24" x14ac:dyDescent="0.35">
      <c r="A15" s="2"/>
      <c r="B15" s="4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211"/>
      <c r="B16" s="268"/>
      <c r="C16" s="268"/>
      <c r="D16" s="269"/>
      <c r="E16" s="270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9" zoomScaleNormal="49" workbookViewId="0">
      <selection activeCell="E28" sqref="E2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19">
        <v>13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412"/>
      <c r="C4" s="598" t="s">
        <v>37</v>
      </c>
      <c r="D4" s="695"/>
      <c r="E4" s="665"/>
      <c r="F4" s="598"/>
      <c r="G4" s="597"/>
      <c r="H4" s="752" t="s">
        <v>20</v>
      </c>
      <c r="I4" s="753"/>
      <c r="J4" s="754"/>
      <c r="K4" s="603" t="s">
        <v>21</v>
      </c>
      <c r="L4" s="860" t="s">
        <v>22</v>
      </c>
      <c r="M4" s="861"/>
      <c r="N4" s="862"/>
      <c r="O4" s="862"/>
      <c r="P4" s="866"/>
      <c r="Q4" s="874" t="s">
        <v>23</v>
      </c>
      <c r="R4" s="875"/>
      <c r="S4" s="875"/>
      <c r="T4" s="875"/>
      <c r="U4" s="875"/>
      <c r="V4" s="875"/>
      <c r="W4" s="875"/>
      <c r="X4" s="876"/>
    </row>
    <row r="5" spans="1:24" s="16" customFormat="1" ht="47" thickBot="1" x14ac:dyDescent="0.4">
      <c r="A5" s="141" t="s">
        <v>0</v>
      </c>
      <c r="B5" s="103"/>
      <c r="C5" s="103" t="s">
        <v>38</v>
      </c>
      <c r="D5" s="764" t="s">
        <v>39</v>
      </c>
      <c r="E5" s="103" t="s">
        <v>36</v>
      </c>
      <c r="F5" s="103" t="s">
        <v>24</v>
      </c>
      <c r="G5" s="97" t="s">
        <v>35</v>
      </c>
      <c r="H5" s="766" t="s">
        <v>25</v>
      </c>
      <c r="I5" s="455" t="s">
        <v>26</v>
      </c>
      <c r="J5" s="767" t="s">
        <v>27</v>
      </c>
      <c r="K5" s="604" t="s">
        <v>28</v>
      </c>
      <c r="L5" s="474" t="s">
        <v>29</v>
      </c>
      <c r="M5" s="474" t="s">
        <v>103</v>
      </c>
      <c r="N5" s="474" t="s">
        <v>30</v>
      </c>
      <c r="O5" s="528" t="s">
        <v>104</v>
      </c>
      <c r="P5" s="474" t="s">
        <v>105</v>
      </c>
      <c r="Q5" s="474" t="s">
        <v>31</v>
      </c>
      <c r="R5" s="474" t="s">
        <v>32</v>
      </c>
      <c r="S5" s="474" t="s">
        <v>33</v>
      </c>
      <c r="T5" s="474" t="s">
        <v>34</v>
      </c>
      <c r="U5" s="474" t="s">
        <v>106</v>
      </c>
      <c r="V5" s="474" t="s">
        <v>107</v>
      </c>
      <c r="W5" s="474" t="s">
        <v>108</v>
      </c>
      <c r="X5" s="598" t="s">
        <v>109</v>
      </c>
    </row>
    <row r="6" spans="1:24" s="16" customFormat="1" ht="26.5" customHeight="1" x14ac:dyDescent="0.35">
      <c r="A6" s="143" t="s">
        <v>6</v>
      </c>
      <c r="B6" s="137"/>
      <c r="C6" s="371">
        <v>135</v>
      </c>
      <c r="D6" s="354" t="s">
        <v>17</v>
      </c>
      <c r="E6" s="173" t="s">
        <v>135</v>
      </c>
      <c r="F6" s="153">
        <v>60</v>
      </c>
      <c r="G6" s="627"/>
      <c r="H6" s="425">
        <v>1.2</v>
      </c>
      <c r="I6" s="352">
        <v>5.4</v>
      </c>
      <c r="J6" s="426">
        <v>5.16</v>
      </c>
      <c r="K6" s="188">
        <v>73.2</v>
      </c>
      <c r="L6" s="425">
        <v>0.01</v>
      </c>
      <c r="M6" s="351">
        <v>0.03</v>
      </c>
      <c r="N6" s="352">
        <v>4.2</v>
      </c>
      <c r="O6" s="352">
        <v>90</v>
      </c>
      <c r="P6" s="353">
        <v>0</v>
      </c>
      <c r="Q6" s="425">
        <v>24.6</v>
      </c>
      <c r="R6" s="352">
        <v>40.200000000000003</v>
      </c>
      <c r="S6" s="352">
        <v>21</v>
      </c>
      <c r="T6" s="352">
        <v>4.2</v>
      </c>
      <c r="U6" s="352">
        <v>189</v>
      </c>
      <c r="V6" s="352">
        <v>0</v>
      </c>
      <c r="W6" s="352">
        <v>0</v>
      </c>
      <c r="X6" s="426">
        <v>0</v>
      </c>
    </row>
    <row r="7" spans="1:24" s="16" customFormat="1" ht="26.5" customHeight="1" x14ac:dyDescent="0.35">
      <c r="A7" s="104"/>
      <c r="B7" s="134"/>
      <c r="C7" s="134" t="s">
        <v>154</v>
      </c>
      <c r="D7" s="435" t="s">
        <v>8</v>
      </c>
      <c r="E7" s="364" t="s">
        <v>151</v>
      </c>
      <c r="F7" s="590">
        <v>200</v>
      </c>
      <c r="G7" s="98"/>
      <c r="H7" s="235">
        <v>6.2</v>
      </c>
      <c r="I7" s="13">
        <v>6.38</v>
      </c>
      <c r="J7" s="43">
        <v>12.02</v>
      </c>
      <c r="K7" s="135">
        <v>131.11000000000001</v>
      </c>
      <c r="L7" s="70">
        <v>7.0000000000000007E-2</v>
      </c>
      <c r="M7" s="70">
        <v>0.08</v>
      </c>
      <c r="N7" s="13">
        <v>5.17</v>
      </c>
      <c r="O7" s="13">
        <v>120</v>
      </c>
      <c r="P7" s="43">
        <v>0.02</v>
      </c>
      <c r="Q7" s="235">
        <v>26.04</v>
      </c>
      <c r="R7" s="13">
        <v>95.87</v>
      </c>
      <c r="S7" s="13">
        <v>23.89</v>
      </c>
      <c r="T7" s="13">
        <v>1.32</v>
      </c>
      <c r="U7" s="13">
        <v>377.41</v>
      </c>
      <c r="V7" s="13">
        <v>5.0000000000000001E-3</v>
      </c>
      <c r="W7" s="13">
        <v>1E-3</v>
      </c>
      <c r="X7" s="43">
        <v>0.04</v>
      </c>
    </row>
    <row r="8" spans="1:24" s="36" customFormat="1" ht="26.5" customHeight="1" x14ac:dyDescent="0.35">
      <c r="A8" s="105"/>
      <c r="B8" s="121"/>
      <c r="C8" s="133">
        <v>80</v>
      </c>
      <c r="D8" s="434" t="s">
        <v>9</v>
      </c>
      <c r="E8" s="157" t="s">
        <v>88</v>
      </c>
      <c r="F8" s="221">
        <v>90</v>
      </c>
      <c r="G8" s="99"/>
      <c r="H8" s="235">
        <v>14.84</v>
      </c>
      <c r="I8" s="13">
        <v>12.69</v>
      </c>
      <c r="J8" s="43">
        <v>4.46</v>
      </c>
      <c r="K8" s="135">
        <v>191.87</v>
      </c>
      <c r="L8" s="70">
        <v>0.06</v>
      </c>
      <c r="M8" s="70">
        <v>0.11</v>
      </c>
      <c r="N8" s="13">
        <v>1.48</v>
      </c>
      <c r="O8" s="13">
        <v>30</v>
      </c>
      <c r="P8" s="43">
        <v>0</v>
      </c>
      <c r="Q8" s="235">
        <v>20.21</v>
      </c>
      <c r="R8" s="13">
        <v>120.74</v>
      </c>
      <c r="S8" s="13">
        <v>17.46</v>
      </c>
      <c r="T8" s="13">
        <v>1.23</v>
      </c>
      <c r="U8" s="13">
        <v>204.01</v>
      </c>
      <c r="V8" s="13">
        <v>3.0000000000000001E-3</v>
      </c>
      <c r="W8" s="13">
        <v>0</v>
      </c>
      <c r="X8" s="43">
        <v>0.09</v>
      </c>
    </row>
    <row r="9" spans="1:24" s="36" customFormat="1" ht="26.5" customHeight="1" x14ac:dyDescent="0.35">
      <c r="A9" s="105"/>
      <c r="B9" s="121"/>
      <c r="C9" s="133">
        <v>54</v>
      </c>
      <c r="D9" s="433" t="s">
        <v>81</v>
      </c>
      <c r="E9" s="149" t="s">
        <v>41</v>
      </c>
      <c r="F9" s="132">
        <v>150</v>
      </c>
      <c r="G9" s="128"/>
      <c r="H9" s="266">
        <v>7.26</v>
      </c>
      <c r="I9" s="20">
        <v>4.96</v>
      </c>
      <c r="J9" s="46">
        <v>31.76</v>
      </c>
      <c r="K9" s="188">
        <v>198.84</v>
      </c>
      <c r="L9" s="19">
        <v>0.19</v>
      </c>
      <c r="M9" s="19">
        <v>0.1</v>
      </c>
      <c r="N9" s="20">
        <v>0</v>
      </c>
      <c r="O9" s="20">
        <v>10</v>
      </c>
      <c r="P9" s="21">
        <v>0.06</v>
      </c>
      <c r="Q9" s="266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6">
        <v>0.01</v>
      </c>
    </row>
    <row r="10" spans="1:24" s="16" customFormat="1" ht="33.75" customHeight="1" x14ac:dyDescent="0.35">
      <c r="A10" s="106"/>
      <c r="B10" s="134"/>
      <c r="C10" s="99">
        <v>98</v>
      </c>
      <c r="D10" s="149" t="s">
        <v>16</v>
      </c>
      <c r="E10" s="170" t="s">
        <v>15</v>
      </c>
      <c r="F10" s="554">
        <v>200</v>
      </c>
      <c r="G10" s="526"/>
      <c r="H10" s="234">
        <v>0.37</v>
      </c>
      <c r="I10" s="15">
        <v>0</v>
      </c>
      <c r="J10" s="18">
        <v>14.85</v>
      </c>
      <c r="K10" s="186">
        <v>59.48</v>
      </c>
      <c r="L10" s="17">
        <v>0</v>
      </c>
      <c r="M10" s="17">
        <v>0</v>
      </c>
      <c r="N10" s="15">
        <v>0</v>
      </c>
      <c r="O10" s="15">
        <v>0</v>
      </c>
      <c r="P10" s="41">
        <v>0</v>
      </c>
      <c r="Q10" s="234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06"/>
      <c r="B11" s="135"/>
      <c r="C11" s="135">
        <v>119</v>
      </c>
      <c r="D11" s="433" t="s">
        <v>52</v>
      </c>
      <c r="E11" s="149" t="s">
        <v>40</v>
      </c>
      <c r="F11" s="132">
        <v>30</v>
      </c>
      <c r="G11" s="128"/>
      <c r="H11" s="234">
        <v>2.2799999999999998</v>
      </c>
      <c r="I11" s="15">
        <v>0.24</v>
      </c>
      <c r="J11" s="41">
        <v>14.76</v>
      </c>
      <c r="K11" s="185">
        <v>70.5</v>
      </c>
      <c r="L11" s="19">
        <v>0.03</v>
      </c>
      <c r="M11" s="19">
        <v>0.01</v>
      </c>
      <c r="N11" s="20">
        <v>0</v>
      </c>
      <c r="O11" s="20">
        <v>0</v>
      </c>
      <c r="P11" s="21">
        <v>0</v>
      </c>
      <c r="Q11" s="266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6">
        <v>4.3499999999999996</v>
      </c>
    </row>
    <row r="12" spans="1:24" s="16" customFormat="1" ht="26.5" customHeight="1" x14ac:dyDescent="0.35">
      <c r="A12" s="106"/>
      <c r="B12" s="135"/>
      <c r="C12" s="135">
        <v>120</v>
      </c>
      <c r="D12" s="433" t="s">
        <v>44</v>
      </c>
      <c r="E12" s="149" t="s">
        <v>44</v>
      </c>
      <c r="F12" s="132">
        <v>25</v>
      </c>
      <c r="G12" s="128"/>
      <c r="H12" s="234">
        <v>1.65</v>
      </c>
      <c r="I12" s="15">
        <v>0.3</v>
      </c>
      <c r="J12" s="41">
        <v>10.050000000000001</v>
      </c>
      <c r="K12" s="185">
        <v>49.5</v>
      </c>
      <c r="L12" s="17">
        <v>0.04</v>
      </c>
      <c r="M12" s="17">
        <v>0.02</v>
      </c>
      <c r="N12" s="15">
        <v>0</v>
      </c>
      <c r="O12" s="15">
        <v>0</v>
      </c>
      <c r="P12" s="18">
        <v>0</v>
      </c>
      <c r="Q12" s="234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1">
        <v>0</v>
      </c>
    </row>
    <row r="13" spans="1:24" s="36" customFormat="1" ht="26.5" customHeight="1" x14ac:dyDescent="0.35">
      <c r="A13" s="105"/>
      <c r="B13" s="121"/>
      <c r="C13" s="138"/>
      <c r="D13" s="696"/>
      <c r="E13" s="155" t="s">
        <v>18</v>
      </c>
      <c r="F13" s="189">
        <f>SUM(F6:F12)</f>
        <v>755</v>
      </c>
      <c r="G13" s="253"/>
      <c r="H13" s="196">
        <f t="shared" ref="H13:J13" si="0">SUM(H6:H12)</f>
        <v>33.799999999999997</v>
      </c>
      <c r="I13" s="92">
        <f t="shared" si="0"/>
        <v>29.97</v>
      </c>
      <c r="J13" s="94">
        <f t="shared" si="0"/>
        <v>93.06</v>
      </c>
      <c r="K13" s="189">
        <f>SUM(K6:K12)</f>
        <v>774.5</v>
      </c>
      <c r="L13" s="93">
        <f t="shared" ref="L13:X13" si="1">SUM(L6:L12)</f>
        <v>0.39999999999999997</v>
      </c>
      <c r="M13" s="92">
        <f t="shared" si="1"/>
        <v>0.35000000000000003</v>
      </c>
      <c r="N13" s="92">
        <f t="shared" si="1"/>
        <v>10.850000000000001</v>
      </c>
      <c r="O13" s="92">
        <f t="shared" si="1"/>
        <v>250</v>
      </c>
      <c r="P13" s="94">
        <f t="shared" si="1"/>
        <v>0.08</v>
      </c>
      <c r="Q13" s="196">
        <f t="shared" si="1"/>
        <v>97.399999999999991</v>
      </c>
      <c r="R13" s="92">
        <f t="shared" si="1"/>
        <v>473.52</v>
      </c>
      <c r="S13" s="92">
        <f t="shared" si="1"/>
        <v>184.51999999999998</v>
      </c>
      <c r="T13" s="92">
        <f t="shared" si="1"/>
        <v>11.65</v>
      </c>
      <c r="U13" s="92">
        <f t="shared" si="1"/>
        <v>1050.94</v>
      </c>
      <c r="V13" s="92">
        <f t="shared" si="1"/>
        <v>1.2E-2</v>
      </c>
      <c r="W13" s="92">
        <f t="shared" si="1"/>
        <v>7.0000000000000001E-3</v>
      </c>
      <c r="X13" s="94">
        <f t="shared" si="1"/>
        <v>4.4899999999999993</v>
      </c>
    </row>
    <row r="14" spans="1:24" s="36" customFormat="1" ht="26.5" customHeight="1" thickBot="1" x14ac:dyDescent="0.4">
      <c r="A14" s="144"/>
      <c r="B14" s="122"/>
      <c r="C14" s="139"/>
      <c r="D14" s="697"/>
      <c r="E14" s="156" t="s">
        <v>19</v>
      </c>
      <c r="F14" s="136"/>
      <c r="G14" s="201"/>
      <c r="H14" s="197"/>
      <c r="I14" s="51"/>
      <c r="J14" s="116"/>
      <c r="K14" s="190">
        <f>K13/23.5</f>
        <v>32.957446808510639</v>
      </c>
      <c r="L14" s="154"/>
      <c r="M14" s="154"/>
      <c r="N14" s="51"/>
      <c r="O14" s="51"/>
      <c r="P14" s="116"/>
      <c r="Q14" s="197"/>
      <c r="R14" s="51"/>
      <c r="S14" s="51"/>
      <c r="T14" s="51"/>
      <c r="U14" s="51"/>
      <c r="V14" s="51"/>
      <c r="W14" s="51"/>
      <c r="X14" s="116"/>
    </row>
    <row r="15" spans="1:24" x14ac:dyDescent="0.35">
      <c r="A15" s="9"/>
      <c r="B15" s="31"/>
      <c r="C15" s="31"/>
      <c r="D15" s="9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11" customFormat="1" ht="18" x14ac:dyDescent="0.35">
      <c r="A16" s="358"/>
      <c r="B16" s="272"/>
      <c r="C16" s="269"/>
      <c r="D16" s="269"/>
      <c r="E16" s="270"/>
      <c r="F16" s="271"/>
      <c r="G16" s="269"/>
      <c r="H16" s="269"/>
      <c r="I16" s="269"/>
      <c r="J16" s="269"/>
    </row>
    <row r="17" spans="1:10" ht="18" x14ac:dyDescent="0.35">
      <c r="A17" s="11"/>
      <c r="B17" s="328"/>
      <c r="C17" s="328"/>
      <c r="D17" s="11"/>
      <c r="E17" s="25"/>
      <c r="F17" s="26"/>
      <c r="G17" s="11"/>
      <c r="H17" s="11"/>
      <c r="I17" s="11"/>
      <c r="J17" s="11"/>
    </row>
    <row r="18" spans="1:10" x14ac:dyDescent="0.35">
      <c r="D18" s="11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41" zoomScaleNormal="41" workbookViewId="0">
      <selection activeCell="B8" sqref="B8:X8"/>
    </sheetView>
  </sheetViews>
  <sheetFormatPr defaultRowHeight="14.5" x14ac:dyDescent="0.35"/>
  <cols>
    <col min="1" max="1" width="16.81640625" customWidth="1"/>
    <col min="2" max="2" width="15.7265625" style="789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9.81640625" bestFit="1" customWidth="1"/>
    <col min="23" max="23" width="12.453125" customWidth="1"/>
  </cols>
  <sheetData>
    <row r="2" spans="1:24" ht="23" x14ac:dyDescent="0.5">
      <c r="A2" s="6" t="s">
        <v>1</v>
      </c>
      <c r="B2" s="788"/>
      <c r="C2" s="7"/>
      <c r="D2" s="6" t="s">
        <v>3</v>
      </c>
      <c r="E2" s="6"/>
      <c r="F2" s="8" t="s">
        <v>2</v>
      </c>
      <c r="G2" s="119">
        <v>14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742"/>
      <c r="C4" s="719" t="s">
        <v>37</v>
      </c>
      <c r="D4" s="244"/>
      <c r="E4" s="738"/>
      <c r="F4" s="597"/>
      <c r="G4" s="598"/>
      <c r="H4" s="761" t="s">
        <v>20</v>
      </c>
      <c r="I4" s="762"/>
      <c r="J4" s="763"/>
      <c r="K4" s="666" t="s">
        <v>21</v>
      </c>
      <c r="L4" s="860" t="s">
        <v>22</v>
      </c>
      <c r="M4" s="861"/>
      <c r="N4" s="862"/>
      <c r="O4" s="862"/>
      <c r="P4" s="866"/>
      <c r="Q4" s="874" t="s">
        <v>23</v>
      </c>
      <c r="R4" s="875"/>
      <c r="S4" s="875"/>
      <c r="T4" s="875"/>
      <c r="U4" s="875"/>
      <c r="V4" s="875"/>
      <c r="W4" s="875"/>
      <c r="X4" s="876"/>
    </row>
    <row r="5" spans="1:24" s="16" customFormat="1" ht="28.5" customHeight="1" thickBot="1" x14ac:dyDescent="0.4">
      <c r="A5" s="141" t="s">
        <v>0</v>
      </c>
      <c r="B5" s="103"/>
      <c r="C5" s="97" t="s">
        <v>38</v>
      </c>
      <c r="D5" s="648" t="s">
        <v>39</v>
      </c>
      <c r="E5" s="723" t="s">
        <v>36</v>
      </c>
      <c r="F5" s="97" t="s">
        <v>24</v>
      </c>
      <c r="G5" s="103" t="s">
        <v>35</v>
      </c>
      <c r="H5" s="766" t="s">
        <v>25</v>
      </c>
      <c r="I5" s="455" t="s">
        <v>26</v>
      </c>
      <c r="J5" s="767" t="s">
        <v>27</v>
      </c>
      <c r="K5" s="679" t="s">
        <v>28</v>
      </c>
      <c r="L5" s="474" t="s">
        <v>29</v>
      </c>
      <c r="M5" s="474" t="s">
        <v>103</v>
      </c>
      <c r="N5" s="474" t="s">
        <v>30</v>
      </c>
      <c r="O5" s="528" t="s">
        <v>104</v>
      </c>
      <c r="P5" s="717" t="s">
        <v>105</v>
      </c>
      <c r="Q5" s="474" t="s">
        <v>31</v>
      </c>
      <c r="R5" s="474" t="s">
        <v>32</v>
      </c>
      <c r="S5" s="474" t="s">
        <v>33</v>
      </c>
      <c r="T5" s="474" t="s">
        <v>34</v>
      </c>
      <c r="U5" s="474" t="s">
        <v>106</v>
      </c>
      <c r="V5" s="474" t="s">
        <v>107</v>
      </c>
      <c r="W5" s="474" t="s">
        <v>108</v>
      </c>
      <c r="X5" s="717" t="s">
        <v>109</v>
      </c>
    </row>
    <row r="6" spans="1:24" s="16" customFormat="1" ht="36" customHeight="1" x14ac:dyDescent="0.35">
      <c r="A6" s="143" t="s">
        <v>6</v>
      </c>
      <c r="B6" s="214"/>
      <c r="C6" s="153">
        <v>24</v>
      </c>
      <c r="D6" s="605" t="s">
        <v>17</v>
      </c>
      <c r="E6" s="367" t="s">
        <v>98</v>
      </c>
      <c r="F6" s="493">
        <v>150</v>
      </c>
      <c r="G6" s="495"/>
      <c r="H6" s="252">
        <v>0.6</v>
      </c>
      <c r="I6" s="37">
        <v>0.6</v>
      </c>
      <c r="J6" s="48">
        <v>14.7</v>
      </c>
      <c r="K6" s="450">
        <v>70.5</v>
      </c>
      <c r="L6" s="252">
        <v>0.05</v>
      </c>
      <c r="M6" s="37">
        <v>0.03</v>
      </c>
      <c r="N6" s="37">
        <v>15</v>
      </c>
      <c r="O6" s="37">
        <v>0</v>
      </c>
      <c r="P6" s="48">
        <v>0</v>
      </c>
      <c r="Q6" s="252">
        <v>24</v>
      </c>
      <c r="R6" s="37">
        <v>16.5</v>
      </c>
      <c r="S6" s="37">
        <v>13.5</v>
      </c>
      <c r="T6" s="37">
        <v>3.3</v>
      </c>
      <c r="U6" s="37">
        <v>417</v>
      </c>
      <c r="V6" s="37">
        <v>3.0000000000000001E-3</v>
      </c>
      <c r="W6" s="37">
        <v>0</v>
      </c>
      <c r="X6" s="215">
        <v>0.01</v>
      </c>
    </row>
    <row r="7" spans="1:24" s="16" customFormat="1" ht="26.5" customHeight="1" x14ac:dyDescent="0.35">
      <c r="A7" s="104"/>
      <c r="B7" s="134"/>
      <c r="C7" s="164">
        <v>34</v>
      </c>
      <c r="D7" s="362" t="s">
        <v>8</v>
      </c>
      <c r="E7" s="364" t="s">
        <v>72</v>
      </c>
      <c r="F7" s="654">
        <v>200</v>
      </c>
      <c r="G7" s="164"/>
      <c r="H7" s="235">
        <v>9.19</v>
      </c>
      <c r="I7" s="13">
        <v>5.64</v>
      </c>
      <c r="J7" s="23">
        <v>13.63</v>
      </c>
      <c r="K7" s="281">
        <v>141.18</v>
      </c>
      <c r="L7" s="242">
        <v>0.16</v>
      </c>
      <c r="M7" s="74">
        <v>0.08</v>
      </c>
      <c r="N7" s="74">
        <v>2.73</v>
      </c>
      <c r="O7" s="74">
        <v>110</v>
      </c>
      <c r="P7" s="75">
        <v>0</v>
      </c>
      <c r="Q7" s="242">
        <v>24.39</v>
      </c>
      <c r="R7" s="74">
        <v>101</v>
      </c>
      <c r="S7" s="74">
        <v>29.04</v>
      </c>
      <c r="T7" s="74">
        <v>2.08</v>
      </c>
      <c r="U7" s="74">
        <v>339.52</v>
      </c>
      <c r="V7" s="74">
        <v>4.0000000000000001E-3</v>
      </c>
      <c r="W7" s="74">
        <v>2E-3</v>
      </c>
      <c r="X7" s="203">
        <v>0.03</v>
      </c>
    </row>
    <row r="8" spans="1:24" s="36" customFormat="1" ht="26.5" customHeight="1" x14ac:dyDescent="0.35">
      <c r="A8" s="105"/>
      <c r="B8" s="179"/>
      <c r="C8" s="162">
        <v>82</v>
      </c>
      <c r="D8" s="422" t="s">
        <v>9</v>
      </c>
      <c r="E8" s="640" t="s">
        <v>124</v>
      </c>
      <c r="F8" s="512">
        <v>95</v>
      </c>
      <c r="G8" s="182"/>
      <c r="H8" s="321">
        <v>24.87</v>
      </c>
      <c r="I8" s="55">
        <v>21.09</v>
      </c>
      <c r="J8" s="56">
        <v>0.72</v>
      </c>
      <c r="K8" s="498">
        <v>290.5</v>
      </c>
      <c r="L8" s="321">
        <v>0.09</v>
      </c>
      <c r="M8" s="55">
        <v>0.18</v>
      </c>
      <c r="N8" s="55">
        <v>1.1000000000000001</v>
      </c>
      <c r="O8" s="55">
        <v>40</v>
      </c>
      <c r="P8" s="56">
        <v>0.05</v>
      </c>
      <c r="Q8" s="321">
        <v>58.49</v>
      </c>
      <c r="R8" s="55">
        <v>211.13</v>
      </c>
      <c r="S8" s="55">
        <v>24.16</v>
      </c>
      <c r="T8" s="55">
        <v>1.58</v>
      </c>
      <c r="U8" s="55">
        <v>271.04000000000002</v>
      </c>
      <c r="V8" s="55">
        <v>5.0000000000000001E-3</v>
      </c>
      <c r="W8" s="55">
        <v>0</v>
      </c>
      <c r="X8" s="68">
        <v>0.15</v>
      </c>
    </row>
    <row r="9" spans="1:24" s="36" customFormat="1" ht="26.5" customHeight="1" x14ac:dyDescent="0.35">
      <c r="A9" s="105"/>
      <c r="B9" s="133"/>
      <c r="C9" s="165">
        <v>65</v>
      </c>
      <c r="D9" s="363" t="s">
        <v>81</v>
      </c>
      <c r="E9" s="149" t="s">
        <v>51</v>
      </c>
      <c r="F9" s="128">
        <v>150</v>
      </c>
      <c r="G9" s="166"/>
      <c r="H9" s="356">
        <v>6.76</v>
      </c>
      <c r="I9" s="90">
        <v>3.93</v>
      </c>
      <c r="J9" s="91">
        <v>41.29</v>
      </c>
      <c r="K9" s="499">
        <v>227.48</v>
      </c>
      <c r="L9" s="235">
        <v>0.08</v>
      </c>
      <c r="M9" s="13">
        <v>0.03</v>
      </c>
      <c r="N9" s="13">
        <v>0</v>
      </c>
      <c r="O9" s="13">
        <v>10</v>
      </c>
      <c r="P9" s="23">
        <v>0.06</v>
      </c>
      <c r="Q9" s="235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6">
        <v>0.01</v>
      </c>
    </row>
    <row r="10" spans="1:24" s="16" customFormat="1" ht="33.75" customHeight="1" x14ac:dyDescent="0.35">
      <c r="A10" s="106"/>
      <c r="B10" s="134"/>
      <c r="C10" s="206">
        <v>216</v>
      </c>
      <c r="D10" s="175" t="s">
        <v>16</v>
      </c>
      <c r="E10" s="212" t="s">
        <v>114</v>
      </c>
      <c r="F10" s="132">
        <v>200</v>
      </c>
      <c r="G10" s="607"/>
      <c r="H10" s="234">
        <v>0.25</v>
      </c>
      <c r="I10" s="15">
        <v>0</v>
      </c>
      <c r="J10" s="41">
        <v>12.73</v>
      </c>
      <c r="K10" s="185">
        <v>51.3</v>
      </c>
      <c r="L10" s="266">
        <v>0</v>
      </c>
      <c r="M10" s="19">
        <v>0</v>
      </c>
      <c r="N10" s="20">
        <v>4.3899999999999997</v>
      </c>
      <c r="O10" s="20">
        <v>0</v>
      </c>
      <c r="P10" s="46">
        <v>0</v>
      </c>
      <c r="Q10" s="266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6">
        <v>0</v>
      </c>
    </row>
    <row r="11" spans="1:24" s="16" customFormat="1" ht="26.5" customHeight="1" x14ac:dyDescent="0.35">
      <c r="A11" s="106"/>
      <c r="B11" s="135"/>
      <c r="C11" s="100">
        <v>119</v>
      </c>
      <c r="D11" s="149" t="s">
        <v>12</v>
      </c>
      <c r="E11" s="175" t="s">
        <v>52</v>
      </c>
      <c r="F11" s="180">
        <v>20</v>
      </c>
      <c r="G11" s="128"/>
      <c r="H11" s="234">
        <v>1.52</v>
      </c>
      <c r="I11" s="15">
        <v>0.16</v>
      </c>
      <c r="J11" s="41">
        <v>9.84</v>
      </c>
      <c r="K11" s="250">
        <v>47</v>
      </c>
      <c r="L11" s="234">
        <v>0.02</v>
      </c>
      <c r="M11" s="17">
        <v>0.01</v>
      </c>
      <c r="N11" s="15">
        <v>0</v>
      </c>
      <c r="O11" s="15">
        <v>0</v>
      </c>
      <c r="P11" s="41">
        <v>0</v>
      </c>
      <c r="Q11" s="234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26.5" customHeight="1" x14ac:dyDescent="0.35">
      <c r="A12" s="106"/>
      <c r="B12" s="135"/>
      <c r="C12" s="128">
        <v>120</v>
      </c>
      <c r="D12" s="526" t="s">
        <v>13</v>
      </c>
      <c r="E12" s="149" t="s">
        <v>44</v>
      </c>
      <c r="F12" s="165">
        <v>20</v>
      </c>
      <c r="G12" s="165"/>
      <c r="H12" s="266">
        <v>1.32</v>
      </c>
      <c r="I12" s="20">
        <v>0.24</v>
      </c>
      <c r="J12" s="21">
        <v>8.0399999999999991</v>
      </c>
      <c r="K12" s="420">
        <v>39.6</v>
      </c>
      <c r="L12" s="266">
        <v>0.03</v>
      </c>
      <c r="M12" s="20">
        <v>0.02</v>
      </c>
      <c r="N12" s="20">
        <v>0</v>
      </c>
      <c r="O12" s="20">
        <v>0</v>
      </c>
      <c r="P12" s="21">
        <v>0</v>
      </c>
      <c r="Q12" s="266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26.5" customHeight="1" x14ac:dyDescent="0.35">
      <c r="A13" s="105"/>
      <c r="B13" s="178"/>
      <c r="C13" s="472"/>
      <c r="D13" s="624"/>
      <c r="E13" s="394" t="s">
        <v>18</v>
      </c>
      <c r="F13" s="402" t="e">
        <f>F6+F7+#REF!+F9+F10+F11+F12</f>
        <v>#REF!</v>
      </c>
      <c r="G13" s="496"/>
      <c r="H13" s="194" t="e">
        <f>H6+H7+#REF!+H9+H10+H11+H12</f>
        <v>#REF!</v>
      </c>
      <c r="I13" s="22" t="e">
        <f>I6+I7+#REF!+I9+I10+I11+I12</f>
        <v>#REF!</v>
      </c>
      <c r="J13" s="110" t="e">
        <f>J6+J7+#REF!+J9+J10+J11+J12</f>
        <v>#REF!</v>
      </c>
      <c r="K13" s="444" t="e">
        <f>K6+K7+#REF!+K9+K10+K11+K12</f>
        <v>#REF!</v>
      </c>
      <c r="L13" s="194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10" t="e">
        <f>P6+P7+#REF!+P9+P10+P11+P12</f>
        <v>#REF!</v>
      </c>
      <c r="Q13" s="194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0" t="e">
        <f>X6+X7+#REF!+X9+X10+X11+X12</f>
        <v>#REF!</v>
      </c>
    </row>
    <row r="14" spans="1:24" s="36" customFormat="1" ht="26.5" customHeight="1" x14ac:dyDescent="0.35">
      <c r="A14" s="105"/>
      <c r="B14" s="232"/>
      <c r="C14" s="489"/>
      <c r="D14" s="623"/>
      <c r="E14" s="490" t="s">
        <v>18</v>
      </c>
      <c r="F14" s="446">
        <f>F6+F7+F8+F9+F10+F11+F12</f>
        <v>835</v>
      </c>
      <c r="G14" s="445"/>
      <c r="H14" s="299">
        <f t="shared" ref="H14:X14" si="0">H6+H7+H8+H9+H10+H11+H12</f>
        <v>44.51</v>
      </c>
      <c r="I14" s="54">
        <f t="shared" si="0"/>
        <v>31.659999999999997</v>
      </c>
      <c r="J14" s="725">
        <f t="shared" si="0"/>
        <v>100.95000000000002</v>
      </c>
      <c r="K14" s="287">
        <f t="shared" si="0"/>
        <v>867.56</v>
      </c>
      <c r="L14" s="299">
        <f t="shared" si="0"/>
        <v>0.43000000000000005</v>
      </c>
      <c r="M14" s="54">
        <f t="shared" si="0"/>
        <v>0.35</v>
      </c>
      <c r="N14" s="54">
        <f t="shared" si="0"/>
        <v>23.220000000000002</v>
      </c>
      <c r="O14" s="54">
        <f t="shared" si="0"/>
        <v>160</v>
      </c>
      <c r="P14" s="725">
        <f t="shared" si="0"/>
        <v>0.11</v>
      </c>
      <c r="Q14" s="299">
        <f t="shared" si="0"/>
        <v>130.54</v>
      </c>
      <c r="R14" s="54">
        <f t="shared" si="0"/>
        <v>422.46</v>
      </c>
      <c r="S14" s="54">
        <f t="shared" si="0"/>
        <v>88.04</v>
      </c>
      <c r="T14" s="54">
        <f t="shared" si="0"/>
        <v>8.92</v>
      </c>
      <c r="U14" s="54">
        <f t="shared" si="0"/>
        <v>1165.9599999999998</v>
      </c>
      <c r="V14" s="54">
        <f t="shared" si="0"/>
        <v>1.5000000000000003E-2</v>
      </c>
      <c r="W14" s="54">
        <f t="shared" si="0"/>
        <v>4.0000000000000001E-3</v>
      </c>
      <c r="X14" s="69">
        <f t="shared" si="0"/>
        <v>3.1</v>
      </c>
    </row>
    <row r="15" spans="1:24" s="36" customFormat="1" ht="26.5" customHeight="1" x14ac:dyDescent="0.35">
      <c r="A15" s="105"/>
      <c r="B15" s="231"/>
      <c r="C15" s="472"/>
      <c r="D15" s="624"/>
      <c r="E15" s="437" t="s">
        <v>19</v>
      </c>
      <c r="F15" s="402"/>
      <c r="G15" s="472"/>
      <c r="H15" s="194"/>
      <c r="I15" s="22"/>
      <c r="J15" s="110"/>
      <c r="K15" s="500" t="e">
        <f>K13/23.5</f>
        <v>#REF!</v>
      </c>
      <c r="L15" s="194"/>
      <c r="M15" s="22"/>
      <c r="N15" s="22"/>
      <c r="O15" s="22"/>
      <c r="P15" s="110"/>
      <c r="Q15" s="194"/>
      <c r="R15" s="22"/>
      <c r="S15" s="22"/>
      <c r="T15" s="22"/>
      <c r="U15" s="22"/>
      <c r="V15" s="22"/>
      <c r="W15" s="22"/>
      <c r="X15" s="60"/>
    </row>
    <row r="16" spans="1:24" s="36" customFormat="1" ht="26.5" customHeight="1" thickBot="1" x14ac:dyDescent="0.4">
      <c r="A16" s="144"/>
      <c r="B16" s="181"/>
      <c r="C16" s="491"/>
      <c r="D16" s="659"/>
      <c r="E16" s="404" t="s">
        <v>19</v>
      </c>
      <c r="F16" s="163"/>
      <c r="G16" s="492"/>
      <c r="H16" s="406"/>
      <c r="I16" s="407"/>
      <c r="J16" s="449"/>
      <c r="K16" s="501">
        <f>K14/23.5</f>
        <v>36.917446808510633</v>
      </c>
      <c r="L16" s="406"/>
      <c r="M16" s="407"/>
      <c r="N16" s="407"/>
      <c r="O16" s="407"/>
      <c r="P16" s="449"/>
      <c r="Q16" s="406"/>
      <c r="R16" s="407"/>
      <c r="S16" s="407"/>
      <c r="T16" s="407"/>
      <c r="U16" s="407"/>
      <c r="V16" s="407"/>
      <c r="W16" s="407"/>
      <c r="X16" s="408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91" t="s">
        <v>61</v>
      </c>
      <c r="B18" s="794"/>
      <c r="C18" s="592"/>
      <c r="D18" s="593"/>
      <c r="E18" s="25"/>
      <c r="F18" s="26"/>
      <c r="G18" s="11"/>
      <c r="H18" s="9"/>
      <c r="I18" s="11"/>
      <c r="J18" s="11"/>
    </row>
    <row r="19" spans="1:14" ht="18" x14ac:dyDescent="0.35">
      <c r="A19" s="594" t="s">
        <v>62</v>
      </c>
      <c r="B19" s="790"/>
      <c r="C19" s="595"/>
      <c r="D19" s="595"/>
      <c r="E19" s="25"/>
      <c r="F19" s="26"/>
      <c r="G19" s="11"/>
      <c r="H19" s="11"/>
      <c r="I19" s="11"/>
      <c r="J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7"/>
  <sheetViews>
    <sheetView zoomScale="43" zoomScaleNormal="43" workbookViewId="0">
      <selection activeCell="E30" sqref="E30"/>
    </sheetView>
  </sheetViews>
  <sheetFormatPr defaultRowHeight="14.5" x14ac:dyDescent="0.35"/>
  <cols>
    <col min="1" max="1" width="16.81640625" customWidth="1"/>
    <col min="2" max="2" width="16.81640625" style="793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92"/>
      <c r="C2" s="7"/>
      <c r="D2" s="6" t="s">
        <v>3</v>
      </c>
      <c r="E2" s="6"/>
      <c r="F2" s="8" t="s">
        <v>2</v>
      </c>
      <c r="G2" s="119">
        <v>15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698"/>
      <c r="C4" s="598" t="s">
        <v>37</v>
      </c>
      <c r="D4" s="664"/>
      <c r="E4" s="665"/>
      <c r="F4" s="598"/>
      <c r="G4" s="598"/>
      <c r="H4" s="752" t="s">
        <v>20</v>
      </c>
      <c r="I4" s="753"/>
      <c r="J4" s="754"/>
      <c r="K4" s="666" t="s">
        <v>21</v>
      </c>
      <c r="L4" s="867" t="s">
        <v>22</v>
      </c>
      <c r="M4" s="868"/>
      <c r="N4" s="868"/>
      <c r="O4" s="868"/>
      <c r="P4" s="869"/>
      <c r="Q4" s="867" t="s">
        <v>23</v>
      </c>
      <c r="R4" s="868"/>
      <c r="S4" s="868"/>
      <c r="T4" s="868"/>
      <c r="U4" s="868"/>
      <c r="V4" s="868"/>
      <c r="W4" s="868"/>
      <c r="X4" s="869"/>
    </row>
    <row r="5" spans="1:24" s="16" customFormat="1" ht="28.5" customHeight="1" thickBot="1" x14ac:dyDescent="0.4">
      <c r="A5" s="141" t="s">
        <v>0</v>
      </c>
      <c r="B5" s="768"/>
      <c r="C5" s="103" t="s">
        <v>38</v>
      </c>
      <c r="D5" s="372" t="s">
        <v>39</v>
      </c>
      <c r="E5" s="103" t="s">
        <v>36</v>
      </c>
      <c r="F5" s="103" t="s">
        <v>24</v>
      </c>
      <c r="G5" s="103" t="s">
        <v>35</v>
      </c>
      <c r="H5" s="97" t="s">
        <v>25</v>
      </c>
      <c r="I5" s="455" t="s">
        <v>26</v>
      </c>
      <c r="J5" s="97" t="s">
        <v>27</v>
      </c>
      <c r="K5" s="679" t="s">
        <v>28</v>
      </c>
      <c r="L5" s="334" t="s">
        <v>29</v>
      </c>
      <c r="M5" s="334" t="s">
        <v>103</v>
      </c>
      <c r="N5" s="334" t="s">
        <v>30</v>
      </c>
      <c r="O5" s="454" t="s">
        <v>104</v>
      </c>
      <c r="P5" s="334" t="s">
        <v>105</v>
      </c>
      <c r="Q5" s="334" t="s">
        <v>31</v>
      </c>
      <c r="R5" s="334" t="s">
        <v>32</v>
      </c>
      <c r="S5" s="334" t="s">
        <v>33</v>
      </c>
      <c r="T5" s="334" t="s">
        <v>34</v>
      </c>
      <c r="U5" s="334" t="s">
        <v>106</v>
      </c>
      <c r="V5" s="334" t="s">
        <v>107</v>
      </c>
      <c r="W5" s="334" t="s">
        <v>108</v>
      </c>
      <c r="X5" s="455" t="s">
        <v>109</v>
      </c>
    </row>
    <row r="6" spans="1:24" s="16" customFormat="1" ht="26.5" customHeight="1" x14ac:dyDescent="0.35">
      <c r="A6" s="143" t="s">
        <v>6</v>
      </c>
      <c r="B6" s="213"/>
      <c r="C6" s="525">
        <v>133</v>
      </c>
      <c r="D6" s="367" t="s">
        <v>17</v>
      </c>
      <c r="E6" s="605" t="s">
        <v>123</v>
      </c>
      <c r="F6" s="493">
        <v>60</v>
      </c>
      <c r="G6" s="669"/>
      <c r="H6" s="258">
        <v>1.24</v>
      </c>
      <c r="I6" s="39">
        <v>0.21</v>
      </c>
      <c r="J6" s="40">
        <v>6.12</v>
      </c>
      <c r="K6" s="307">
        <v>31.32</v>
      </c>
      <c r="L6" s="278">
        <v>0.01</v>
      </c>
      <c r="M6" s="83">
        <v>0.02</v>
      </c>
      <c r="N6" s="83">
        <v>1.1499999999999999</v>
      </c>
      <c r="O6" s="83">
        <v>0</v>
      </c>
      <c r="P6" s="84">
        <v>0</v>
      </c>
      <c r="Q6" s="278">
        <v>22.18</v>
      </c>
      <c r="R6" s="83">
        <v>21.4</v>
      </c>
      <c r="S6" s="83">
        <v>6.79</v>
      </c>
      <c r="T6" s="83">
        <v>0.19</v>
      </c>
      <c r="U6" s="83">
        <v>67.73</v>
      </c>
      <c r="V6" s="83">
        <v>0</v>
      </c>
      <c r="W6" s="83">
        <v>0</v>
      </c>
      <c r="X6" s="85">
        <v>0.01</v>
      </c>
    </row>
    <row r="7" spans="1:24" s="16" customFormat="1" ht="26.5" customHeight="1" x14ac:dyDescent="0.35">
      <c r="A7" s="104"/>
      <c r="B7" s="132"/>
      <c r="C7" s="520">
        <v>35</v>
      </c>
      <c r="D7" s="199" t="s">
        <v>87</v>
      </c>
      <c r="E7" s="157" t="s">
        <v>85</v>
      </c>
      <c r="F7" s="221">
        <v>200</v>
      </c>
      <c r="G7" s="165"/>
      <c r="H7" s="235">
        <v>4.91</v>
      </c>
      <c r="I7" s="13">
        <v>9.9600000000000009</v>
      </c>
      <c r="J7" s="43">
        <v>9.02</v>
      </c>
      <c r="K7" s="100">
        <v>146.41</v>
      </c>
      <c r="L7" s="234">
        <v>0.04</v>
      </c>
      <c r="M7" s="15">
        <v>0.03</v>
      </c>
      <c r="N7" s="15">
        <v>0.75</v>
      </c>
      <c r="O7" s="15">
        <v>120</v>
      </c>
      <c r="P7" s="18">
        <v>0</v>
      </c>
      <c r="Q7" s="234">
        <v>12.45</v>
      </c>
      <c r="R7" s="15">
        <v>46.5</v>
      </c>
      <c r="S7" s="15">
        <v>9.68</v>
      </c>
      <c r="T7" s="15">
        <v>0.56999999999999995</v>
      </c>
      <c r="U7" s="15">
        <v>83.7</v>
      </c>
      <c r="V7" s="15">
        <v>2E-3</v>
      </c>
      <c r="W7" s="15">
        <v>0</v>
      </c>
      <c r="X7" s="41">
        <v>0.03</v>
      </c>
    </row>
    <row r="8" spans="1:24" s="36" customFormat="1" ht="35.25" customHeight="1" x14ac:dyDescent="0.35">
      <c r="A8" s="105"/>
      <c r="B8" s="133"/>
      <c r="C8" s="520">
        <v>148</v>
      </c>
      <c r="D8" s="150" t="s">
        <v>9</v>
      </c>
      <c r="E8" s="174" t="s">
        <v>118</v>
      </c>
      <c r="F8" s="221">
        <v>90</v>
      </c>
      <c r="G8" s="165"/>
      <c r="H8" s="266">
        <v>19.52</v>
      </c>
      <c r="I8" s="20">
        <v>10.17</v>
      </c>
      <c r="J8" s="46">
        <v>5.89</v>
      </c>
      <c r="K8" s="265">
        <v>193.12</v>
      </c>
      <c r="L8" s="234">
        <v>0.11</v>
      </c>
      <c r="M8" s="17">
        <v>0.16</v>
      </c>
      <c r="N8" s="15">
        <v>1.57</v>
      </c>
      <c r="O8" s="15">
        <v>300</v>
      </c>
      <c r="P8" s="41">
        <v>0.44</v>
      </c>
      <c r="Q8" s="234">
        <v>129.65</v>
      </c>
      <c r="R8" s="15">
        <v>270.19</v>
      </c>
      <c r="S8" s="15">
        <v>64.94</v>
      </c>
      <c r="T8" s="15">
        <v>1.28</v>
      </c>
      <c r="U8" s="15">
        <v>460.93</v>
      </c>
      <c r="V8" s="15">
        <v>0.14000000000000001</v>
      </c>
      <c r="W8" s="15">
        <v>1.7000000000000001E-2</v>
      </c>
      <c r="X8" s="41">
        <v>0.66</v>
      </c>
    </row>
    <row r="9" spans="1:24" s="36" customFormat="1" ht="26.5" customHeight="1" x14ac:dyDescent="0.35">
      <c r="A9" s="105"/>
      <c r="B9" s="179" t="s">
        <v>71</v>
      </c>
      <c r="C9" s="850">
        <v>51</v>
      </c>
      <c r="D9" s="851" t="s">
        <v>59</v>
      </c>
      <c r="E9" s="852" t="s">
        <v>133</v>
      </c>
      <c r="F9" s="853">
        <v>150</v>
      </c>
      <c r="G9" s="854"/>
      <c r="H9" s="855">
        <v>3.33</v>
      </c>
      <c r="I9" s="856">
        <v>3.81</v>
      </c>
      <c r="J9" s="857">
        <v>26.04</v>
      </c>
      <c r="K9" s="858">
        <v>151.12</v>
      </c>
      <c r="L9" s="855">
        <v>0.15</v>
      </c>
      <c r="M9" s="856">
        <v>0.1</v>
      </c>
      <c r="N9" s="856">
        <v>14.03</v>
      </c>
      <c r="O9" s="856">
        <v>20</v>
      </c>
      <c r="P9" s="857">
        <v>0.06</v>
      </c>
      <c r="Q9" s="855">
        <v>20.11</v>
      </c>
      <c r="R9" s="856">
        <v>90.58</v>
      </c>
      <c r="S9" s="856">
        <v>35.68</v>
      </c>
      <c r="T9" s="856">
        <v>1.45</v>
      </c>
      <c r="U9" s="856">
        <v>830.41</v>
      </c>
      <c r="V9" s="856">
        <v>8.0000000000000002E-3</v>
      </c>
      <c r="W9" s="856">
        <v>1E-3</v>
      </c>
      <c r="X9" s="859">
        <v>0.05</v>
      </c>
    </row>
    <row r="10" spans="1:24" s="16" customFormat="1" ht="33.75" customHeight="1" x14ac:dyDescent="0.35">
      <c r="A10" s="106"/>
      <c r="B10" s="132"/>
      <c r="C10" s="520">
        <v>107</v>
      </c>
      <c r="D10" s="199" t="s">
        <v>16</v>
      </c>
      <c r="E10" s="157" t="s">
        <v>86</v>
      </c>
      <c r="F10" s="221">
        <v>200</v>
      </c>
      <c r="G10" s="531"/>
      <c r="H10" s="234">
        <v>0.6</v>
      </c>
      <c r="I10" s="15">
        <v>0.2</v>
      </c>
      <c r="J10" s="41">
        <v>23.6</v>
      </c>
      <c r="K10" s="250">
        <v>104</v>
      </c>
      <c r="L10" s="234">
        <v>0.02</v>
      </c>
      <c r="M10" s="15">
        <v>0.02</v>
      </c>
      <c r="N10" s="15">
        <v>171</v>
      </c>
      <c r="O10" s="15">
        <v>20</v>
      </c>
      <c r="P10" s="18">
        <v>0</v>
      </c>
      <c r="Q10" s="234">
        <v>80</v>
      </c>
      <c r="R10" s="15">
        <v>40</v>
      </c>
      <c r="S10" s="15">
        <v>70</v>
      </c>
      <c r="T10" s="15">
        <v>0.8</v>
      </c>
      <c r="U10" s="15">
        <v>266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06"/>
      <c r="B11" s="132"/>
      <c r="C11" s="147">
        <v>119</v>
      </c>
      <c r="D11" s="175" t="s">
        <v>12</v>
      </c>
      <c r="E11" s="149" t="s">
        <v>52</v>
      </c>
      <c r="F11" s="180">
        <v>20</v>
      </c>
      <c r="G11" s="128"/>
      <c r="H11" s="234">
        <v>1.52</v>
      </c>
      <c r="I11" s="15">
        <v>0.16</v>
      </c>
      <c r="J11" s="41">
        <v>9.84</v>
      </c>
      <c r="K11" s="250">
        <v>47</v>
      </c>
      <c r="L11" s="234">
        <v>0.02</v>
      </c>
      <c r="M11" s="17">
        <v>0.01</v>
      </c>
      <c r="N11" s="15">
        <v>0</v>
      </c>
      <c r="O11" s="15">
        <v>0</v>
      </c>
      <c r="P11" s="41">
        <v>0</v>
      </c>
      <c r="Q11" s="234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26.5" customHeight="1" x14ac:dyDescent="0.35">
      <c r="A12" s="106"/>
      <c r="B12" s="132"/>
      <c r="C12" s="145">
        <v>120</v>
      </c>
      <c r="D12" s="175" t="s">
        <v>13</v>
      </c>
      <c r="E12" s="149" t="s">
        <v>44</v>
      </c>
      <c r="F12" s="165">
        <v>20</v>
      </c>
      <c r="G12" s="165"/>
      <c r="H12" s="266">
        <v>1.32</v>
      </c>
      <c r="I12" s="20">
        <v>0.24</v>
      </c>
      <c r="J12" s="21">
        <v>8.0399999999999991</v>
      </c>
      <c r="K12" s="420">
        <v>39.6</v>
      </c>
      <c r="L12" s="266">
        <v>0.03</v>
      </c>
      <c r="M12" s="20">
        <v>0.02</v>
      </c>
      <c r="N12" s="20">
        <v>0</v>
      </c>
      <c r="O12" s="20">
        <v>0</v>
      </c>
      <c r="P12" s="21">
        <v>0</v>
      </c>
      <c r="Q12" s="266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26.5" customHeight="1" x14ac:dyDescent="0.35">
      <c r="A13" s="105"/>
      <c r="B13" s="178" t="s">
        <v>69</v>
      </c>
      <c r="C13" s="477"/>
      <c r="D13" s="693"/>
      <c r="E13" s="394" t="s">
        <v>18</v>
      </c>
      <c r="F13" s="401" t="e">
        <f>F6+F7+F8+#REF!+F10+F11+F12</f>
        <v>#REF!</v>
      </c>
      <c r="G13" s="496"/>
      <c r="H13" s="194" t="e">
        <f>H6+H7+H8+#REF!+H10+H11+H12</f>
        <v>#REF!</v>
      </c>
      <c r="I13" s="22" t="e">
        <f>I6+I7+I8+#REF!+I10+I11+I12</f>
        <v>#REF!</v>
      </c>
      <c r="J13" s="60" t="e">
        <f>J6+J7+J8+#REF!+J10+J11+J12</f>
        <v>#REF!</v>
      </c>
      <c r="K13" s="402" t="e">
        <f>K6+K7+K8+#REF!+K10+K11+K12</f>
        <v>#REF!</v>
      </c>
      <c r="L13" s="194" t="e">
        <f>L6+L7+L8+#REF!+L10+L11+L12</f>
        <v>#REF!</v>
      </c>
      <c r="M13" s="22" t="e">
        <f>M6+M7+M8+#REF!+M10+M11+M12</f>
        <v>#REF!</v>
      </c>
      <c r="N13" s="22" t="e">
        <f>N6+N7+N8+#REF!+N10+N11+N12</f>
        <v>#REF!</v>
      </c>
      <c r="O13" s="22" t="e">
        <f>O6+O7+O8+#REF!+O10+O11+O12</f>
        <v>#REF!</v>
      </c>
      <c r="P13" s="110" t="e">
        <f>P6+P7+P8+#REF!+P10+P11+P12</f>
        <v>#REF!</v>
      </c>
      <c r="Q13" s="194" t="e">
        <f>Q6+Q7+Q8+#REF!+Q10+Q11+Q12</f>
        <v>#REF!</v>
      </c>
      <c r="R13" s="22" t="e">
        <f>R6+R7+R8+#REF!+R10+R11+R12</f>
        <v>#REF!</v>
      </c>
      <c r="S13" s="22" t="e">
        <f>S6+S7+S8+#REF!+S10+S11+S12</f>
        <v>#REF!</v>
      </c>
      <c r="T13" s="22" t="e">
        <f>T6+T7+T8+#REF!+T10+T11+T12</f>
        <v>#REF!</v>
      </c>
      <c r="U13" s="22" t="e">
        <f>U6+U7+U8+#REF!+U10+U11+U12</f>
        <v>#REF!</v>
      </c>
      <c r="V13" s="22" t="e">
        <f>V6+V7+V8+#REF!+V10+V11+V12</f>
        <v>#REF!</v>
      </c>
      <c r="W13" s="22" t="e">
        <f>W6+W7+W8+#REF!+W10+W11+W12</f>
        <v>#REF!</v>
      </c>
      <c r="X13" s="60" t="e">
        <f>X6+X7+X8+#REF!+X10+X11+X12</f>
        <v>#REF!</v>
      </c>
    </row>
    <row r="14" spans="1:24" s="36" customFormat="1" ht="26.5" customHeight="1" x14ac:dyDescent="0.35">
      <c r="A14" s="105"/>
      <c r="B14" s="179" t="s">
        <v>71</v>
      </c>
      <c r="C14" s="538"/>
      <c r="D14" s="692"/>
      <c r="E14" s="490" t="s">
        <v>18</v>
      </c>
      <c r="F14" s="285">
        <f>F6+F7+F8+F9+F10+F11+F12</f>
        <v>740</v>
      </c>
      <c r="G14" s="445"/>
      <c r="H14" s="299">
        <f t="shared" ref="H14:X14" si="0">H6+H7+H8+H9+H10+H11+H12</f>
        <v>32.44</v>
      </c>
      <c r="I14" s="54">
        <f t="shared" si="0"/>
        <v>24.75</v>
      </c>
      <c r="J14" s="69">
        <f t="shared" si="0"/>
        <v>88.550000000000011</v>
      </c>
      <c r="K14" s="446">
        <f t="shared" si="0"/>
        <v>712.57</v>
      </c>
      <c r="L14" s="299">
        <f t="shared" si="0"/>
        <v>0.38</v>
      </c>
      <c r="M14" s="54">
        <f t="shared" si="0"/>
        <v>0.3600000000000001</v>
      </c>
      <c r="N14" s="54">
        <f t="shared" si="0"/>
        <v>188.5</v>
      </c>
      <c r="O14" s="54">
        <f t="shared" si="0"/>
        <v>460</v>
      </c>
      <c r="P14" s="725">
        <f t="shared" si="0"/>
        <v>0.5</v>
      </c>
      <c r="Q14" s="299">
        <f t="shared" si="0"/>
        <v>274.19</v>
      </c>
      <c r="R14" s="54">
        <f t="shared" si="0"/>
        <v>511.67</v>
      </c>
      <c r="S14" s="54">
        <f t="shared" si="0"/>
        <v>199.29000000000002</v>
      </c>
      <c r="T14" s="54">
        <f t="shared" si="0"/>
        <v>5.29</v>
      </c>
      <c r="U14" s="54">
        <f t="shared" si="0"/>
        <v>1774.37</v>
      </c>
      <c r="V14" s="54">
        <f t="shared" si="0"/>
        <v>0.15200000000000002</v>
      </c>
      <c r="W14" s="54">
        <f t="shared" si="0"/>
        <v>2.0000000000000004E-2</v>
      </c>
      <c r="X14" s="69">
        <f t="shared" si="0"/>
        <v>3.65</v>
      </c>
    </row>
    <row r="15" spans="1:24" s="36" customFormat="1" ht="26.5" customHeight="1" x14ac:dyDescent="0.35">
      <c r="A15" s="105"/>
      <c r="B15" s="178" t="s">
        <v>69</v>
      </c>
      <c r="C15" s="477"/>
      <c r="D15" s="693"/>
      <c r="E15" s="437" t="s">
        <v>19</v>
      </c>
      <c r="F15" s="401"/>
      <c r="G15" s="472"/>
      <c r="H15" s="194"/>
      <c r="I15" s="22"/>
      <c r="J15" s="60"/>
      <c r="K15" s="503" t="e">
        <f>K13/23.5</f>
        <v>#REF!</v>
      </c>
      <c r="L15" s="194"/>
      <c r="M15" s="22"/>
      <c r="N15" s="22"/>
      <c r="O15" s="22"/>
      <c r="P15" s="110"/>
      <c r="Q15" s="194"/>
      <c r="R15" s="22"/>
      <c r="S15" s="22"/>
      <c r="T15" s="22"/>
      <c r="U15" s="22"/>
      <c r="V15" s="22"/>
      <c r="W15" s="22"/>
      <c r="X15" s="60"/>
    </row>
    <row r="16" spans="1:24" s="36" customFormat="1" ht="26.5" customHeight="1" thickBot="1" x14ac:dyDescent="0.4">
      <c r="A16" s="144"/>
      <c r="B16" s="181" t="s">
        <v>71</v>
      </c>
      <c r="C16" s="732"/>
      <c r="D16" s="657"/>
      <c r="E16" s="404" t="s">
        <v>19</v>
      </c>
      <c r="F16" s="181"/>
      <c r="G16" s="492"/>
      <c r="H16" s="406"/>
      <c r="I16" s="407"/>
      <c r="J16" s="408"/>
      <c r="K16" s="409">
        <f>K14/23.5</f>
        <v>30.32212765957447</v>
      </c>
      <c r="L16" s="406"/>
      <c r="M16" s="407"/>
      <c r="N16" s="407"/>
      <c r="O16" s="407"/>
      <c r="P16" s="449"/>
      <c r="Q16" s="406"/>
      <c r="R16" s="407"/>
      <c r="S16" s="407"/>
      <c r="T16" s="407"/>
      <c r="U16" s="407"/>
      <c r="V16" s="407"/>
      <c r="W16" s="407"/>
      <c r="X16" s="408"/>
    </row>
    <row r="17" spans="1:19" x14ac:dyDescent="0.35">
      <c r="A17" s="2"/>
      <c r="C17" s="207"/>
      <c r="D17" s="28"/>
      <c r="E17" s="28"/>
      <c r="F17" s="28"/>
      <c r="G17" s="208"/>
      <c r="H17" s="209"/>
      <c r="I17" s="208"/>
      <c r="J17" s="28"/>
      <c r="K17" s="210"/>
      <c r="L17" s="28"/>
      <c r="M17" s="28"/>
      <c r="N17" s="28"/>
      <c r="O17" s="211"/>
      <c r="P17" s="211"/>
      <c r="Q17" s="211"/>
      <c r="R17" s="211"/>
      <c r="S17" s="211"/>
    </row>
    <row r="18" spans="1:19" ht="18" x14ac:dyDescent="0.35">
      <c r="D18" s="11"/>
      <c r="E18" s="25"/>
      <c r="F18" s="26"/>
      <c r="G18" s="11"/>
      <c r="H18" s="11"/>
      <c r="I18" s="11"/>
      <c r="J18" s="11"/>
    </row>
    <row r="19" spans="1:19" ht="18" x14ac:dyDescent="0.35">
      <c r="A19" s="591" t="s">
        <v>61</v>
      </c>
      <c r="B19" s="794"/>
      <c r="C19" s="592"/>
      <c r="D19" s="593"/>
      <c r="E19" s="25"/>
      <c r="F19" s="26"/>
      <c r="G19" s="11"/>
      <c r="H19" s="11"/>
      <c r="I19" s="11"/>
      <c r="J19" s="11"/>
    </row>
    <row r="20" spans="1:19" ht="18" x14ac:dyDescent="0.35">
      <c r="A20" s="594" t="s">
        <v>62</v>
      </c>
      <c r="B20" s="790"/>
      <c r="C20" s="595"/>
      <c r="D20" s="595"/>
      <c r="E20" s="25"/>
      <c r="F20" s="26"/>
      <c r="G20" s="11"/>
      <c r="H20" s="11"/>
      <c r="I20" s="11"/>
      <c r="J20" s="11"/>
    </row>
    <row r="22" spans="1:19" x14ac:dyDescent="0.35">
      <c r="D22" s="11"/>
      <c r="E22" s="11"/>
      <c r="F22" s="11"/>
      <c r="G22" s="11"/>
      <c r="H22" s="11"/>
      <c r="I22" s="11"/>
      <c r="J22" s="11"/>
    </row>
    <row r="23" spans="1:19" x14ac:dyDescent="0.35">
      <c r="D23" s="11"/>
      <c r="E23" s="11"/>
      <c r="F23" s="11"/>
      <c r="G23" s="11"/>
      <c r="H23" s="11"/>
      <c r="I23" s="11"/>
      <c r="J23" s="11"/>
    </row>
    <row r="24" spans="1:19" x14ac:dyDescent="0.35">
      <c r="D24" s="11"/>
      <c r="E24" s="11"/>
      <c r="F24" s="11"/>
      <c r="G24" s="11"/>
      <c r="H24" s="11"/>
      <c r="I24" s="11"/>
      <c r="J24" s="11"/>
    </row>
    <row r="25" spans="1:19" x14ac:dyDescent="0.35">
      <c r="D25" s="11"/>
      <c r="E25" s="11"/>
      <c r="F25" s="11"/>
      <c r="G25" s="11"/>
      <c r="H25" s="11"/>
      <c r="I25" s="11"/>
      <c r="J25" s="11"/>
    </row>
    <row r="26" spans="1:19" x14ac:dyDescent="0.35">
      <c r="D26" s="11"/>
      <c r="E26" s="11"/>
      <c r="F26" s="11"/>
      <c r="G26" s="11"/>
      <c r="H26" s="11"/>
      <c r="I26" s="11"/>
      <c r="J26" s="11"/>
    </row>
    <row r="27" spans="1:19" x14ac:dyDescent="0.35">
      <c r="D27" s="11"/>
      <c r="E27" s="11"/>
      <c r="F27" s="11"/>
      <c r="G27" s="11"/>
      <c r="H27" s="11"/>
      <c r="I27" s="11"/>
      <c r="J27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0"/>
  <sheetViews>
    <sheetView view="pageBreakPreview" topLeftCell="A2" zoomScale="47" zoomScaleNormal="70" zoomScaleSheetLayoutView="47" workbookViewId="0">
      <selection activeCell="D27" sqref="D27"/>
    </sheetView>
  </sheetViews>
  <sheetFormatPr defaultRowHeight="14.5" x14ac:dyDescent="0.35"/>
  <cols>
    <col min="1" max="1" width="16.81640625" customWidth="1"/>
    <col min="2" max="2" width="15.7265625" style="789" customWidth="1"/>
    <col min="3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788"/>
      <c r="C2" s="226"/>
      <c r="D2" s="226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C3" s="227"/>
      <c r="D3" s="227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742"/>
      <c r="C4" s="596" t="s">
        <v>37</v>
      </c>
      <c r="D4" s="225"/>
      <c r="E4" s="647"/>
      <c r="F4" s="596"/>
      <c r="G4" s="598"/>
      <c r="H4" s="752" t="s">
        <v>20</v>
      </c>
      <c r="I4" s="753"/>
      <c r="J4" s="754"/>
      <c r="K4" s="699" t="s">
        <v>21</v>
      </c>
      <c r="L4" s="863" t="s">
        <v>22</v>
      </c>
      <c r="M4" s="864"/>
      <c r="N4" s="882"/>
      <c r="O4" s="882"/>
      <c r="P4" s="883"/>
      <c r="Q4" s="863" t="s">
        <v>23</v>
      </c>
      <c r="R4" s="864"/>
      <c r="S4" s="864"/>
      <c r="T4" s="864"/>
      <c r="U4" s="864"/>
      <c r="V4" s="864"/>
      <c r="W4" s="864"/>
      <c r="X4" s="865"/>
    </row>
    <row r="5" spans="1:24" s="16" customFormat="1" ht="28.5" customHeight="1" thickBot="1" x14ac:dyDescent="0.4">
      <c r="A5" s="141" t="s">
        <v>0</v>
      </c>
      <c r="B5" s="103"/>
      <c r="C5" s="126" t="s">
        <v>38</v>
      </c>
      <c r="D5" s="293" t="s">
        <v>39</v>
      </c>
      <c r="E5" s="465" t="s">
        <v>36</v>
      </c>
      <c r="F5" s="126" t="s">
        <v>24</v>
      </c>
      <c r="G5" s="103" t="s">
        <v>35</v>
      </c>
      <c r="H5" s="465" t="s">
        <v>25</v>
      </c>
      <c r="I5" s="455" t="s">
        <v>26</v>
      </c>
      <c r="J5" s="465" t="s">
        <v>27</v>
      </c>
      <c r="K5" s="700" t="s">
        <v>28</v>
      </c>
      <c r="L5" s="126" t="s">
        <v>29</v>
      </c>
      <c r="M5" s="455" t="s">
        <v>103</v>
      </c>
      <c r="N5" s="97" t="s">
        <v>30</v>
      </c>
      <c r="O5" s="769" t="s">
        <v>104</v>
      </c>
      <c r="P5" s="723" t="s">
        <v>105</v>
      </c>
      <c r="Q5" s="126" t="s">
        <v>31</v>
      </c>
      <c r="R5" s="455" t="s">
        <v>32</v>
      </c>
      <c r="S5" s="97" t="s">
        <v>33</v>
      </c>
      <c r="T5" s="455" t="s">
        <v>34</v>
      </c>
      <c r="U5" s="97" t="s">
        <v>106</v>
      </c>
      <c r="V5" s="455" t="s">
        <v>107</v>
      </c>
      <c r="W5" s="97" t="s">
        <v>108</v>
      </c>
      <c r="X5" s="455" t="s">
        <v>109</v>
      </c>
    </row>
    <row r="6" spans="1:24" s="16" customFormat="1" ht="43.5" customHeight="1" x14ac:dyDescent="0.35">
      <c r="A6" s="143" t="s">
        <v>6</v>
      </c>
      <c r="B6" s="153"/>
      <c r="C6" s="137">
        <v>25</v>
      </c>
      <c r="D6" s="389" t="s">
        <v>17</v>
      </c>
      <c r="E6" s="544" t="s">
        <v>47</v>
      </c>
      <c r="F6" s="337">
        <v>150</v>
      </c>
      <c r="G6" s="701"/>
      <c r="H6" s="47">
        <v>0.6</v>
      </c>
      <c r="I6" s="37">
        <v>0.45</v>
      </c>
      <c r="J6" s="215">
        <v>15.45</v>
      </c>
      <c r="K6" s="307">
        <v>70.5</v>
      </c>
      <c r="L6" s="252">
        <v>0.03</v>
      </c>
      <c r="M6" s="37">
        <v>0.05</v>
      </c>
      <c r="N6" s="37">
        <v>7.5</v>
      </c>
      <c r="O6" s="37">
        <v>0</v>
      </c>
      <c r="P6" s="48">
        <v>0</v>
      </c>
      <c r="Q6" s="258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40">
        <v>0.01</v>
      </c>
    </row>
    <row r="7" spans="1:24" s="16" customFormat="1" ht="26.5" customHeight="1" x14ac:dyDescent="0.35">
      <c r="A7" s="104"/>
      <c r="B7" s="179" t="s">
        <v>71</v>
      </c>
      <c r="C7" s="537">
        <v>37</v>
      </c>
      <c r="D7" s="480" t="s">
        <v>8</v>
      </c>
      <c r="E7" s="294" t="s">
        <v>94</v>
      </c>
      <c r="F7" s="505">
        <v>200</v>
      </c>
      <c r="G7" s="422"/>
      <c r="H7" s="321">
        <v>5.78</v>
      </c>
      <c r="I7" s="55">
        <v>5.5</v>
      </c>
      <c r="J7" s="68">
        <v>10.8</v>
      </c>
      <c r="K7" s="238">
        <v>115.7</v>
      </c>
      <c r="L7" s="321">
        <v>7.0000000000000007E-2</v>
      </c>
      <c r="M7" s="237">
        <v>7.0000000000000007E-2</v>
      </c>
      <c r="N7" s="55">
        <v>5.69</v>
      </c>
      <c r="O7" s="55">
        <v>110</v>
      </c>
      <c r="P7" s="68">
        <v>0</v>
      </c>
      <c r="Q7" s="321">
        <v>14.22</v>
      </c>
      <c r="R7" s="55">
        <v>82.61</v>
      </c>
      <c r="S7" s="55">
        <v>21.99</v>
      </c>
      <c r="T7" s="55">
        <v>1.22</v>
      </c>
      <c r="U7" s="55">
        <v>398.71</v>
      </c>
      <c r="V7" s="55">
        <v>5.0000000000000001E-3</v>
      </c>
      <c r="W7" s="55">
        <v>0</v>
      </c>
      <c r="X7" s="68">
        <v>0.04</v>
      </c>
    </row>
    <row r="8" spans="1:24" s="36" customFormat="1" ht="35.25" customHeight="1" x14ac:dyDescent="0.35">
      <c r="A8" s="105"/>
      <c r="B8" s="133"/>
      <c r="C8" s="98">
        <v>89</v>
      </c>
      <c r="D8" s="312" t="s">
        <v>9</v>
      </c>
      <c r="E8" s="670" t="s">
        <v>83</v>
      </c>
      <c r="F8" s="702">
        <v>90</v>
      </c>
      <c r="G8" s="590"/>
      <c r="H8" s="70">
        <v>18.13</v>
      </c>
      <c r="I8" s="13">
        <v>17.05</v>
      </c>
      <c r="J8" s="43">
        <v>3.69</v>
      </c>
      <c r="K8" s="100">
        <v>240.96</v>
      </c>
      <c r="L8" s="356">
        <v>0.06</v>
      </c>
      <c r="M8" s="89">
        <v>0.13</v>
      </c>
      <c r="N8" s="90">
        <v>1.06</v>
      </c>
      <c r="O8" s="90">
        <v>0</v>
      </c>
      <c r="P8" s="91">
        <v>0</v>
      </c>
      <c r="Q8" s="356">
        <v>17.03</v>
      </c>
      <c r="R8" s="90">
        <v>176.72</v>
      </c>
      <c r="S8" s="90">
        <v>23.18</v>
      </c>
      <c r="T8" s="90">
        <v>2.61</v>
      </c>
      <c r="U8" s="90">
        <v>317</v>
      </c>
      <c r="V8" s="90">
        <v>7.0000000000000001E-3</v>
      </c>
      <c r="W8" s="90">
        <v>0</v>
      </c>
      <c r="X8" s="95">
        <v>0.06</v>
      </c>
    </row>
    <row r="9" spans="1:24" s="36" customFormat="1" ht="26.5" customHeight="1" x14ac:dyDescent="0.35">
      <c r="A9" s="105"/>
      <c r="B9" s="133"/>
      <c r="C9" s="99">
        <v>53</v>
      </c>
      <c r="D9" s="130" t="s">
        <v>59</v>
      </c>
      <c r="E9" s="205" t="s">
        <v>89</v>
      </c>
      <c r="F9" s="165">
        <v>150</v>
      </c>
      <c r="G9" s="133"/>
      <c r="H9" s="19">
        <v>3.34</v>
      </c>
      <c r="I9" s="20">
        <v>4.91</v>
      </c>
      <c r="J9" s="46">
        <v>33.93</v>
      </c>
      <c r="K9" s="265">
        <v>191.49</v>
      </c>
      <c r="L9" s="266">
        <v>0.03</v>
      </c>
      <c r="M9" s="20">
        <v>0.02</v>
      </c>
      <c r="N9" s="20">
        <v>0</v>
      </c>
      <c r="O9" s="20">
        <v>20</v>
      </c>
      <c r="P9" s="21">
        <v>0.09</v>
      </c>
      <c r="Q9" s="266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6">
        <v>0.02</v>
      </c>
    </row>
    <row r="10" spans="1:24" s="16" customFormat="1" ht="33.75" customHeight="1" x14ac:dyDescent="0.35">
      <c r="A10" s="106"/>
      <c r="B10" s="133"/>
      <c r="C10" s="134">
        <v>101</v>
      </c>
      <c r="D10" s="312" t="s">
        <v>16</v>
      </c>
      <c r="E10" s="589" t="s">
        <v>64</v>
      </c>
      <c r="F10" s="702">
        <v>200</v>
      </c>
      <c r="G10" s="590"/>
      <c r="H10" s="234">
        <v>0.64</v>
      </c>
      <c r="I10" s="15">
        <v>0.25</v>
      </c>
      <c r="J10" s="41">
        <v>16.059999999999999</v>
      </c>
      <c r="K10" s="250">
        <v>79.849999999999994</v>
      </c>
      <c r="L10" s="234">
        <v>0.01</v>
      </c>
      <c r="M10" s="17">
        <v>0.05</v>
      </c>
      <c r="N10" s="15">
        <v>0.05</v>
      </c>
      <c r="O10" s="15">
        <v>100</v>
      </c>
      <c r="P10" s="41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06"/>
      <c r="B11" s="133"/>
      <c r="C11" s="355">
        <v>119</v>
      </c>
      <c r="D11" s="130" t="s">
        <v>52</v>
      </c>
      <c r="E11" s="205" t="s">
        <v>52</v>
      </c>
      <c r="F11" s="180">
        <v>20</v>
      </c>
      <c r="G11" s="128"/>
      <c r="H11" s="234">
        <v>1.52</v>
      </c>
      <c r="I11" s="15">
        <v>0.16</v>
      </c>
      <c r="J11" s="41">
        <v>9.84</v>
      </c>
      <c r="K11" s="250">
        <v>47</v>
      </c>
      <c r="L11" s="234">
        <v>0.02</v>
      </c>
      <c r="M11" s="17">
        <v>0.01</v>
      </c>
      <c r="N11" s="15">
        <v>0</v>
      </c>
      <c r="O11" s="15">
        <v>0</v>
      </c>
      <c r="P11" s="41">
        <v>0</v>
      </c>
      <c r="Q11" s="234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26.5" customHeight="1" x14ac:dyDescent="0.35">
      <c r="A12" s="106"/>
      <c r="B12" s="133"/>
      <c r="C12" s="355">
        <v>120</v>
      </c>
      <c r="D12" s="130" t="s">
        <v>44</v>
      </c>
      <c r="E12" s="205" t="s">
        <v>44</v>
      </c>
      <c r="F12" s="165">
        <v>20</v>
      </c>
      <c r="G12" s="165"/>
      <c r="H12" s="266">
        <v>1.32</v>
      </c>
      <c r="I12" s="20">
        <v>0.24</v>
      </c>
      <c r="J12" s="21">
        <v>8.0399999999999991</v>
      </c>
      <c r="K12" s="420">
        <v>39.6</v>
      </c>
      <c r="L12" s="266">
        <v>0.03</v>
      </c>
      <c r="M12" s="20">
        <v>0.02</v>
      </c>
      <c r="N12" s="20">
        <v>0</v>
      </c>
      <c r="O12" s="20">
        <v>0</v>
      </c>
      <c r="P12" s="21">
        <v>0</v>
      </c>
      <c r="Q12" s="266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26.5" customHeight="1" x14ac:dyDescent="0.35">
      <c r="A13" s="105"/>
      <c r="B13" s="178" t="s">
        <v>69</v>
      </c>
      <c r="C13" s="467"/>
      <c r="D13" s="506"/>
      <c r="E13" s="507" t="s">
        <v>18</v>
      </c>
      <c r="F13" s="496" t="e">
        <f>F6+#REF!+F8+F9+F10+F11+F12</f>
        <v>#REF!</v>
      </c>
      <c r="G13" s="401"/>
      <c r="H13" s="53" t="e">
        <f>H6+#REF!+H8+H9+H10+H11+H12</f>
        <v>#REF!</v>
      </c>
      <c r="I13" s="22" t="e">
        <f>I6+#REF!+I8+I9+I10+I11+I12</f>
        <v>#REF!</v>
      </c>
      <c r="J13" s="60" t="e">
        <f>J6+#REF!+J8+J9+J10+J11+J12</f>
        <v>#REF!</v>
      </c>
      <c r="K13" s="402" t="e">
        <f>K6+#REF!+K8+K9+K10+K11+K12</f>
        <v>#REF!</v>
      </c>
      <c r="L13" s="194" t="e">
        <f>L6+#REF!+L8+L9+L10+L11+L12</f>
        <v>#REF!</v>
      </c>
      <c r="M13" s="22" t="e">
        <f>M6+#REF!+M8+M9+M10+M11+M12</f>
        <v>#REF!</v>
      </c>
      <c r="N13" s="22" t="e">
        <f>N6+#REF!+N8+N9+N10+N11+N12</f>
        <v>#REF!</v>
      </c>
      <c r="O13" s="22" t="e">
        <f>O6+#REF!+O8+O9+O10+O11+O12</f>
        <v>#REF!</v>
      </c>
      <c r="P13" s="110" t="e">
        <f>P6+#REF!+P8+P9+P10+P11+P12</f>
        <v>#REF!</v>
      </c>
      <c r="Q13" s="194" t="e">
        <f>Q6+#REF!+Q8+Q9+Q10+Q11+Q12</f>
        <v>#REF!</v>
      </c>
      <c r="R13" s="22" t="e">
        <f>R6+#REF!+R8+R9+R10+R11+R12</f>
        <v>#REF!</v>
      </c>
      <c r="S13" s="22" t="e">
        <f>S6+#REF!+S8+S9+S10+S11+S12</f>
        <v>#REF!</v>
      </c>
      <c r="T13" s="22" t="e">
        <f>T6+#REF!+T8+T9+T10+T11+T12</f>
        <v>#REF!</v>
      </c>
      <c r="U13" s="22" t="e">
        <f>U6+#REF!+U8+U9+U10+U11+U12</f>
        <v>#REF!</v>
      </c>
      <c r="V13" s="22" t="e">
        <f>V6+#REF!+V8+V9+V10+V11+V12</f>
        <v>#REF!</v>
      </c>
      <c r="W13" s="22" t="e">
        <f>W6+#REF!+W8+W9+W10+W11+W12</f>
        <v>#REF!</v>
      </c>
      <c r="X13" s="60" t="e">
        <f>X6+#REF!+X8+X9+X10+X11+X12</f>
        <v>#REF!</v>
      </c>
    </row>
    <row r="14" spans="1:24" s="36" customFormat="1" ht="26.5" customHeight="1" x14ac:dyDescent="0.35">
      <c r="A14" s="105"/>
      <c r="B14" s="232" t="s">
        <v>71</v>
      </c>
      <c r="C14" s="478"/>
      <c r="D14" s="509"/>
      <c r="E14" s="510" t="s">
        <v>18</v>
      </c>
      <c r="F14" s="445">
        <f>F6+F7+F8+F9+F10+F11+F12</f>
        <v>830</v>
      </c>
      <c r="G14" s="285"/>
      <c r="H14" s="529">
        <f t="shared" ref="H14:X14" si="0">H6+H7+H8+H9+H10+H11+H12</f>
        <v>31.33</v>
      </c>
      <c r="I14" s="54">
        <f t="shared" si="0"/>
        <v>28.56</v>
      </c>
      <c r="J14" s="69">
        <f t="shared" si="0"/>
        <v>97.81</v>
      </c>
      <c r="K14" s="446">
        <f t="shared" si="0"/>
        <v>785.1</v>
      </c>
      <c r="L14" s="299">
        <f t="shared" si="0"/>
        <v>0.25</v>
      </c>
      <c r="M14" s="54">
        <f t="shared" si="0"/>
        <v>0.35000000000000003</v>
      </c>
      <c r="N14" s="54">
        <f t="shared" si="0"/>
        <v>14.300000000000002</v>
      </c>
      <c r="O14" s="54">
        <f t="shared" si="0"/>
        <v>230</v>
      </c>
      <c r="P14" s="725">
        <f t="shared" si="0"/>
        <v>0.09</v>
      </c>
      <c r="Q14" s="299">
        <f t="shared" si="0"/>
        <v>86.61</v>
      </c>
      <c r="R14" s="54">
        <f t="shared" si="0"/>
        <v>396.62999999999994</v>
      </c>
      <c r="S14" s="54">
        <f t="shared" si="0"/>
        <v>100.16</v>
      </c>
      <c r="T14" s="54">
        <f t="shared" si="0"/>
        <v>5.83</v>
      </c>
      <c r="U14" s="54">
        <f t="shared" si="0"/>
        <v>1065.58</v>
      </c>
      <c r="V14" s="54">
        <f t="shared" si="0"/>
        <v>1.6000000000000004E-2</v>
      </c>
      <c r="W14" s="54">
        <f t="shared" si="0"/>
        <v>9.0000000000000011E-3</v>
      </c>
      <c r="X14" s="69">
        <f t="shared" si="0"/>
        <v>3.03</v>
      </c>
    </row>
    <row r="15" spans="1:24" s="36" customFormat="1" ht="26.5" customHeight="1" x14ac:dyDescent="0.35">
      <c r="A15" s="105"/>
      <c r="B15" s="231" t="s">
        <v>69</v>
      </c>
      <c r="C15" s="467"/>
      <c r="D15" s="506"/>
      <c r="E15" s="508" t="s">
        <v>19</v>
      </c>
      <c r="F15" s="496"/>
      <c r="G15" s="401"/>
      <c r="H15" s="53"/>
      <c r="I15" s="22"/>
      <c r="J15" s="60"/>
      <c r="K15" s="470" t="e">
        <f>K13/23.5</f>
        <v>#REF!</v>
      </c>
      <c r="L15" s="194"/>
      <c r="M15" s="22"/>
      <c r="N15" s="22"/>
      <c r="O15" s="22"/>
      <c r="P15" s="110"/>
      <c r="Q15" s="194"/>
      <c r="R15" s="22"/>
      <c r="S15" s="22"/>
      <c r="T15" s="22"/>
      <c r="U15" s="22"/>
      <c r="V15" s="22"/>
      <c r="W15" s="22"/>
      <c r="X15" s="60"/>
    </row>
    <row r="16" spans="1:24" s="36" customFormat="1" ht="26.5" customHeight="1" thickBot="1" x14ac:dyDescent="0.4">
      <c r="A16" s="144"/>
      <c r="B16" s="181" t="s">
        <v>71</v>
      </c>
      <c r="C16" s="163"/>
      <c r="D16" s="181"/>
      <c r="E16" s="511" t="s">
        <v>19</v>
      </c>
      <c r="F16" s="492"/>
      <c r="G16" s="181"/>
      <c r="H16" s="459"/>
      <c r="I16" s="407"/>
      <c r="J16" s="408"/>
      <c r="K16" s="516">
        <f>K14/23.5</f>
        <v>33.408510638297876</v>
      </c>
      <c r="L16" s="406"/>
      <c r="M16" s="407"/>
      <c r="N16" s="407"/>
      <c r="O16" s="407"/>
      <c r="P16" s="449"/>
      <c r="Q16" s="406"/>
      <c r="R16" s="407"/>
      <c r="S16" s="407"/>
      <c r="T16" s="407"/>
      <c r="U16" s="407"/>
      <c r="V16" s="407"/>
      <c r="W16" s="407"/>
      <c r="X16" s="408"/>
    </row>
    <row r="17" spans="1:19" ht="15.5" x14ac:dyDescent="0.35">
      <c r="A17" s="9"/>
      <c r="B17" s="782"/>
      <c r="C17" s="223"/>
      <c r="D17" s="223"/>
      <c r="E17" s="28"/>
      <c r="F17" s="28"/>
      <c r="G17" s="28"/>
      <c r="H17" s="209"/>
      <c r="I17" s="208"/>
      <c r="J17" s="28"/>
      <c r="K17" s="210"/>
      <c r="L17" s="28"/>
      <c r="M17" s="28"/>
      <c r="N17" s="28"/>
      <c r="O17" s="211"/>
      <c r="P17" s="211"/>
      <c r="Q17" s="211"/>
      <c r="R17" s="211"/>
      <c r="S17" s="211"/>
    </row>
    <row r="18" spans="1:19" x14ac:dyDescent="0.35">
      <c r="L18" s="456"/>
    </row>
    <row r="19" spans="1:19" x14ac:dyDescent="0.35">
      <c r="A19" s="591" t="s">
        <v>61</v>
      </c>
      <c r="B19" s="794"/>
      <c r="C19" s="592"/>
      <c r="D19" s="593"/>
    </row>
    <row r="20" spans="1:19" x14ac:dyDescent="0.35">
      <c r="A20" s="594" t="s">
        <v>62</v>
      </c>
      <c r="B20" s="790"/>
      <c r="C20" s="595"/>
      <c r="D20" s="595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1"/>
  <sheetViews>
    <sheetView zoomScale="46" zoomScaleNormal="46" workbookViewId="0">
      <selection activeCell="B9" sqref="B9:Z9"/>
    </sheetView>
  </sheetViews>
  <sheetFormatPr defaultRowHeight="14.5" x14ac:dyDescent="0.35"/>
  <cols>
    <col min="1" max="1" width="16.81640625" customWidth="1"/>
    <col min="2" max="2" width="15.7265625" style="789" customWidth="1"/>
    <col min="3" max="3" width="15.7265625" style="5" customWidth="1"/>
    <col min="4" max="4" width="22.453125" style="112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2" max="22" width="9.81640625" bestFit="1" customWidth="1"/>
    <col min="23" max="23" width="13.7265625" customWidth="1"/>
  </cols>
  <sheetData>
    <row r="2" spans="1:24" ht="23" x14ac:dyDescent="0.5">
      <c r="A2" s="6" t="s">
        <v>1</v>
      </c>
      <c r="B2" s="788"/>
      <c r="C2" s="226"/>
      <c r="D2" s="228" t="s">
        <v>3</v>
      </c>
      <c r="E2" s="6"/>
      <c r="F2" s="8" t="s">
        <v>2</v>
      </c>
      <c r="G2" s="119">
        <v>17</v>
      </c>
      <c r="H2" s="6"/>
      <c r="K2" s="8"/>
      <c r="L2" s="7"/>
      <c r="M2" s="1"/>
      <c r="N2" s="2"/>
    </row>
    <row r="3" spans="1:24" ht="15" thickBot="1" x14ac:dyDescent="0.4">
      <c r="A3" s="1"/>
      <c r="C3" s="227"/>
      <c r="D3" s="229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742"/>
      <c r="C4" s="597" t="s">
        <v>37</v>
      </c>
      <c r="D4" s="244"/>
      <c r="E4" s="647"/>
      <c r="F4" s="598"/>
      <c r="G4" s="597"/>
      <c r="H4" s="761" t="s">
        <v>20</v>
      </c>
      <c r="I4" s="762"/>
      <c r="J4" s="763"/>
      <c r="K4" s="603" t="s">
        <v>21</v>
      </c>
      <c r="L4" s="867" t="s">
        <v>22</v>
      </c>
      <c r="M4" s="868"/>
      <c r="N4" s="884"/>
      <c r="O4" s="884"/>
      <c r="P4" s="885"/>
      <c r="Q4" s="867" t="s">
        <v>23</v>
      </c>
      <c r="R4" s="868"/>
      <c r="S4" s="868"/>
      <c r="T4" s="868"/>
      <c r="U4" s="868"/>
      <c r="V4" s="868"/>
      <c r="W4" s="868"/>
      <c r="X4" s="869"/>
    </row>
    <row r="5" spans="1:24" s="16" customFormat="1" ht="47" thickBot="1" x14ac:dyDescent="0.4">
      <c r="A5" s="141" t="s">
        <v>0</v>
      </c>
      <c r="B5" s="103"/>
      <c r="C5" s="97" t="s">
        <v>38</v>
      </c>
      <c r="D5" s="648" t="s">
        <v>39</v>
      </c>
      <c r="E5" s="465" t="s">
        <v>36</v>
      </c>
      <c r="F5" s="103" t="s">
        <v>24</v>
      </c>
      <c r="G5" s="97" t="s">
        <v>35</v>
      </c>
      <c r="H5" s="766" t="s">
        <v>25</v>
      </c>
      <c r="I5" s="455" t="s">
        <v>26</v>
      </c>
      <c r="J5" s="767" t="s">
        <v>27</v>
      </c>
      <c r="K5" s="703" t="s">
        <v>28</v>
      </c>
      <c r="L5" s="765" t="s">
        <v>29</v>
      </c>
      <c r="M5" s="766" t="s">
        <v>103</v>
      </c>
      <c r="N5" s="455" t="s">
        <v>30</v>
      </c>
      <c r="O5" s="770" t="s">
        <v>104</v>
      </c>
      <c r="P5" s="455" t="s">
        <v>105</v>
      </c>
      <c r="Q5" s="465" t="s">
        <v>31</v>
      </c>
      <c r="R5" s="103" t="s">
        <v>32</v>
      </c>
      <c r="S5" s="465" t="s">
        <v>33</v>
      </c>
      <c r="T5" s="103" t="s">
        <v>34</v>
      </c>
      <c r="U5" s="765" t="s">
        <v>106</v>
      </c>
      <c r="V5" s="765" t="s">
        <v>107</v>
      </c>
      <c r="W5" s="765" t="s">
        <v>108</v>
      </c>
      <c r="X5" s="247" t="s">
        <v>109</v>
      </c>
    </row>
    <row r="6" spans="1:24" s="16" customFormat="1" ht="26.5" customHeight="1" x14ac:dyDescent="0.35">
      <c r="A6" s="143" t="s">
        <v>6</v>
      </c>
      <c r="B6" s="153"/>
      <c r="C6" s="153">
        <v>28</v>
      </c>
      <c r="D6" s="627" t="s">
        <v>17</v>
      </c>
      <c r="E6" s="771" t="s">
        <v>121</v>
      </c>
      <c r="F6" s="652">
        <v>60</v>
      </c>
      <c r="G6" s="487"/>
      <c r="H6" s="258">
        <v>0.48</v>
      </c>
      <c r="I6" s="39">
        <v>0.6</v>
      </c>
      <c r="J6" s="40">
        <v>1.56</v>
      </c>
      <c r="K6" s="307">
        <v>8.4</v>
      </c>
      <c r="L6" s="721">
        <v>0.02</v>
      </c>
      <c r="M6" s="322">
        <v>0.02</v>
      </c>
      <c r="N6" s="49">
        <v>6</v>
      </c>
      <c r="O6" s="49">
        <v>10</v>
      </c>
      <c r="P6" s="50">
        <v>0</v>
      </c>
      <c r="Q6" s="322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26.5" customHeight="1" x14ac:dyDescent="0.35">
      <c r="A7" s="104"/>
      <c r="B7" s="150"/>
      <c r="C7" s="164">
        <v>31</v>
      </c>
      <c r="D7" s="312" t="s">
        <v>8</v>
      </c>
      <c r="E7" s="589" t="s">
        <v>73</v>
      </c>
      <c r="F7" s="590">
        <v>200</v>
      </c>
      <c r="G7" s="98"/>
      <c r="H7" s="235">
        <v>5.74</v>
      </c>
      <c r="I7" s="13">
        <v>8.7799999999999994</v>
      </c>
      <c r="J7" s="43">
        <v>8.74</v>
      </c>
      <c r="K7" s="100">
        <v>138.04</v>
      </c>
      <c r="L7" s="135">
        <v>0.04</v>
      </c>
      <c r="M7" s="235">
        <v>0.08</v>
      </c>
      <c r="N7" s="13">
        <v>5.24</v>
      </c>
      <c r="O7" s="13">
        <v>132.80000000000001</v>
      </c>
      <c r="P7" s="43">
        <v>0.06</v>
      </c>
      <c r="Q7" s="235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3">
        <v>3.5999999999999997E-2</v>
      </c>
    </row>
    <row r="8" spans="1:24" s="36" customFormat="1" ht="26.5" customHeight="1" x14ac:dyDescent="0.35">
      <c r="A8" s="105"/>
      <c r="B8" s="179" t="s">
        <v>71</v>
      </c>
      <c r="C8" s="182">
        <v>83</v>
      </c>
      <c r="D8" s="422" t="s">
        <v>9</v>
      </c>
      <c r="E8" s="504" t="s">
        <v>125</v>
      </c>
      <c r="F8" s="512">
        <v>90</v>
      </c>
      <c r="G8" s="182"/>
      <c r="H8" s="383">
        <v>20.45</v>
      </c>
      <c r="I8" s="73">
        <v>19.920000000000002</v>
      </c>
      <c r="J8" s="384">
        <v>1.59</v>
      </c>
      <c r="K8" s="482">
        <v>269.25</v>
      </c>
      <c r="L8" s="463">
        <v>0.09</v>
      </c>
      <c r="M8" s="383">
        <v>0.16</v>
      </c>
      <c r="N8" s="73">
        <v>2.77</v>
      </c>
      <c r="O8" s="73">
        <v>50</v>
      </c>
      <c r="P8" s="384">
        <v>0.04</v>
      </c>
      <c r="Q8" s="383">
        <v>34</v>
      </c>
      <c r="R8" s="73">
        <v>172.14</v>
      </c>
      <c r="S8" s="73">
        <v>24.3</v>
      </c>
      <c r="T8" s="73">
        <v>1.54</v>
      </c>
      <c r="U8" s="73">
        <v>283.20999999999998</v>
      </c>
      <c r="V8" s="73">
        <v>6.0000000000000001E-3</v>
      </c>
      <c r="W8" s="73">
        <v>0</v>
      </c>
      <c r="X8" s="384">
        <v>0.13</v>
      </c>
    </row>
    <row r="9" spans="1:24" s="36" customFormat="1" ht="35.25" customHeight="1" x14ac:dyDescent="0.35">
      <c r="A9" s="105"/>
      <c r="B9" s="179"/>
      <c r="C9" s="179">
        <v>51</v>
      </c>
      <c r="D9" s="172" t="s">
        <v>59</v>
      </c>
      <c r="E9" s="546" t="s">
        <v>133</v>
      </c>
      <c r="F9" s="630">
        <v>150</v>
      </c>
      <c r="G9" s="182"/>
      <c r="H9" s="383">
        <v>3.33</v>
      </c>
      <c r="I9" s="73">
        <v>3.81</v>
      </c>
      <c r="J9" s="384">
        <v>26.04</v>
      </c>
      <c r="K9" s="482">
        <v>151.12</v>
      </c>
      <c r="L9" s="463">
        <v>0.15</v>
      </c>
      <c r="M9" s="383">
        <v>0.1</v>
      </c>
      <c r="N9" s="73">
        <v>14.03</v>
      </c>
      <c r="O9" s="73">
        <v>20</v>
      </c>
      <c r="P9" s="384">
        <v>0.06</v>
      </c>
      <c r="Q9" s="383">
        <v>20.11</v>
      </c>
      <c r="R9" s="73">
        <v>90.58</v>
      </c>
      <c r="S9" s="73">
        <v>35.68</v>
      </c>
      <c r="T9" s="73">
        <v>1.45</v>
      </c>
      <c r="U9" s="73">
        <v>830.41</v>
      </c>
      <c r="V9" s="73">
        <v>8.0000000000000002E-3</v>
      </c>
      <c r="W9" s="73">
        <v>1E-3</v>
      </c>
      <c r="X9" s="384">
        <v>0.05</v>
      </c>
    </row>
    <row r="10" spans="1:24" s="16" customFormat="1" ht="39" customHeight="1" x14ac:dyDescent="0.35">
      <c r="A10" s="106"/>
      <c r="B10" s="133"/>
      <c r="C10" s="132">
        <v>114</v>
      </c>
      <c r="D10" s="175" t="s">
        <v>43</v>
      </c>
      <c r="E10" s="212" t="s">
        <v>49</v>
      </c>
      <c r="F10" s="273">
        <v>200</v>
      </c>
      <c r="G10" s="166"/>
      <c r="H10" s="234">
        <v>0</v>
      </c>
      <c r="I10" s="15">
        <v>0</v>
      </c>
      <c r="J10" s="41">
        <v>7.27</v>
      </c>
      <c r="K10" s="250">
        <v>28.73</v>
      </c>
      <c r="L10" s="185">
        <v>0</v>
      </c>
      <c r="M10" s="234">
        <v>0</v>
      </c>
      <c r="N10" s="15">
        <v>0</v>
      </c>
      <c r="O10" s="15">
        <v>0</v>
      </c>
      <c r="P10" s="41">
        <v>0</v>
      </c>
      <c r="Q10" s="234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06"/>
      <c r="B11" s="133"/>
      <c r="C11" s="370">
        <v>119</v>
      </c>
      <c r="D11" s="150" t="s">
        <v>12</v>
      </c>
      <c r="E11" s="205" t="s">
        <v>52</v>
      </c>
      <c r="F11" s="133">
        <v>45</v>
      </c>
      <c r="G11" s="99"/>
      <c r="H11" s="266">
        <v>3.42</v>
      </c>
      <c r="I11" s="20">
        <v>0.36</v>
      </c>
      <c r="J11" s="46">
        <v>22.14</v>
      </c>
      <c r="K11" s="265">
        <v>105.75</v>
      </c>
      <c r="L11" s="188">
        <v>0.05</v>
      </c>
      <c r="M11" s="266">
        <v>0.01</v>
      </c>
      <c r="N11" s="20">
        <v>0</v>
      </c>
      <c r="O11" s="20">
        <v>0</v>
      </c>
      <c r="P11" s="46">
        <v>0</v>
      </c>
      <c r="Q11" s="266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6">
        <v>6.53</v>
      </c>
    </row>
    <row r="12" spans="1:24" s="16" customFormat="1" ht="26.5" customHeight="1" x14ac:dyDescent="0.35">
      <c r="A12" s="106"/>
      <c r="B12" s="133"/>
      <c r="C12" s="165">
        <v>120</v>
      </c>
      <c r="D12" s="150" t="s">
        <v>13</v>
      </c>
      <c r="E12" s="205" t="s">
        <v>44</v>
      </c>
      <c r="F12" s="132">
        <v>25</v>
      </c>
      <c r="G12" s="128"/>
      <c r="H12" s="234">
        <v>1.65</v>
      </c>
      <c r="I12" s="15">
        <v>0.3</v>
      </c>
      <c r="J12" s="41">
        <v>10.050000000000001</v>
      </c>
      <c r="K12" s="250">
        <v>49.5</v>
      </c>
      <c r="L12" s="185">
        <v>0.04</v>
      </c>
      <c r="M12" s="234">
        <v>0.02</v>
      </c>
      <c r="N12" s="15">
        <v>0</v>
      </c>
      <c r="O12" s="15">
        <v>0</v>
      </c>
      <c r="P12" s="41">
        <v>0</v>
      </c>
      <c r="Q12" s="234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1">
        <v>0</v>
      </c>
    </row>
    <row r="13" spans="1:24" s="36" customFormat="1" ht="26.5" customHeight="1" x14ac:dyDescent="0.35">
      <c r="A13" s="105"/>
      <c r="B13" s="178" t="s">
        <v>69</v>
      </c>
      <c r="C13" s="472"/>
      <c r="D13" s="513"/>
      <c r="E13" s="507" t="s">
        <v>18</v>
      </c>
      <c r="F13" s="401" t="e">
        <f>F6+F7+#REF!+#REF!+F10+F11+F12</f>
        <v>#REF!</v>
      </c>
      <c r="G13" s="496"/>
      <c r="H13" s="395" t="e">
        <f>H6+H7+#REF!+#REF!+H10+H11+H12</f>
        <v>#REF!</v>
      </c>
      <c r="I13" s="396" t="e">
        <f>I6+I7+#REF!+#REF!+I10+I11+I12</f>
        <v>#REF!</v>
      </c>
      <c r="J13" s="397" t="e">
        <f>J6+J7+#REF!+#REF!+J10+J11+J12</f>
        <v>#REF!</v>
      </c>
      <c r="K13" s="436" t="e">
        <f>K6+K7+#REF!+#REF!+K10+K11+K12</f>
        <v>#REF!</v>
      </c>
      <c r="L13" s="286" t="e">
        <f>L6+L7+#REF!+#REF!+L10+L11+L12</f>
        <v>#REF!</v>
      </c>
      <c r="M13" s="395" t="e">
        <f>M6+M7+#REF!+#REF!+M10+M11+M12</f>
        <v>#REF!</v>
      </c>
      <c r="N13" s="396" t="e">
        <f>N6+N7+#REF!+#REF!+N10+N11+N12</f>
        <v>#REF!</v>
      </c>
      <c r="O13" s="396" t="e">
        <f>O6+O7+#REF!+#REF!+O10+O11+O12</f>
        <v>#REF!</v>
      </c>
      <c r="P13" s="397" t="e">
        <f>P6+P7+#REF!+#REF!+P10+P11+P12</f>
        <v>#REF!</v>
      </c>
      <c r="Q13" s="395" t="e">
        <f>Q6+Q7+#REF!+#REF!+Q10+Q11+Q12</f>
        <v>#REF!</v>
      </c>
      <c r="R13" s="396" t="e">
        <f>R6+R7+#REF!+#REF!+R10+R11+R12</f>
        <v>#REF!</v>
      </c>
      <c r="S13" s="396" t="e">
        <f>S6+S7+#REF!+#REF!+S10+S11+S12</f>
        <v>#REF!</v>
      </c>
      <c r="T13" s="396" t="e">
        <f>T6+T7+#REF!+#REF!+T10+T11+T12</f>
        <v>#REF!</v>
      </c>
      <c r="U13" s="396" t="e">
        <f>U6+U7+#REF!+#REF!+U10+U11+U12</f>
        <v>#REF!</v>
      </c>
      <c r="V13" s="396" t="e">
        <f>V6+V7+#REF!+#REF!+V10+V11+V12</f>
        <v>#REF!</v>
      </c>
      <c r="W13" s="396" t="e">
        <f>W6+W7+#REF!+#REF!+W10+W11+W12</f>
        <v>#REF!</v>
      </c>
      <c r="X13" s="397" t="e">
        <f>X6+X7+#REF!+#REF!+X10+X11+X12</f>
        <v>#REF!</v>
      </c>
    </row>
    <row r="14" spans="1:24" s="36" customFormat="1" ht="26.5" customHeight="1" x14ac:dyDescent="0.35">
      <c r="A14" s="105"/>
      <c r="B14" s="232" t="s">
        <v>71</v>
      </c>
      <c r="C14" s="489"/>
      <c r="D14" s="514"/>
      <c r="E14" s="510" t="s">
        <v>18</v>
      </c>
      <c r="F14" s="285">
        <f>F6+F7+F8+F9+F10+F11+F12</f>
        <v>770</v>
      </c>
      <c r="G14" s="445"/>
      <c r="H14" s="847">
        <f t="shared" ref="H14:X14" si="0">H6+H7+H8+H9+H10+H11+H12</f>
        <v>35.07</v>
      </c>
      <c r="I14" s="848">
        <f t="shared" si="0"/>
        <v>33.769999999999996</v>
      </c>
      <c r="J14" s="846">
        <f t="shared" si="0"/>
        <v>77.39</v>
      </c>
      <c r="K14" s="430">
        <f t="shared" si="0"/>
        <v>750.79</v>
      </c>
      <c r="L14" s="284">
        <f t="shared" si="0"/>
        <v>0.38999999999999996</v>
      </c>
      <c r="M14" s="847">
        <f t="shared" si="0"/>
        <v>0.39</v>
      </c>
      <c r="N14" s="848">
        <f t="shared" si="0"/>
        <v>28.04</v>
      </c>
      <c r="O14" s="848">
        <f t="shared" si="0"/>
        <v>212.8</v>
      </c>
      <c r="P14" s="846">
        <f t="shared" si="0"/>
        <v>0.16</v>
      </c>
      <c r="Q14" s="847">
        <f t="shared" si="0"/>
        <v>118.22</v>
      </c>
      <c r="R14" s="848">
        <f t="shared" si="0"/>
        <v>432.17999999999995</v>
      </c>
      <c r="S14" s="848">
        <f t="shared" si="0"/>
        <v>106.74</v>
      </c>
      <c r="T14" s="848">
        <f t="shared" si="0"/>
        <v>6.129999999999999</v>
      </c>
      <c r="U14" s="848">
        <f t="shared" si="0"/>
        <v>1610.9099999999999</v>
      </c>
      <c r="V14" s="848">
        <f t="shared" si="0"/>
        <v>2.2000000000000002E-2</v>
      </c>
      <c r="W14" s="848">
        <f t="shared" si="0"/>
        <v>5.0000000000000001E-3</v>
      </c>
      <c r="X14" s="846">
        <f t="shared" si="0"/>
        <v>6.7460000000000004</v>
      </c>
    </row>
    <row r="15" spans="1:24" s="36" customFormat="1" ht="26.5" customHeight="1" x14ac:dyDescent="0.35">
      <c r="A15" s="105"/>
      <c r="B15" s="231" t="s">
        <v>69</v>
      </c>
      <c r="C15" s="472"/>
      <c r="D15" s="513"/>
      <c r="E15" s="508" t="s">
        <v>19</v>
      </c>
      <c r="F15" s="231"/>
      <c r="G15" s="467"/>
      <c r="H15" s="194"/>
      <c r="I15" s="22"/>
      <c r="J15" s="60"/>
      <c r="K15" s="470" t="e">
        <f>K13/23.5</f>
        <v>#REF!</v>
      </c>
      <c r="L15" s="231"/>
      <c r="M15" s="194"/>
      <c r="N15" s="22"/>
      <c r="O15" s="22"/>
      <c r="P15" s="60"/>
      <c r="Q15" s="194"/>
      <c r="R15" s="22"/>
      <c r="S15" s="22"/>
      <c r="T15" s="22"/>
      <c r="U15" s="22"/>
      <c r="V15" s="22"/>
      <c r="W15" s="22"/>
      <c r="X15" s="60"/>
    </row>
    <row r="16" spans="1:24" s="36" customFormat="1" ht="26.5" customHeight="1" thickBot="1" x14ac:dyDescent="0.4">
      <c r="A16" s="144"/>
      <c r="B16" s="181" t="s">
        <v>71</v>
      </c>
      <c r="C16" s="492"/>
      <c r="D16" s="515"/>
      <c r="E16" s="511" t="s">
        <v>19</v>
      </c>
      <c r="F16" s="181"/>
      <c r="G16" s="163"/>
      <c r="H16" s="406"/>
      <c r="I16" s="407"/>
      <c r="J16" s="408"/>
      <c r="K16" s="516">
        <f>K14/23.5</f>
        <v>31.948510638297872</v>
      </c>
      <c r="L16" s="181"/>
      <c r="M16" s="406"/>
      <c r="N16" s="407"/>
      <c r="O16" s="407"/>
      <c r="P16" s="408"/>
      <c r="Q16" s="406"/>
      <c r="R16" s="407"/>
      <c r="S16" s="407"/>
      <c r="T16" s="407"/>
      <c r="U16" s="407"/>
      <c r="V16" s="407"/>
      <c r="W16" s="407"/>
      <c r="X16" s="408"/>
    </row>
    <row r="17" spans="1:19" ht="15.5" x14ac:dyDescent="0.35">
      <c r="A17" s="9"/>
      <c r="B17" s="782"/>
      <c r="C17" s="223"/>
      <c r="D17" s="230"/>
      <c r="E17" s="28"/>
      <c r="F17" s="28"/>
      <c r="G17" s="208"/>
      <c r="H17" s="209"/>
      <c r="I17" s="208"/>
      <c r="J17" s="28"/>
      <c r="K17" s="210"/>
      <c r="L17" s="28"/>
      <c r="M17" s="28"/>
      <c r="N17" s="28"/>
      <c r="O17" s="211"/>
      <c r="P17" s="211"/>
      <c r="Q17" s="211"/>
      <c r="R17" s="211"/>
      <c r="S17" s="211"/>
    </row>
    <row r="20" spans="1:19" x14ac:dyDescent="0.35">
      <c r="A20" s="591" t="s">
        <v>61</v>
      </c>
      <c r="B20" s="794"/>
      <c r="C20" s="592"/>
      <c r="D20" s="593"/>
    </row>
    <row r="21" spans="1:19" x14ac:dyDescent="0.35">
      <c r="A21" s="594" t="s">
        <v>62</v>
      </c>
      <c r="B21" s="790"/>
      <c r="C21" s="595"/>
      <c r="D21" s="595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topLeftCell="B1" zoomScale="50" zoomScaleNormal="50" workbookViewId="0">
      <selection activeCell="D28" sqref="D2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2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226"/>
      <c r="D2" s="228" t="s">
        <v>3</v>
      </c>
      <c r="E2" s="6"/>
      <c r="F2" s="8" t="s">
        <v>2</v>
      </c>
      <c r="G2" s="119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27"/>
      <c r="D3" s="229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102"/>
      <c r="C4" s="597" t="s">
        <v>37</v>
      </c>
      <c r="D4" s="244"/>
      <c r="E4" s="647"/>
      <c r="F4" s="598"/>
      <c r="G4" s="597"/>
      <c r="H4" s="761" t="s">
        <v>20</v>
      </c>
      <c r="I4" s="762"/>
      <c r="J4" s="772"/>
      <c r="K4" s="666" t="s">
        <v>21</v>
      </c>
      <c r="L4" s="867" t="s">
        <v>22</v>
      </c>
      <c r="M4" s="868"/>
      <c r="N4" s="884"/>
      <c r="O4" s="884"/>
      <c r="P4" s="885"/>
      <c r="Q4" s="867" t="s">
        <v>23</v>
      </c>
      <c r="R4" s="868"/>
      <c r="S4" s="868"/>
      <c r="T4" s="868"/>
      <c r="U4" s="868"/>
      <c r="V4" s="868"/>
      <c r="W4" s="868"/>
      <c r="X4" s="869"/>
    </row>
    <row r="5" spans="1:24" s="16" customFormat="1" ht="28.5" customHeight="1" thickBot="1" x14ac:dyDescent="0.4">
      <c r="A5" s="141" t="s">
        <v>0</v>
      </c>
      <c r="B5" s="103"/>
      <c r="C5" s="97" t="s">
        <v>38</v>
      </c>
      <c r="D5" s="648" t="s">
        <v>39</v>
      </c>
      <c r="E5" s="97" t="s">
        <v>36</v>
      </c>
      <c r="F5" s="455" t="s">
        <v>24</v>
      </c>
      <c r="G5" s="97" t="s">
        <v>35</v>
      </c>
      <c r="H5" s="126" t="s">
        <v>25</v>
      </c>
      <c r="I5" s="455" t="s">
        <v>26</v>
      </c>
      <c r="J5" s="97" t="s">
        <v>27</v>
      </c>
      <c r="K5" s="679" t="s">
        <v>28</v>
      </c>
      <c r="L5" s="65" t="s">
        <v>29</v>
      </c>
      <c r="M5" s="126" t="s">
        <v>103</v>
      </c>
      <c r="N5" s="455" t="s">
        <v>30</v>
      </c>
      <c r="O5" s="773" t="s">
        <v>104</v>
      </c>
      <c r="P5" s="455" t="s">
        <v>105</v>
      </c>
      <c r="Q5" s="97" t="s">
        <v>31</v>
      </c>
      <c r="R5" s="455" t="s">
        <v>32</v>
      </c>
      <c r="S5" s="97" t="s">
        <v>33</v>
      </c>
      <c r="T5" s="455" t="s">
        <v>34</v>
      </c>
      <c r="U5" s="751" t="s">
        <v>106</v>
      </c>
      <c r="V5" s="751" t="s">
        <v>107</v>
      </c>
      <c r="W5" s="751" t="s">
        <v>108</v>
      </c>
      <c r="X5" s="103" t="s">
        <v>109</v>
      </c>
    </row>
    <row r="6" spans="1:24" s="16" customFormat="1" ht="26.5" customHeight="1" x14ac:dyDescent="0.35">
      <c r="A6" s="143" t="s">
        <v>6</v>
      </c>
      <c r="B6" s="224"/>
      <c r="C6" s="153">
        <v>9</v>
      </c>
      <c r="D6" s="173" t="s">
        <v>17</v>
      </c>
      <c r="E6" s="354" t="s">
        <v>84</v>
      </c>
      <c r="F6" s="153">
        <v>60</v>
      </c>
      <c r="G6" s="627"/>
      <c r="H6" s="258">
        <v>1.29</v>
      </c>
      <c r="I6" s="39">
        <v>4.2699999999999996</v>
      </c>
      <c r="J6" s="40">
        <v>6.97</v>
      </c>
      <c r="K6" s="461">
        <v>72.75</v>
      </c>
      <c r="L6" s="38">
        <v>0.02</v>
      </c>
      <c r="M6" s="38">
        <v>0.03</v>
      </c>
      <c r="N6" s="39">
        <v>4.4800000000000004</v>
      </c>
      <c r="O6" s="39">
        <v>30</v>
      </c>
      <c r="P6" s="42">
        <v>0</v>
      </c>
      <c r="Q6" s="258">
        <v>17.55</v>
      </c>
      <c r="R6" s="39">
        <v>27.09</v>
      </c>
      <c r="S6" s="39">
        <v>14.37</v>
      </c>
      <c r="T6" s="39">
        <v>0.8</v>
      </c>
      <c r="U6" s="39">
        <v>205.55</v>
      </c>
      <c r="V6" s="39">
        <v>4.0000000000000001E-3</v>
      </c>
      <c r="W6" s="39">
        <v>1E-3</v>
      </c>
      <c r="X6" s="40">
        <v>0.01</v>
      </c>
    </row>
    <row r="7" spans="1:24" s="16" customFormat="1" ht="26.5" customHeight="1" x14ac:dyDescent="0.35">
      <c r="A7" s="104"/>
      <c r="B7" s="87"/>
      <c r="C7" s="132">
        <v>37</v>
      </c>
      <c r="D7" s="175" t="s">
        <v>8</v>
      </c>
      <c r="E7" s="340" t="s">
        <v>94</v>
      </c>
      <c r="F7" s="221">
        <v>200</v>
      </c>
      <c r="G7" s="149"/>
      <c r="H7" s="235">
        <v>5.78</v>
      </c>
      <c r="I7" s="13">
        <v>5.5</v>
      </c>
      <c r="J7" s="43">
        <v>10.8</v>
      </c>
      <c r="K7" s="135">
        <v>115.7</v>
      </c>
      <c r="L7" s="235">
        <v>7.0000000000000007E-2</v>
      </c>
      <c r="M7" s="70">
        <v>7.0000000000000007E-2</v>
      </c>
      <c r="N7" s="13">
        <v>5.69</v>
      </c>
      <c r="O7" s="13">
        <v>110</v>
      </c>
      <c r="P7" s="43">
        <v>0</v>
      </c>
      <c r="Q7" s="235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3">
        <v>0.04</v>
      </c>
    </row>
    <row r="8" spans="1:24" s="36" customFormat="1" ht="26.5" customHeight="1" x14ac:dyDescent="0.35">
      <c r="A8" s="105"/>
      <c r="B8" s="159"/>
      <c r="C8" s="134">
        <v>126</v>
      </c>
      <c r="D8" s="653" t="s">
        <v>9</v>
      </c>
      <c r="E8" s="589" t="s">
        <v>137</v>
      </c>
      <c r="F8" s="590">
        <v>90</v>
      </c>
      <c r="G8" s="98"/>
      <c r="H8" s="235">
        <v>18.489999999999998</v>
      </c>
      <c r="I8" s="13">
        <v>18.54</v>
      </c>
      <c r="J8" s="43">
        <v>3.59</v>
      </c>
      <c r="K8" s="147">
        <v>256</v>
      </c>
      <c r="L8" s="70">
        <v>0.06</v>
      </c>
      <c r="M8" s="70">
        <v>0.14000000000000001</v>
      </c>
      <c r="N8" s="13">
        <v>1.08</v>
      </c>
      <c r="O8" s="13">
        <v>10</v>
      </c>
      <c r="P8" s="43">
        <v>0.04</v>
      </c>
      <c r="Q8" s="70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3">
        <v>0.06</v>
      </c>
    </row>
    <row r="9" spans="1:24" s="36" customFormat="1" ht="27" customHeight="1" x14ac:dyDescent="0.35">
      <c r="A9" s="105"/>
      <c r="B9" s="123"/>
      <c r="C9" s="132">
        <v>124</v>
      </c>
      <c r="D9" s="175" t="s">
        <v>59</v>
      </c>
      <c r="E9" s="212" t="s">
        <v>90</v>
      </c>
      <c r="F9" s="132">
        <v>150</v>
      </c>
      <c r="G9" s="128"/>
      <c r="H9" s="235">
        <v>3.93</v>
      </c>
      <c r="I9" s="13">
        <v>4.24</v>
      </c>
      <c r="J9" s="43">
        <v>21.84</v>
      </c>
      <c r="K9" s="147">
        <v>140.55000000000001</v>
      </c>
      <c r="L9" s="204">
        <v>0.11</v>
      </c>
      <c r="M9" s="204">
        <v>0.02</v>
      </c>
      <c r="N9" s="74">
        <v>0</v>
      </c>
      <c r="O9" s="74">
        <v>10</v>
      </c>
      <c r="P9" s="75">
        <v>0.06</v>
      </c>
      <c r="Q9" s="242">
        <v>10.9</v>
      </c>
      <c r="R9" s="74">
        <v>74.540000000000006</v>
      </c>
      <c r="S9" s="74">
        <v>26.07</v>
      </c>
      <c r="T9" s="74">
        <v>0.86</v>
      </c>
      <c r="U9" s="74">
        <v>64.319999999999993</v>
      </c>
      <c r="V9" s="74">
        <v>1E-3</v>
      </c>
      <c r="W9" s="74">
        <v>1E-3</v>
      </c>
      <c r="X9" s="203">
        <v>0.01</v>
      </c>
    </row>
    <row r="10" spans="1:24" s="16" customFormat="1" ht="26.5" customHeight="1" x14ac:dyDescent="0.35">
      <c r="A10" s="106"/>
      <c r="B10" s="121"/>
      <c r="C10" s="135">
        <v>103</v>
      </c>
      <c r="D10" s="175" t="s">
        <v>16</v>
      </c>
      <c r="E10" s="149" t="s">
        <v>57</v>
      </c>
      <c r="F10" s="132">
        <v>200</v>
      </c>
      <c r="G10" s="607"/>
      <c r="H10" s="234">
        <v>0.2</v>
      </c>
      <c r="I10" s="15">
        <v>0</v>
      </c>
      <c r="J10" s="41">
        <v>15.02</v>
      </c>
      <c r="K10" s="192">
        <v>61.6</v>
      </c>
      <c r="L10" s="17">
        <v>0</v>
      </c>
      <c r="M10" s="17">
        <v>0</v>
      </c>
      <c r="N10" s="15">
        <v>2</v>
      </c>
      <c r="O10" s="15">
        <v>0</v>
      </c>
      <c r="P10" s="18">
        <v>0</v>
      </c>
      <c r="Q10" s="234">
        <v>6.73</v>
      </c>
      <c r="R10" s="15">
        <v>5.74</v>
      </c>
      <c r="S10" s="32">
        <v>2.96</v>
      </c>
      <c r="T10" s="15">
        <v>0.2</v>
      </c>
      <c r="U10" s="15">
        <v>46.02</v>
      </c>
      <c r="V10" s="15">
        <v>0</v>
      </c>
      <c r="W10" s="15">
        <v>0</v>
      </c>
      <c r="X10" s="43">
        <v>0</v>
      </c>
    </row>
    <row r="11" spans="1:24" s="16" customFormat="1" ht="26.5" customHeight="1" x14ac:dyDescent="0.35">
      <c r="A11" s="106"/>
      <c r="B11" s="121"/>
      <c r="C11" s="135">
        <v>119</v>
      </c>
      <c r="D11" s="175" t="s">
        <v>12</v>
      </c>
      <c r="E11" s="149" t="s">
        <v>52</v>
      </c>
      <c r="F11" s="180">
        <v>20</v>
      </c>
      <c r="G11" s="128"/>
      <c r="H11" s="234">
        <v>1.52</v>
      </c>
      <c r="I11" s="15">
        <v>0.16</v>
      </c>
      <c r="J11" s="41">
        <v>9.84</v>
      </c>
      <c r="K11" s="250">
        <v>47</v>
      </c>
      <c r="L11" s="234">
        <v>0.02</v>
      </c>
      <c r="M11" s="17">
        <v>0.01</v>
      </c>
      <c r="N11" s="15">
        <v>0</v>
      </c>
      <c r="O11" s="15">
        <v>0</v>
      </c>
      <c r="P11" s="41">
        <v>0</v>
      </c>
      <c r="Q11" s="234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23.25" customHeight="1" x14ac:dyDescent="0.35">
      <c r="A12" s="106"/>
      <c r="B12" s="134"/>
      <c r="C12" s="132">
        <v>120</v>
      </c>
      <c r="D12" s="175" t="s">
        <v>13</v>
      </c>
      <c r="E12" s="149" t="s">
        <v>44</v>
      </c>
      <c r="F12" s="165">
        <v>20</v>
      </c>
      <c r="G12" s="165"/>
      <c r="H12" s="266">
        <v>1.32</v>
      </c>
      <c r="I12" s="20">
        <v>0.24</v>
      </c>
      <c r="J12" s="21">
        <v>8.0399999999999991</v>
      </c>
      <c r="K12" s="420">
        <v>39.6</v>
      </c>
      <c r="L12" s="266">
        <v>0.03</v>
      </c>
      <c r="M12" s="20">
        <v>0.02</v>
      </c>
      <c r="N12" s="20">
        <v>0</v>
      </c>
      <c r="O12" s="20">
        <v>0</v>
      </c>
      <c r="P12" s="21">
        <v>0</v>
      </c>
      <c r="Q12" s="266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26.5" customHeight="1" x14ac:dyDescent="0.35">
      <c r="A13" s="105"/>
      <c r="B13" s="159"/>
      <c r="C13" s="138"/>
      <c r="D13" s="452"/>
      <c r="E13" s="155" t="s">
        <v>18</v>
      </c>
      <c r="F13" s="283">
        <f>SUM(F6:F12)</f>
        <v>740</v>
      </c>
      <c r="G13" s="253"/>
      <c r="H13" s="195">
        <f t="shared" ref="H13:J13" si="0">SUM(H6:H12)</f>
        <v>32.529999999999994</v>
      </c>
      <c r="I13" s="34">
        <f t="shared" si="0"/>
        <v>32.949999999999996</v>
      </c>
      <c r="J13" s="62">
        <f t="shared" si="0"/>
        <v>76.099999999999994</v>
      </c>
      <c r="K13" s="350">
        <f>SUM(K6:K12)</f>
        <v>733.2</v>
      </c>
      <c r="L13" s="195">
        <f t="shared" ref="L13:X13" si="1">SUM(L6:L12)</f>
        <v>0.31000000000000005</v>
      </c>
      <c r="M13" s="34">
        <f t="shared" si="1"/>
        <v>0.29000000000000004</v>
      </c>
      <c r="N13" s="34">
        <f t="shared" si="1"/>
        <v>13.250000000000002</v>
      </c>
      <c r="O13" s="34">
        <f t="shared" si="1"/>
        <v>160</v>
      </c>
      <c r="P13" s="62">
        <f t="shared" si="1"/>
        <v>0.1</v>
      </c>
      <c r="Q13" s="35">
        <f t="shared" si="1"/>
        <v>91.59</v>
      </c>
      <c r="R13" s="34">
        <f t="shared" si="1"/>
        <v>421.88000000000005</v>
      </c>
      <c r="S13" s="34">
        <f t="shared" si="1"/>
        <v>101.91999999999999</v>
      </c>
      <c r="T13" s="34">
        <f t="shared" si="1"/>
        <v>6.65</v>
      </c>
      <c r="U13" s="34">
        <f t="shared" si="1"/>
        <v>1110.6799999999998</v>
      </c>
      <c r="V13" s="34">
        <f t="shared" si="1"/>
        <v>2.1000000000000005E-2</v>
      </c>
      <c r="W13" s="34">
        <f t="shared" si="1"/>
        <v>4.0000000000000001E-3</v>
      </c>
      <c r="X13" s="62">
        <f t="shared" si="1"/>
        <v>3.02</v>
      </c>
    </row>
    <row r="14" spans="1:24" s="36" customFormat="1" ht="26.5" customHeight="1" thickBot="1" x14ac:dyDescent="0.4">
      <c r="A14" s="144"/>
      <c r="B14" s="241"/>
      <c r="C14" s="139"/>
      <c r="D14" s="453"/>
      <c r="E14" s="156" t="s">
        <v>19</v>
      </c>
      <c r="F14" s="136"/>
      <c r="G14" s="201"/>
      <c r="H14" s="197"/>
      <c r="I14" s="51"/>
      <c r="J14" s="116"/>
      <c r="K14" s="375">
        <f>K13/23.5</f>
        <v>31.200000000000003</v>
      </c>
      <c r="L14" s="197"/>
      <c r="M14" s="154"/>
      <c r="N14" s="51"/>
      <c r="O14" s="51"/>
      <c r="P14" s="116"/>
      <c r="Q14" s="154"/>
      <c r="R14" s="51"/>
      <c r="S14" s="51"/>
      <c r="T14" s="51"/>
      <c r="U14" s="51"/>
      <c r="V14" s="51"/>
      <c r="W14" s="51"/>
      <c r="X14" s="116"/>
    </row>
    <row r="15" spans="1:24" ht="15.5" x14ac:dyDescent="0.35">
      <c r="A15" s="9"/>
      <c r="B15" s="222"/>
      <c r="C15" s="223"/>
      <c r="D15" s="230"/>
      <c r="E15" s="28"/>
      <c r="F15" s="28"/>
      <c r="G15" s="208"/>
      <c r="H15" s="209"/>
      <c r="I15" s="208"/>
      <c r="J15" s="28"/>
      <c r="K15" s="210"/>
      <c r="L15" s="28"/>
      <c r="M15" s="28"/>
      <c r="N15" s="28"/>
      <c r="O15" s="211"/>
      <c r="P15" s="211"/>
      <c r="Q15" s="211"/>
      <c r="R15" s="211"/>
      <c r="S15" s="2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zoomScale="46" zoomScaleNormal="46" workbookViewId="0">
      <selection activeCell="E31" sqref="E31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2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226"/>
      <c r="D2" s="228" t="s">
        <v>3</v>
      </c>
      <c r="E2" s="6"/>
      <c r="F2" s="8" t="s">
        <v>2</v>
      </c>
      <c r="G2" s="119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27"/>
      <c r="D3" s="229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412"/>
      <c r="C4" s="597" t="s">
        <v>37</v>
      </c>
      <c r="D4" s="244"/>
      <c r="E4" s="647"/>
      <c r="F4" s="598"/>
      <c r="G4" s="597"/>
      <c r="H4" s="761" t="s">
        <v>20</v>
      </c>
      <c r="I4" s="762"/>
      <c r="J4" s="763"/>
      <c r="K4" s="603" t="s">
        <v>21</v>
      </c>
      <c r="L4" s="860" t="s">
        <v>22</v>
      </c>
      <c r="M4" s="861"/>
      <c r="N4" s="862"/>
      <c r="O4" s="886"/>
      <c r="P4" s="887"/>
      <c r="Q4" s="867" t="s">
        <v>23</v>
      </c>
      <c r="R4" s="868"/>
      <c r="S4" s="868"/>
      <c r="T4" s="868"/>
      <c r="U4" s="868"/>
      <c r="V4" s="868"/>
      <c r="W4" s="868"/>
      <c r="X4" s="869"/>
    </row>
    <row r="5" spans="1:24" s="16" customFormat="1" ht="28.5" customHeight="1" thickBot="1" x14ac:dyDescent="0.4">
      <c r="A5" s="141" t="s">
        <v>0</v>
      </c>
      <c r="B5" s="103"/>
      <c r="C5" s="97" t="s">
        <v>38</v>
      </c>
      <c r="D5" s="648" t="s">
        <v>39</v>
      </c>
      <c r="E5" s="97" t="s">
        <v>36</v>
      </c>
      <c r="F5" s="103" t="s">
        <v>24</v>
      </c>
      <c r="G5" s="97" t="s">
        <v>35</v>
      </c>
      <c r="H5" s="126" t="s">
        <v>25</v>
      </c>
      <c r="I5" s="455" t="s">
        <v>26</v>
      </c>
      <c r="J5" s="723" t="s">
        <v>27</v>
      </c>
      <c r="K5" s="604" t="s">
        <v>28</v>
      </c>
      <c r="L5" s="334" t="s">
        <v>29</v>
      </c>
      <c r="M5" s="334" t="s">
        <v>103</v>
      </c>
      <c r="N5" s="774" t="s">
        <v>30</v>
      </c>
      <c r="O5" s="769" t="s">
        <v>104</v>
      </c>
      <c r="P5" s="455" t="s">
        <v>105</v>
      </c>
      <c r="Q5" s="97" t="s">
        <v>31</v>
      </c>
      <c r="R5" s="455" t="s">
        <v>32</v>
      </c>
      <c r="S5" s="97" t="s">
        <v>33</v>
      </c>
      <c r="T5" s="455" t="s">
        <v>34</v>
      </c>
      <c r="U5" s="751" t="s">
        <v>106</v>
      </c>
      <c r="V5" s="751" t="s">
        <v>107</v>
      </c>
      <c r="W5" s="751" t="s">
        <v>108</v>
      </c>
      <c r="X5" s="103" t="s">
        <v>109</v>
      </c>
    </row>
    <row r="6" spans="1:24" s="16" customFormat="1" ht="26.5" customHeight="1" x14ac:dyDescent="0.35">
      <c r="A6" s="104" t="s">
        <v>6</v>
      </c>
      <c r="B6" s="267"/>
      <c r="C6" s="137">
        <v>25</v>
      </c>
      <c r="D6" s="605" t="s">
        <v>17</v>
      </c>
      <c r="E6" s="325" t="s">
        <v>47</v>
      </c>
      <c r="F6" s="337">
        <v>150</v>
      </c>
      <c r="G6" s="137"/>
      <c r="H6" s="38">
        <v>0.6</v>
      </c>
      <c r="I6" s="39">
        <v>0.45</v>
      </c>
      <c r="J6" s="42">
        <v>15.45</v>
      </c>
      <c r="K6" s="187">
        <v>70.5</v>
      </c>
      <c r="L6" s="258">
        <v>0.03</v>
      </c>
      <c r="M6" s="38">
        <v>0.05</v>
      </c>
      <c r="N6" s="39">
        <v>7.5</v>
      </c>
      <c r="O6" s="39">
        <v>0</v>
      </c>
      <c r="P6" s="40">
        <v>0</v>
      </c>
      <c r="Q6" s="38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46">
        <v>0.01</v>
      </c>
    </row>
    <row r="7" spans="1:24" s="16" customFormat="1" ht="26.5" customHeight="1" x14ac:dyDescent="0.35">
      <c r="A7" s="104"/>
      <c r="B7" s="87"/>
      <c r="C7" s="134">
        <v>32</v>
      </c>
      <c r="D7" s="312" t="s">
        <v>8</v>
      </c>
      <c r="E7" s="277" t="s">
        <v>50</v>
      </c>
      <c r="F7" s="590">
        <v>200</v>
      </c>
      <c r="G7" s="146"/>
      <c r="H7" s="235">
        <v>5.88</v>
      </c>
      <c r="I7" s="13">
        <v>8.82</v>
      </c>
      <c r="J7" s="43">
        <v>9.6</v>
      </c>
      <c r="K7" s="147">
        <v>142.19999999999999</v>
      </c>
      <c r="L7" s="235">
        <v>0.04</v>
      </c>
      <c r="M7" s="70">
        <v>0.08</v>
      </c>
      <c r="N7" s="13">
        <v>2.2400000000000002</v>
      </c>
      <c r="O7" s="13">
        <v>132.44</v>
      </c>
      <c r="P7" s="43">
        <v>0.06</v>
      </c>
      <c r="Q7" s="70">
        <v>32.880000000000003</v>
      </c>
      <c r="R7" s="13">
        <v>83.64</v>
      </c>
      <c r="S7" s="13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3">
        <v>3.5999999999999997E-2</v>
      </c>
    </row>
    <row r="8" spans="1:24" s="36" customFormat="1" ht="32.25" customHeight="1" x14ac:dyDescent="0.35">
      <c r="A8" s="105"/>
      <c r="B8" s="159"/>
      <c r="C8" s="259">
        <v>177</v>
      </c>
      <c r="D8" s="149" t="s">
        <v>9</v>
      </c>
      <c r="E8" s="170" t="s">
        <v>140</v>
      </c>
      <c r="F8" s="132">
        <v>90</v>
      </c>
      <c r="G8" s="145"/>
      <c r="H8" s="234">
        <v>15.77</v>
      </c>
      <c r="I8" s="15">
        <v>13.36</v>
      </c>
      <c r="J8" s="41">
        <v>1.61</v>
      </c>
      <c r="K8" s="192">
        <v>190.47</v>
      </c>
      <c r="L8" s="234">
        <v>7.0000000000000007E-2</v>
      </c>
      <c r="M8" s="17">
        <v>0.12</v>
      </c>
      <c r="N8" s="15">
        <v>1.7</v>
      </c>
      <c r="O8" s="15">
        <v>110</v>
      </c>
      <c r="P8" s="18">
        <v>0.01</v>
      </c>
      <c r="Q8" s="234">
        <v>20.18</v>
      </c>
      <c r="R8" s="15">
        <v>132.25</v>
      </c>
      <c r="S8" s="15">
        <v>19.47</v>
      </c>
      <c r="T8" s="15">
        <v>1.1399999999999999</v>
      </c>
      <c r="U8" s="15">
        <v>222.69</v>
      </c>
      <c r="V8" s="15">
        <v>4.0000000000000001E-3</v>
      </c>
      <c r="W8" s="15">
        <v>0</v>
      </c>
      <c r="X8" s="41">
        <v>0.1</v>
      </c>
    </row>
    <row r="9" spans="1:24" s="36" customFormat="1" ht="27" customHeight="1" x14ac:dyDescent="0.35">
      <c r="A9" s="105"/>
      <c r="B9" s="123"/>
      <c r="C9" s="166">
        <v>54</v>
      </c>
      <c r="D9" s="149" t="s">
        <v>81</v>
      </c>
      <c r="E9" s="170" t="s">
        <v>41</v>
      </c>
      <c r="F9" s="132">
        <v>150</v>
      </c>
      <c r="G9" s="145"/>
      <c r="H9" s="235">
        <v>7.26</v>
      </c>
      <c r="I9" s="13">
        <v>4.96</v>
      </c>
      <c r="J9" s="43">
        <v>31.76</v>
      </c>
      <c r="K9" s="147">
        <v>198.84</v>
      </c>
      <c r="L9" s="70">
        <v>0.19</v>
      </c>
      <c r="M9" s="70">
        <v>0.1</v>
      </c>
      <c r="N9" s="13">
        <v>0</v>
      </c>
      <c r="O9" s="13">
        <v>10</v>
      </c>
      <c r="P9" s="23">
        <v>0.06</v>
      </c>
      <c r="Q9" s="235">
        <v>13.09</v>
      </c>
      <c r="R9" s="13">
        <v>159.71</v>
      </c>
      <c r="S9" s="13">
        <v>106.22</v>
      </c>
      <c r="T9" s="13">
        <v>3.57</v>
      </c>
      <c r="U9" s="13">
        <v>193.67</v>
      </c>
      <c r="V9" s="13">
        <v>2E-3</v>
      </c>
      <c r="W9" s="13">
        <v>3.0000000000000001E-3</v>
      </c>
      <c r="X9" s="43">
        <v>0.01</v>
      </c>
    </row>
    <row r="10" spans="1:24" s="16" customFormat="1" ht="38.25" customHeight="1" x14ac:dyDescent="0.35">
      <c r="A10" s="106"/>
      <c r="B10" s="121"/>
      <c r="C10" s="281">
        <v>104</v>
      </c>
      <c r="D10" s="149" t="s">
        <v>16</v>
      </c>
      <c r="E10" s="170" t="s">
        <v>74</v>
      </c>
      <c r="F10" s="132">
        <v>200</v>
      </c>
      <c r="G10" s="680"/>
      <c r="H10" s="234">
        <v>0</v>
      </c>
      <c r="I10" s="15">
        <v>0</v>
      </c>
      <c r="J10" s="41">
        <v>14.16</v>
      </c>
      <c r="K10" s="192">
        <v>55.48</v>
      </c>
      <c r="L10" s="234">
        <v>0.09</v>
      </c>
      <c r="M10" s="17">
        <v>0.1</v>
      </c>
      <c r="N10" s="15">
        <v>2.94</v>
      </c>
      <c r="O10" s="15">
        <v>80</v>
      </c>
      <c r="P10" s="18">
        <v>0.96</v>
      </c>
      <c r="Q10" s="234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06"/>
      <c r="B11" s="121"/>
      <c r="C11" s="281">
        <v>119</v>
      </c>
      <c r="D11" s="149" t="s">
        <v>12</v>
      </c>
      <c r="E11" s="175" t="s">
        <v>52</v>
      </c>
      <c r="F11" s="180">
        <v>20</v>
      </c>
      <c r="G11" s="128"/>
      <c r="H11" s="234">
        <v>1.52</v>
      </c>
      <c r="I11" s="15">
        <v>0.16</v>
      </c>
      <c r="J11" s="41">
        <v>9.84</v>
      </c>
      <c r="K11" s="250">
        <v>47</v>
      </c>
      <c r="L11" s="234">
        <v>0.02</v>
      </c>
      <c r="M11" s="17">
        <v>0.01</v>
      </c>
      <c r="N11" s="15">
        <v>0</v>
      </c>
      <c r="O11" s="15">
        <v>0</v>
      </c>
      <c r="P11" s="41">
        <v>0</v>
      </c>
      <c r="Q11" s="234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23.25" customHeight="1" x14ac:dyDescent="0.35">
      <c r="A12" s="106"/>
      <c r="B12" s="134"/>
      <c r="C12" s="166">
        <v>120</v>
      </c>
      <c r="D12" s="149" t="s">
        <v>13</v>
      </c>
      <c r="E12" s="175" t="s">
        <v>44</v>
      </c>
      <c r="F12" s="165">
        <v>20</v>
      </c>
      <c r="G12" s="165"/>
      <c r="H12" s="266">
        <v>1.32</v>
      </c>
      <c r="I12" s="20">
        <v>0.24</v>
      </c>
      <c r="J12" s="21">
        <v>8.0399999999999991</v>
      </c>
      <c r="K12" s="420">
        <v>39.6</v>
      </c>
      <c r="L12" s="266">
        <v>0.03</v>
      </c>
      <c r="M12" s="20">
        <v>0.02</v>
      </c>
      <c r="N12" s="20">
        <v>0</v>
      </c>
      <c r="O12" s="20">
        <v>0</v>
      </c>
      <c r="P12" s="21">
        <v>0</v>
      </c>
      <c r="Q12" s="266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26.5" customHeight="1" x14ac:dyDescent="0.35">
      <c r="A13" s="105"/>
      <c r="B13" s="159"/>
      <c r="C13" s="167"/>
      <c r="D13" s="366"/>
      <c r="E13" s="176" t="s">
        <v>18</v>
      </c>
      <c r="F13" s="189">
        <f>SUM(F6:F12)</f>
        <v>830</v>
      </c>
      <c r="G13" s="254"/>
      <c r="H13" s="195">
        <f t="shared" ref="H13:X13" si="0">SUM(H6:H12)</f>
        <v>32.349999999999994</v>
      </c>
      <c r="I13" s="34">
        <f t="shared" si="0"/>
        <v>27.99</v>
      </c>
      <c r="J13" s="62">
        <f t="shared" si="0"/>
        <v>90.460000000000008</v>
      </c>
      <c r="K13" s="373">
        <f t="shared" si="0"/>
        <v>744.09</v>
      </c>
      <c r="L13" s="35">
        <f t="shared" si="0"/>
        <v>0.47000000000000008</v>
      </c>
      <c r="M13" s="34">
        <f t="shared" si="0"/>
        <v>0.48</v>
      </c>
      <c r="N13" s="34">
        <f t="shared" si="0"/>
        <v>14.379999999999999</v>
      </c>
      <c r="O13" s="34">
        <f t="shared" si="0"/>
        <v>332.44</v>
      </c>
      <c r="P13" s="259">
        <f t="shared" si="0"/>
        <v>1.0899999999999999</v>
      </c>
      <c r="Q13" s="195">
        <f t="shared" si="0"/>
        <v>104.45</v>
      </c>
      <c r="R13" s="34">
        <f t="shared" si="0"/>
        <v>442.6</v>
      </c>
      <c r="S13" s="34">
        <f t="shared" si="0"/>
        <v>178.63000000000002</v>
      </c>
      <c r="T13" s="34">
        <f t="shared" si="0"/>
        <v>7.15</v>
      </c>
      <c r="U13" s="34">
        <f t="shared" si="0"/>
        <v>1035.26</v>
      </c>
      <c r="V13" s="34">
        <f t="shared" si="0"/>
        <v>1.4999999999999999E-2</v>
      </c>
      <c r="W13" s="34">
        <f t="shared" si="0"/>
        <v>5.0000000000000001E-3</v>
      </c>
      <c r="X13" s="62">
        <f t="shared" si="0"/>
        <v>3.056</v>
      </c>
    </row>
    <row r="14" spans="1:24" s="36" customFormat="1" ht="26.5" customHeight="1" thickBot="1" x14ac:dyDescent="0.4">
      <c r="A14" s="144"/>
      <c r="B14" s="241"/>
      <c r="C14" s="168"/>
      <c r="D14" s="439"/>
      <c r="E14" s="177" t="s">
        <v>19</v>
      </c>
      <c r="F14" s="136"/>
      <c r="G14" s="260"/>
      <c r="H14" s="197"/>
      <c r="I14" s="51"/>
      <c r="J14" s="116"/>
      <c r="K14" s="441">
        <f>K13/23.5</f>
        <v>31.663404255319151</v>
      </c>
      <c r="L14" s="154"/>
      <c r="M14" s="154"/>
      <c r="N14" s="51"/>
      <c r="O14" s="51"/>
      <c r="P14" s="127"/>
      <c r="Q14" s="197"/>
      <c r="R14" s="51"/>
      <c r="S14" s="51"/>
      <c r="T14" s="51"/>
      <c r="U14" s="51"/>
      <c r="V14" s="51"/>
      <c r="W14" s="51"/>
      <c r="X14" s="116"/>
    </row>
    <row r="15" spans="1:24" ht="15.5" x14ac:dyDescent="0.35">
      <c r="A15" s="9"/>
      <c r="B15" s="222"/>
      <c r="C15" s="223"/>
      <c r="D15" s="230"/>
      <c r="E15" s="28"/>
      <c r="F15" s="28"/>
      <c r="G15" s="208"/>
      <c r="H15" s="209"/>
      <c r="I15" s="208"/>
      <c r="J15" s="28"/>
      <c r="K15" s="210"/>
      <c r="L15" s="28"/>
      <c r="M15" s="28"/>
      <c r="N15" s="28"/>
      <c r="O15" s="211"/>
      <c r="P15" s="211"/>
      <c r="Q15" s="211"/>
      <c r="R15" s="211"/>
      <c r="S15" s="2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5"/>
  <sheetViews>
    <sheetView zoomScale="73" zoomScaleNormal="73" workbookViewId="0">
      <selection activeCell="B8" sqref="B8:B16"/>
    </sheetView>
  </sheetViews>
  <sheetFormatPr defaultRowHeight="14.5" x14ac:dyDescent="0.35"/>
  <cols>
    <col min="1" max="1" width="20.7265625" customWidth="1"/>
    <col min="2" max="2" width="20.7265625" style="789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4" ht="23" x14ac:dyDescent="0.5">
      <c r="A2" s="6" t="s">
        <v>1</v>
      </c>
      <c r="B2" s="788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870"/>
      <c r="C4" s="360" t="s">
        <v>37</v>
      </c>
      <c r="D4" s="872" t="s">
        <v>39</v>
      </c>
      <c r="E4" s="169"/>
      <c r="F4" s="361"/>
      <c r="G4" s="360"/>
      <c r="H4" s="279" t="s">
        <v>20</v>
      </c>
      <c r="I4" s="305"/>
      <c r="J4" s="249"/>
      <c r="K4" s="183" t="s">
        <v>21</v>
      </c>
      <c r="L4" s="860" t="s">
        <v>22</v>
      </c>
      <c r="M4" s="861"/>
      <c r="N4" s="862"/>
      <c r="O4" s="862"/>
      <c r="P4" s="866"/>
      <c r="Q4" s="867" t="s">
        <v>23</v>
      </c>
      <c r="R4" s="868"/>
      <c r="S4" s="868"/>
      <c r="T4" s="868"/>
      <c r="U4" s="868"/>
      <c r="V4" s="868"/>
      <c r="W4" s="868"/>
      <c r="X4" s="869"/>
    </row>
    <row r="5" spans="1:24" s="16" customFormat="1" ht="47" thickBot="1" x14ac:dyDescent="0.4">
      <c r="A5" s="141" t="s">
        <v>0</v>
      </c>
      <c r="B5" s="871"/>
      <c r="C5" s="97" t="s">
        <v>38</v>
      </c>
      <c r="D5" s="873"/>
      <c r="E5" s="465" t="s">
        <v>36</v>
      </c>
      <c r="F5" s="103" t="s">
        <v>24</v>
      </c>
      <c r="G5" s="97" t="s">
        <v>35</v>
      </c>
      <c r="H5" s="533" t="s">
        <v>25</v>
      </c>
      <c r="I5" s="473" t="s">
        <v>26</v>
      </c>
      <c r="J5" s="475" t="s">
        <v>27</v>
      </c>
      <c r="K5" s="184" t="s">
        <v>28</v>
      </c>
      <c r="L5" s="474" t="s">
        <v>29</v>
      </c>
      <c r="M5" s="474" t="s">
        <v>103</v>
      </c>
      <c r="N5" s="474" t="s">
        <v>30</v>
      </c>
      <c r="O5" s="528" t="s">
        <v>104</v>
      </c>
      <c r="P5" s="474" t="s">
        <v>105</v>
      </c>
      <c r="Q5" s="474" t="s">
        <v>31</v>
      </c>
      <c r="R5" s="474" t="s">
        <v>32</v>
      </c>
      <c r="S5" s="474" t="s">
        <v>33</v>
      </c>
      <c r="T5" s="474" t="s">
        <v>34</v>
      </c>
      <c r="U5" s="474" t="s">
        <v>106</v>
      </c>
      <c r="V5" s="474" t="s">
        <v>107</v>
      </c>
      <c r="W5" s="474" t="s">
        <v>108</v>
      </c>
      <c r="X5" s="539" t="s">
        <v>109</v>
      </c>
    </row>
    <row r="6" spans="1:24" s="16" customFormat="1" ht="26.5" customHeight="1" x14ac:dyDescent="0.35">
      <c r="A6" s="104" t="s">
        <v>5</v>
      </c>
      <c r="B6" s="213"/>
      <c r="C6" s="333">
        <v>2</v>
      </c>
      <c r="D6" s="618" t="s">
        <v>17</v>
      </c>
      <c r="E6" s="367" t="s">
        <v>150</v>
      </c>
      <c r="F6" s="532">
        <v>15</v>
      </c>
      <c r="G6" s="291"/>
      <c r="H6" s="258">
        <v>0.12</v>
      </c>
      <c r="I6" s="39">
        <v>10.88</v>
      </c>
      <c r="J6" s="40">
        <v>0.19</v>
      </c>
      <c r="K6" s="419">
        <v>99.15</v>
      </c>
      <c r="L6" s="258">
        <v>0</v>
      </c>
      <c r="M6" s="39">
        <v>0.02</v>
      </c>
      <c r="N6" s="39">
        <v>0</v>
      </c>
      <c r="O6" s="39">
        <v>70</v>
      </c>
      <c r="P6" s="42">
        <v>0.19</v>
      </c>
      <c r="Q6" s="258">
        <v>3.6</v>
      </c>
      <c r="R6" s="39">
        <v>4.5</v>
      </c>
      <c r="S6" s="39">
        <v>0</v>
      </c>
      <c r="T6" s="39">
        <v>0.03</v>
      </c>
      <c r="U6" s="39">
        <v>4.5</v>
      </c>
      <c r="V6" s="39">
        <v>0</v>
      </c>
      <c r="W6" s="39">
        <v>0</v>
      </c>
      <c r="X6" s="40">
        <v>0</v>
      </c>
    </row>
    <row r="7" spans="1:24" s="16" customFormat="1" ht="26.5" customHeight="1" x14ac:dyDescent="0.35">
      <c r="A7" s="104"/>
      <c r="B7" s="132"/>
      <c r="C7" s="99">
        <v>253</v>
      </c>
      <c r="D7" s="531" t="s">
        <v>59</v>
      </c>
      <c r="E7" s="340" t="s">
        <v>102</v>
      </c>
      <c r="F7" s="619">
        <v>150</v>
      </c>
      <c r="G7" s="165"/>
      <c r="H7" s="242">
        <v>4.3</v>
      </c>
      <c r="I7" s="74">
        <v>4.24</v>
      </c>
      <c r="J7" s="203">
        <v>18.77</v>
      </c>
      <c r="K7" s="355">
        <v>129.54</v>
      </c>
      <c r="L7" s="242">
        <v>0.11</v>
      </c>
      <c r="M7" s="74">
        <v>0.06</v>
      </c>
      <c r="N7" s="74">
        <v>0</v>
      </c>
      <c r="O7" s="74">
        <v>10</v>
      </c>
      <c r="P7" s="75">
        <v>0.06</v>
      </c>
      <c r="Q7" s="242">
        <v>8.69</v>
      </c>
      <c r="R7" s="74">
        <v>94.9</v>
      </c>
      <c r="S7" s="74">
        <v>62.72</v>
      </c>
      <c r="T7" s="74">
        <v>2.12</v>
      </c>
      <c r="U7" s="74">
        <v>114.82</v>
      </c>
      <c r="V7" s="74">
        <v>1E-3</v>
      </c>
      <c r="W7" s="74">
        <v>1E-3</v>
      </c>
      <c r="X7" s="203">
        <v>0.01</v>
      </c>
    </row>
    <row r="8" spans="1:24" s="16" customFormat="1" ht="44.25" customHeight="1" x14ac:dyDescent="0.35">
      <c r="A8" s="104"/>
      <c r="B8" s="462" t="s">
        <v>69</v>
      </c>
      <c r="C8" s="421">
        <v>240</v>
      </c>
      <c r="D8" s="620" t="s">
        <v>9</v>
      </c>
      <c r="E8" s="541" t="s">
        <v>110</v>
      </c>
      <c r="F8" s="540">
        <v>90</v>
      </c>
      <c r="G8" s="421"/>
      <c r="H8" s="298">
        <v>20.170000000000002</v>
      </c>
      <c r="I8" s="58">
        <v>20.309999999999999</v>
      </c>
      <c r="J8" s="59">
        <v>2.09</v>
      </c>
      <c r="K8" s="421">
        <v>274</v>
      </c>
      <c r="L8" s="298">
        <v>7.0000000000000007E-2</v>
      </c>
      <c r="M8" s="58">
        <v>0.18</v>
      </c>
      <c r="N8" s="58">
        <v>1.5</v>
      </c>
      <c r="O8" s="58">
        <v>225</v>
      </c>
      <c r="P8" s="111">
        <v>0.42</v>
      </c>
      <c r="Q8" s="298">
        <v>157.65</v>
      </c>
      <c r="R8" s="58">
        <v>222.58</v>
      </c>
      <c r="S8" s="58">
        <v>26.64</v>
      </c>
      <c r="T8" s="58">
        <v>1.51</v>
      </c>
      <c r="U8" s="58">
        <v>237.86</v>
      </c>
      <c r="V8" s="58">
        <v>0</v>
      </c>
      <c r="W8" s="58">
        <v>0</v>
      </c>
      <c r="X8" s="59">
        <v>0.1</v>
      </c>
    </row>
    <row r="9" spans="1:24" s="16" customFormat="1" ht="22.5" customHeight="1" x14ac:dyDescent="0.35">
      <c r="A9" s="104"/>
      <c r="B9" s="179" t="s">
        <v>113</v>
      </c>
      <c r="C9" s="162">
        <v>177</v>
      </c>
      <c r="D9" s="422" t="s">
        <v>9</v>
      </c>
      <c r="E9" s="422" t="s">
        <v>157</v>
      </c>
      <c r="F9" s="630">
        <v>90</v>
      </c>
      <c r="G9" s="182"/>
      <c r="H9" s="236">
        <v>15.77</v>
      </c>
      <c r="I9" s="61">
        <v>13.36</v>
      </c>
      <c r="J9" s="109">
        <v>1.61</v>
      </c>
      <c r="K9" s="374">
        <v>190.47</v>
      </c>
      <c r="L9" s="236">
        <v>7.0000000000000007E-2</v>
      </c>
      <c r="M9" s="61">
        <v>0.12</v>
      </c>
      <c r="N9" s="61">
        <v>1.7</v>
      </c>
      <c r="O9" s="61">
        <v>110</v>
      </c>
      <c r="P9" s="460">
        <v>0.01</v>
      </c>
      <c r="Q9" s="236">
        <v>20.18</v>
      </c>
      <c r="R9" s="61">
        <v>132.25</v>
      </c>
      <c r="S9" s="61">
        <v>19.47</v>
      </c>
      <c r="T9" s="61">
        <v>1.1399999999999999</v>
      </c>
      <c r="U9" s="61">
        <v>222.69</v>
      </c>
      <c r="V9" s="61">
        <v>4.3099999999999996E-3</v>
      </c>
      <c r="W9" s="61">
        <v>2.3000000000000001E-4</v>
      </c>
      <c r="X9" s="109">
        <v>0.1</v>
      </c>
    </row>
    <row r="10" spans="1:24" s="16" customFormat="1" ht="37.5" customHeight="1" x14ac:dyDescent="0.35">
      <c r="A10" s="104"/>
      <c r="B10" s="132"/>
      <c r="C10" s="98">
        <v>104</v>
      </c>
      <c r="D10" s="621" t="s">
        <v>16</v>
      </c>
      <c r="E10" s="589" t="s">
        <v>130</v>
      </c>
      <c r="F10" s="548">
        <v>200</v>
      </c>
      <c r="G10" s="98"/>
      <c r="H10" s="234">
        <v>0</v>
      </c>
      <c r="I10" s="15">
        <v>0</v>
      </c>
      <c r="J10" s="41">
        <v>14.16</v>
      </c>
      <c r="K10" s="250">
        <v>55.48</v>
      </c>
      <c r="L10" s="234">
        <v>0.09</v>
      </c>
      <c r="M10" s="15">
        <v>0.1</v>
      </c>
      <c r="N10" s="15">
        <v>2.94</v>
      </c>
      <c r="O10" s="15">
        <v>80</v>
      </c>
      <c r="P10" s="18">
        <v>0.96</v>
      </c>
      <c r="Q10" s="234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04"/>
      <c r="B11" s="132"/>
      <c r="C11" s="100">
        <v>119</v>
      </c>
      <c r="D11" s="526" t="s">
        <v>12</v>
      </c>
      <c r="E11" s="149" t="s">
        <v>52</v>
      </c>
      <c r="F11" s="145">
        <v>25</v>
      </c>
      <c r="G11" s="128"/>
      <c r="H11" s="234">
        <v>1.9</v>
      </c>
      <c r="I11" s="15">
        <v>0.2</v>
      </c>
      <c r="J11" s="41">
        <v>12.3</v>
      </c>
      <c r="K11" s="251">
        <v>58.75</v>
      </c>
      <c r="L11" s="266">
        <v>0.03</v>
      </c>
      <c r="M11" s="20">
        <v>0.01</v>
      </c>
      <c r="N11" s="20">
        <v>0</v>
      </c>
      <c r="O11" s="20">
        <v>0</v>
      </c>
      <c r="P11" s="21">
        <v>0</v>
      </c>
      <c r="Q11" s="266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16" customFormat="1" ht="26.5" customHeight="1" x14ac:dyDescent="0.35">
      <c r="A12" s="104"/>
      <c r="B12" s="132"/>
      <c r="C12" s="128">
        <v>120</v>
      </c>
      <c r="D12" s="526" t="s">
        <v>13</v>
      </c>
      <c r="E12" s="149" t="s">
        <v>44</v>
      </c>
      <c r="F12" s="145">
        <v>20</v>
      </c>
      <c r="G12" s="128"/>
      <c r="H12" s="234">
        <v>1.32</v>
      </c>
      <c r="I12" s="15">
        <v>0.24</v>
      </c>
      <c r="J12" s="41">
        <v>8.0399999999999991</v>
      </c>
      <c r="K12" s="251">
        <v>39.6</v>
      </c>
      <c r="L12" s="266">
        <v>0.03</v>
      </c>
      <c r="M12" s="20">
        <v>0.02</v>
      </c>
      <c r="N12" s="20">
        <v>0</v>
      </c>
      <c r="O12" s="20">
        <v>0</v>
      </c>
      <c r="P12" s="21">
        <v>0</v>
      </c>
      <c r="Q12" s="266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26.5" customHeight="1" x14ac:dyDescent="0.35">
      <c r="A13" s="104"/>
      <c r="B13" s="178" t="s">
        <v>69</v>
      </c>
      <c r="C13" s="161"/>
      <c r="D13" s="622"/>
      <c r="E13" s="295" t="s">
        <v>18</v>
      </c>
      <c r="F13" s="521">
        <f>F6+F7+F8+F10+F11+F12</f>
        <v>500</v>
      </c>
      <c r="G13" s="436"/>
      <c r="H13" s="194">
        <f t="shared" ref="H13:X13" si="0">H6+H7+H8+H10+H11+H12</f>
        <v>27.810000000000002</v>
      </c>
      <c r="I13" s="22">
        <f t="shared" si="0"/>
        <v>35.870000000000005</v>
      </c>
      <c r="J13" s="60">
        <f t="shared" si="0"/>
        <v>55.550000000000004</v>
      </c>
      <c r="K13" s="436">
        <f t="shared" si="0"/>
        <v>656.52</v>
      </c>
      <c r="L13" s="194">
        <f t="shared" si="0"/>
        <v>0.33000000000000007</v>
      </c>
      <c r="M13" s="22">
        <f t="shared" si="0"/>
        <v>0.39</v>
      </c>
      <c r="N13" s="22">
        <f t="shared" si="0"/>
        <v>4.4399999999999995</v>
      </c>
      <c r="O13" s="22">
        <f t="shared" si="0"/>
        <v>385</v>
      </c>
      <c r="P13" s="110">
        <f t="shared" si="0"/>
        <v>1.63</v>
      </c>
      <c r="Q13" s="194">
        <f t="shared" si="0"/>
        <v>180.74</v>
      </c>
      <c r="R13" s="22">
        <f t="shared" si="0"/>
        <v>368.23</v>
      </c>
      <c r="S13" s="22">
        <f t="shared" si="0"/>
        <v>102.26</v>
      </c>
      <c r="T13" s="22">
        <f t="shared" si="0"/>
        <v>4.7200000000000006</v>
      </c>
      <c r="U13" s="22">
        <f t="shared" si="0"/>
        <v>427.43</v>
      </c>
      <c r="V13" s="22">
        <f t="shared" si="0"/>
        <v>3.0000000000000001E-3</v>
      </c>
      <c r="W13" s="22">
        <f t="shared" si="0"/>
        <v>3.0000000000000001E-3</v>
      </c>
      <c r="X13" s="60">
        <f t="shared" si="0"/>
        <v>3.7399999999999998</v>
      </c>
    </row>
    <row r="14" spans="1:24" s="16" customFormat="1" ht="26.5" customHeight="1" x14ac:dyDescent="0.35">
      <c r="A14" s="104"/>
      <c r="B14" s="232" t="s">
        <v>71</v>
      </c>
      <c r="C14" s="478"/>
      <c r="D14" s="623"/>
      <c r="E14" s="296" t="s">
        <v>18</v>
      </c>
      <c r="F14" s="522">
        <f>F6+F7+F9+F10+F11+F12</f>
        <v>500</v>
      </c>
      <c r="G14" s="446"/>
      <c r="H14" s="299">
        <f t="shared" ref="H14:X14" si="1">H6+H7+H9+H10+H11+H12</f>
        <v>23.409999999999997</v>
      </c>
      <c r="I14" s="54">
        <f t="shared" si="1"/>
        <v>28.919999999999998</v>
      </c>
      <c r="J14" s="69">
        <f t="shared" si="1"/>
        <v>55.07</v>
      </c>
      <c r="K14" s="446">
        <f t="shared" si="1"/>
        <v>572.99</v>
      </c>
      <c r="L14" s="299">
        <f t="shared" si="1"/>
        <v>0.33000000000000007</v>
      </c>
      <c r="M14" s="54">
        <f t="shared" si="1"/>
        <v>0.33000000000000007</v>
      </c>
      <c r="N14" s="54">
        <f t="shared" si="1"/>
        <v>4.6399999999999997</v>
      </c>
      <c r="O14" s="54">
        <f t="shared" si="1"/>
        <v>270</v>
      </c>
      <c r="P14" s="725">
        <f t="shared" si="1"/>
        <v>1.22</v>
      </c>
      <c r="Q14" s="299">
        <f t="shared" si="1"/>
        <v>43.269999999999996</v>
      </c>
      <c r="R14" s="54">
        <f t="shared" si="1"/>
        <v>277.89999999999998</v>
      </c>
      <c r="S14" s="54">
        <f t="shared" si="1"/>
        <v>95.09</v>
      </c>
      <c r="T14" s="54">
        <f t="shared" si="1"/>
        <v>4.3500000000000005</v>
      </c>
      <c r="U14" s="54">
        <f t="shared" si="1"/>
        <v>412.26</v>
      </c>
      <c r="V14" s="54">
        <f t="shared" si="1"/>
        <v>7.3099999999999997E-3</v>
      </c>
      <c r="W14" s="54">
        <f t="shared" si="1"/>
        <v>3.2300000000000002E-3</v>
      </c>
      <c r="X14" s="69">
        <f t="shared" si="1"/>
        <v>3.7399999999999998</v>
      </c>
    </row>
    <row r="15" spans="1:24" s="16" customFormat="1" ht="26.5" customHeight="1" x14ac:dyDescent="0.35">
      <c r="A15" s="104"/>
      <c r="B15" s="231" t="s">
        <v>69</v>
      </c>
      <c r="C15" s="467"/>
      <c r="D15" s="624"/>
      <c r="E15" s="295" t="s">
        <v>19</v>
      </c>
      <c r="F15" s="468"/>
      <c r="G15" s="467"/>
      <c r="H15" s="298"/>
      <c r="I15" s="58"/>
      <c r="J15" s="59"/>
      <c r="K15" s="542">
        <f>K13/23.5</f>
        <v>27.937021276595743</v>
      </c>
      <c r="L15" s="298"/>
      <c r="M15" s="58"/>
      <c r="N15" s="58"/>
      <c r="O15" s="58"/>
      <c r="P15" s="111"/>
      <c r="Q15" s="298"/>
      <c r="R15" s="58"/>
      <c r="S15" s="58"/>
      <c r="T15" s="58"/>
      <c r="U15" s="58"/>
      <c r="V15" s="58"/>
      <c r="W15" s="58"/>
      <c r="X15" s="59"/>
    </row>
    <row r="16" spans="1:24" s="16" customFormat="1" ht="26.5" customHeight="1" thickBot="1" x14ac:dyDescent="0.4">
      <c r="A16" s="314"/>
      <c r="B16" s="232" t="s">
        <v>71</v>
      </c>
      <c r="C16" s="163"/>
      <c r="D16" s="625"/>
      <c r="E16" s="518" t="s">
        <v>19</v>
      </c>
      <c r="F16" s="469"/>
      <c r="G16" s="626"/>
      <c r="H16" s="571"/>
      <c r="I16" s="572"/>
      <c r="J16" s="573"/>
      <c r="K16" s="323">
        <f>K14/23.5</f>
        <v>24.382553191489361</v>
      </c>
      <c r="L16" s="571"/>
      <c r="M16" s="572"/>
      <c r="N16" s="572"/>
      <c r="O16" s="572"/>
      <c r="P16" s="574"/>
      <c r="Q16" s="571"/>
      <c r="R16" s="572"/>
      <c r="S16" s="572"/>
      <c r="T16" s="572"/>
      <c r="U16" s="572"/>
      <c r="V16" s="572"/>
      <c r="W16" s="572"/>
      <c r="X16" s="573"/>
    </row>
    <row r="17" spans="1:27" s="16" customFormat="1" ht="26.5" customHeight="1" x14ac:dyDescent="0.35">
      <c r="A17" s="143" t="s">
        <v>6</v>
      </c>
      <c r="B17" s="367"/>
      <c r="C17" s="371">
        <v>135</v>
      </c>
      <c r="D17" s="822" t="s">
        <v>17</v>
      </c>
      <c r="E17" s="823" t="s">
        <v>135</v>
      </c>
      <c r="F17" s="371">
        <v>60</v>
      </c>
      <c r="G17" s="627"/>
      <c r="H17" s="322">
        <v>1.2</v>
      </c>
      <c r="I17" s="49">
        <v>5.4</v>
      </c>
      <c r="J17" s="50">
        <v>5.16</v>
      </c>
      <c r="K17" s="265">
        <v>73.2</v>
      </c>
      <c r="L17" s="322">
        <v>0.01</v>
      </c>
      <c r="M17" s="49">
        <v>0.03</v>
      </c>
      <c r="N17" s="49">
        <v>4.2</v>
      </c>
      <c r="O17" s="49">
        <v>90</v>
      </c>
      <c r="P17" s="365">
        <v>0</v>
      </c>
      <c r="Q17" s="322">
        <v>24.6</v>
      </c>
      <c r="R17" s="49">
        <v>40.200000000000003</v>
      </c>
      <c r="S17" s="49">
        <v>21</v>
      </c>
      <c r="T17" s="49">
        <v>4.2</v>
      </c>
      <c r="U17" s="49">
        <v>189</v>
      </c>
      <c r="V17" s="49">
        <v>0</v>
      </c>
      <c r="W17" s="49">
        <v>0</v>
      </c>
      <c r="X17" s="50">
        <v>0</v>
      </c>
    </row>
    <row r="18" spans="1:27" s="16" customFormat="1" ht="26.5" customHeight="1" x14ac:dyDescent="0.35">
      <c r="A18" s="142"/>
      <c r="B18" s="150"/>
      <c r="C18" s="99">
        <v>36</v>
      </c>
      <c r="D18" s="531" t="s">
        <v>8</v>
      </c>
      <c r="E18" s="340" t="s">
        <v>45</v>
      </c>
      <c r="F18" s="520">
        <v>200</v>
      </c>
      <c r="G18" s="205"/>
      <c r="H18" s="242">
        <v>4.9800000000000004</v>
      </c>
      <c r="I18" s="74">
        <v>6.07</v>
      </c>
      <c r="J18" s="203">
        <v>12.72</v>
      </c>
      <c r="K18" s="355">
        <v>125.51</v>
      </c>
      <c r="L18" s="242">
        <v>7.0000000000000007E-2</v>
      </c>
      <c r="M18" s="74">
        <v>0.08</v>
      </c>
      <c r="N18" s="74">
        <v>5.45</v>
      </c>
      <c r="O18" s="74">
        <v>100</v>
      </c>
      <c r="P18" s="75">
        <v>0.56000000000000005</v>
      </c>
      <c r="Q18" s="242">
        <v>15.47</v>
      </c>
      <c r="R18" s="74">
        <v>82.47</v>
      </c>
      <c r="S18" s="74">
        <v>21.33</v>
      </c>
      <c r="T18" s="74">
        <v>0.77</v>
      </c>
      <c r="U18" s="74">
        <v>361.18</v>
      </c>
      <c r="V18" s="74">
        <v>1.2E-2</v>
      </c>
      <c r="W18" s="74">
        <v>1E-3</v>
      </c>
      <c r="X18" s="203">
        <v>0.1</v>
      </c>
    </row>
    <row r="19" spans="1:27" s="16" customFormat="1" ht="43.5" customHeight="1" x14ac:dyDescent="0.35">
      <c r="A19" s="105"/>
      <c r="B19" s="178" t="s">
        <v>69</v>
      </c>
      <c r="C19" s="466">
        <v>259</v>
      </c>
      <c r="D19" s="628" t="s">
        <v>9</v>
      </c>
      <c r="E19" s="339" t="s">
        <v>155</v>
      </c>
      <c r="F19" s="629">
        <v>105</v>
      </c>
      <c r="G19" s="494"/>
      <c r="H19" s="390">
        <v>12.38</v>
      </c>
      <c r="I19" s="391">
        <v>10.59</v>
      </c>
      <c r="J19" s="392">
        <v>16.84</v>
      </c>
      <c r="K19" s="393">
        <v>167.46</v>
      </c>
      <c r="L19" s="390">
        <v>0.04</v>
      </c>
      <c r="M19" s="391">
        <v>0.06</v>
      </c>
      <c r="N19" s="391">
        <v>2.88</v>
      </c>
      <c r="O19" s="391">
        <v>70</v>
      </c>
      <c r="P19" s="447">
        <v>0.02</v>
      </c>
      <c r="Q19" s="390">
        <v>12.7</v>
      </c>
      <c r="R19" s="391">
        <v>145.38999999999999</v>
      </c>
      <c r="S19" s="549">
        <v>71.95</v>
      </c>
      <c r="T19" s="391">
        <v>1.22</v>
      </c>
      <c r="U19" s="391">
        <v>105.04</v>
      </c>
      <c r="V19" s="391">
        <v>6.0000000000000001E-3</v>
      </c>
      <c r="W19" s="391">
        <v>7.0000000000000001E-3</v>
      </c>
      <c r="X19" s="392">
        <v>0.12</v>
      </c>
      <c r="Z19" s="471"/>
      <c r="AA19" s="71"/>
    </row>
    <row r="20" spans="1:27" s="16" customFormat="1" ht="26.5" customHeight="1" x14ac:dyDescent="0.35">
      <c r="A20" s="105"/>
      <c r="B20" s="179" t="s">
        <v>113</v>
      </c>
      <c r="C20" s="537">
        <v>82</v>
      </c>
      <c r="D20" s="480" t="s">
        <v>9</v>
      </c>
      <c r="E20" s="546" t="s">
        <v>144</v>
      </c>
      <c r="F20" s="630">
        <v>95</v>
      </c>
      <c r="G20" s="182"/>
      <c r="H20" s="236">
        <v>24.87</v>
      </c>
      <c r="I20" s="61">
        <v>21.09</v>
      </c>
      <c r="J20" s="109">
        <v>0.72</v>
      </c>
      <c r="K20" s="374">
        <v>290.5</v>
      </c>
      <c r="L20" s="236">
        <v>0.09</v>
      </c>
      <c r="M20" s="61">
        <v>0.18</v>
      </c>
      <c r="N20" s="61">
        <v>1.1000000000000001</v>
      </c>
      <c r="O20" s="61">
        <v>40</v>
      </c>
      <c r="P20" s="460">
        <v>0.05</v>
      </c>
      <c r="Q20" s="236">
        <v>58.49</v>
      </c>
      <c r="R20" s="61">
        <v>211.13</v>
      </c>
      <c r="S20" s="61">
        <v>24.16</v>
      </c>
      <c r="T20" s="61">
        <v>1.58</v>
      </c>
      <c r="U20" s="61">
        <v>271.04000000000002</v>
      </c>
      <c r="V20" s="61">
        <v>5.0000000000000001E-3</v>
      </c>
      <c r="W20" s="61">
        <v>0</v>
      </c>
      <c r="X20" s="109">
        <v>0.15</v>
      </c>
      <c r="Z20" s="471"/>
      <c r="AA20" s="71"/>
    </row>
    <row r="21" spans="1:27" s="16" customFormat="1" ht="33" customHeight="1" x14ac:dyDescent="0.35">
      <c r="A21" s="105"/>
      <c r="B21" s="133"/>
      <c r="C21" s="146">
        <v>210</v>
      </c>
      <c r="D21" s="312" t="s">
        <v>59</v>
      </c>
      <c r="E21" s="312" t="s">
        <v>65</v>
      </c>
      <c r="F21" s="134">
        <v>150</v>
      </c>
      <c r="G21" s="98"/>
      <c r="H21" s="235">
        <v>15.82</v>
      </c>
      <c r="I21" s="13">
        <v>4.22</v>
      </c>
      <c r="J21" s="43">
        <v>32.01</v>
      </c>
      <c r="K21" s="100">
        <v>226.19</v>
      </c>
      <c r="L21" s="235">
        <v>0.47</v>
      </c>
      <c r="M21" s="70">
        <v>0.11</v>
      </c>
      <c r="N21" s="13">
        <v>0</v>
      </c>
      <c r="O21" s="13">
        <v>20</v>
      </c>
      <c r="P21" s="43">
        <v>0.06</v>
      </c>
      <c r="Q21" s="70">
        <v>59.52</v>
      </c>
      <c r="R21" s="13">
        <v>145.1</v>
      </c>
      <c r="S21" s="15">
        <v>55.97</v>
      </c>
      <c r="T21" s="13">
        <v>4.46</v>
      </c>
      <c r="U21" s="13">
        <v>444.19</v>
      </c>
      <c r="V21" s="13">
        <v>3.0000000000000001E-3</v>
      </c>
      <c r="W21" s="15">
        <v>8.0000000000000002E-3</v>
      </c>
      <c r="X21" s="41">
        <v>0.02</v>
      </c>
      <c r="Z21" s="471"/>
      <c r="AA21" s="71"/>
    </row>
    <row r="22" spans="1:27" s="16" customFormat="1" ht="51" customHeight="1" x14ac:dyDescent="0.35">
      <c r="A22" s="105"/>
      <c r="B22" s="133"/>
      <c r="C22" s="534">
        <v>216</v>
      </c>
      <c r="D22" s="175" t="s">
        <v>16</v>
      </c>
      <c r="E22" s="212" t="s">
        <v>114</v>
      </c>
      <c r="F22" s="740">
        <v>200</v>
      </c>
      <c r="G22" s="607"/>
      <c r="H22" s="234">
        <v>0.25</v>
      </c>
      <c r="I22" s="15">
        <v>0</v>
      </c>
      <c r="J22" s="41">
        <v>12.73</v>
      </c>
      <c r="K22" s="250">
        <v>51.3</v>
      </c>
      <c r="L22" s="266">
        <v>0</v>
      </c>
      <c r="M22" s="20">
        <v>0</v>
      </c>
      <c r="N22" s="20">
        <v>4.3899999999999997</v>
      </c>
      <c r="O22" s="20">
        <v>0</v>
      </c>
      <c r="P22" s="21">
        <v>0</v>
      </c>
      <c r="Q22" s="266">
        <v>0.32</v>
      </c>
      <c r="R22" s="20">
        <v>0</v>
      </c>
      <c r="S22" s="20">
        <v>0</v>
      </c>
      <c r="T22" s="20">
        <v>0.03</v>
      </c>
      <c r="U22" s="20">
        <v>0.3</v>
      </c>
      <c r="V22" s="20">
        <v>0</v>
      </c>
      <c r="W22" s="20">
        <v>0</v>
      </c>
      <c r="X22" s="46">
        <v>0</v>
      </c>
      <c r="Z22" s="471"/>
      <c r="AA22" s="71"/>
    </row>
    <row r="23" spans="1:27" s="16" customFormat="1" ht="26.5" customHeight="1" x14ac:dyDescent="0.35">
      <c r="A23" s="105"/>
      <c r="B23" s="133"/>
      <c r="C23" s="355">
        <v>119</v>
      </c>
      <c r="D23" s="531" t="s">
        <v>12</v>
      </c>
      <c r="E23" s="150" t="s">
        <v>52</v>
      </c>
      <c r="F23" s="520">
        <v>45</v>
      </c>
      <c r="G23" s="165"/>
      <c r="H23" s="266">
        <v>3.42</v>
      </c>
      <c r="I23" s="20">
        <v>0.36</v>
      </c>
      <c r="J23" s="46">
        <v>22.14</v>
      </c>
      <c r="K23" s="388">
        <v>105.75</v>
      </c>
      <c r="L23" s="266">
        <v>0.05</v>
      </c>
      <c r="M23" s="20">
        <v>0.01</v>
      </c>
      <c r="N23" s="20">
        <v>0</v>
      </c>
      <c r="O23" s="20">
        <v>0</v>
      </c>
      <c r="P23" s="21">
        <v>0</v>
      </c>
      <c r="Q23" s="266">
        <v>9</v>
      </c>
      <c r="R23" s="20">
        <v>29.25</v>
      </c>
      <c r="S23" s="20">
        <v>6.3</v>
      </c>
      <c r="T23" s="20">
        <v>0.5</v>
      </c>
      <c r="U23" s="20">
        <v>41.85</v>
      </c>
      <c r="V23" s="20">
        <v>1E-3</v>
      </c>
      <c r="W23" s="20">
        <v>3.0000000000000001E-3</v>
      </c>
      <c r="X23" s="46">
        <v>6.53</v>
      </c>
      <c r="Z23" s="71"/>
      <c r="AA23" s="71"/>
    </row>
    <row r="24" spans="1:27" s="16" customFormat="1" ht="26.5" customHeight="1" x14ac:dyDescent="0.35">
      <c r="A24" s="105"/>
      <c r="B24" s="133"/>
      <c r="C24" s="99">
        <v>120</v>
      </c>
      <c r="D24" s="531" t="s">
        <v>13</v>
      </c>
      <c r="E24" s="150" t="s">
        <v>44</v>
      </c>
      <c r="F24" s="520">
        <v>25</v>
      </c>
      <c r="G24" s="165"/>
      <c r="H24" s="266">
        <v>1.65</v>
      </c>
      <c r="I24" s="20">
        <v>0.3</v>
      </c>
      <c r="J24" s="46">
        <v>10.050000000000001</v>
      </c>
      <c r="K24" s="388">
        <v>49.5</v>
      </c>
      <c r="L24" s="266">
        <v>0.04</v>
      </c>
      <c r="M24" s="20">
        <v>0.02</v>
      </c>
      <c r="N24" s="20">
        <v>0</v>
      </c>
      <c r="O24" s="20">
        <v>0</v>
      </c>
      <c r="P24" s="21">
        <v>0</v>
      </c>
      <c r="Q24" s="266">
        <v>7.25</v>
      </c>
      <c r="R24" s="20">
        <v>37.5</v>
      </c>
      <c r="S24" s="20">
        <v>11.75</v>
      </c>
      <c r="T24" s="20">
        <v>0.98</v>
      </c>
      <c r="U24" s="20">
        <v>58.75</v>
      </c>
      <c r="V24" s="20">
        <v>1E-3</v>
      </c>
      <c r="W24" s="20">
        <v>1E-3</v>
      </c>
      <c r="X24" s="46">
        <v>0</v>
      </c>
    </row>
    <row r="25" spans="1:27" s="16" customFormat="1" ht="26.5" customHeight="1" x14ac:dyDescent="0.35">
      <c r="A25" s="105"/>
      <c r="B25" s="178" t="s">
        <v>69</v>
      </c>
      <c r="C25" s="378"/>
      <c r="D25" s="828"/>
      <c r="E25" s="295" t="s">
        <v>18</v>
      </c>
      <c r="F25" s="466">
        <f>F17+F18+F19+F21+F22+F23+F24</f>
        <v>785</v>
      </c>
      <c r="G25" s="161"/>
      <c r="H25" s="194">
        <f t="shared" ref="H25:X25" si="2">H17+H18+H19+H21+H22+H23+H24</f>
        <v>39.700000000000003</v>
      </c>
      <c r="I25" s="22">
        <f t="shared" si="2"/>
        <v>26.94</v>
      </c>
      <c r="J25" s="60">
        <f t="shared" si="2"/>
        <v>111.64999999999999</v>
      </c>
      <c r="K25" s="436">
        <f t="shared" si="2"/>
        <v>798.91</v>
      </c>
      <c r="L25" s="194">
        <f t="shared" si="2"/>
        <v>0.68</v>
      </c>
      <c r="M25" s="22">
        <f t="shared" si="2"/>
        <v>0.31</v>
      </c>
      <c r="N25" s="22">
        <f t="shared" si="2"/>
        <v>16.920000000000002</v>
      </c>
      <c r="O25" s="22">
        <f t="shared" si="2"/>
        <v>280</v>
      </c>
      <c r="P25" s="110">
        <f t="shared" si="2"/>
        <v>0.64000000000000012</v>
      </c>
      <c r="Q25" s="194">
        <f t="shared" si="2"/>
        <v>128.85999999999999</v>
      </c>
      <c r="R25" s="22">
        <f t="shared" si="2"/>
        <v>479.90999999999997</v>
      </c>
      <c r="S25" s="22">
        <f t="shared" si="2"/>
        <v>188.3</v>
      </c>
      <c r="T25" s="22">
        <f t="shared" si="2"/>
        <v>12.16</v>
      </c>
      <c r="U25" s="22">
        <f t="shared" si="2"/>
        <v>1200.31</v>
      </c>
      <c r="V25" s="22">
        <f t="shared" si="2"/>
        <v>2.3000000000000003E-2</v>
      </c>
      <c r="W25" s="22">
        <f t="shared" si="2"/>
        <v>0.02</v>
      </c>
      <c r="X25" s="60">
        <f t="shared" si="2"/>
        <v>6.7700000000000005</v>
      </c>
    </row>
    <row r="26" spans="1:27" s="16" customFormat="1" ht="26.5" customHeight="1" x14ac:dyDescent="0.35">
      <c r="A26" s="105"/>
      <c r="B26" s="179" t="s">
        <v>113</v>
      </c>
      <c r="C26" s="379"/>
      <c r="D26" s="829"/>
      <c r="E26" s="296" t="s">
        <v>18</v>
      </c>
      <c r="F26" s="538">
        <f>F17+F18+F20+F21+F22+F23+F24</f>
        <v>775</v>
      </c>
      <c r="G26" s="478"/>
      <c r="H26" s="299">
        <f t="shared" ref="H26:X26" si="3">H17+H18+H20+H21+H22+H23+H24</f>
        <v>52.190000000000005</v>
      </c>
      <c r="I26" s="54">
        <f t="shared" si="3"/>
        <v>37.44</v>
      </c>
      <c r="J26" s="69">
        <f t="shared" si="3"/>
        <v>95.53</v>
      </c>
      <c r="K26" s="446">
        <f t="shared" si="3"/>
        <v>921.95</v>
      </c>
      <c r="L26" s="299">
        <f t="shared" si="3"/>
        <v>0.73</v>
      </c>
      <c r="M26" s="54">
        <f t="shared" si="3"/>
        <v>0.43</v>
      </c>
      <c r="N26" s="54">
        <f t="shared" si="3"/>
        <v>15.14</v>
      </c>
      <c r="O26" s="54">
        <f t="shared" si="3"/>
        <v>250</v>
      </c>
      <c r="P26" s="725">
        <f t="shared" si="3"/>
        <v>0.67000000000000015</v>
      </c>
      <c r="Q26" s="299">
        <f t="shared" si="3"/>
        <v>174.65</v>
      </c>
      <c r="R26" s="54">
        <f t="shared" si="3"/>
        <v>545.65</v>
      </c>
      <c r="S26" s="54">
        <f t="shared" si="3"/>
        <v>140.51</v>
      </c>
      <c r="T26" s="54">
        <f t="shared" si="3"/>
        <v>12.520000000000001</v>
      </c>
      <c r="U26" s="54">
        <f t="shared" si="3"/>
        <v>1366.31</v>
      </c>
      <c r="V26" s="54">
        <f t="shared" si="3"/>
        <v>2.2000000000000002E-2</v>
      </c>
      <c r="W26" s="54">
        <f t="shared" si="3"/>
        <v>1.3000000000000001E-2</v>
      </c>
      <c r="X26" s="69">
        <f t="shared" si="3"/>
        <v>6.8000000000000007</v>
      </c>
    </row>
    <row r="27" spans="1:27" s="16" customFormat="1" ht="26.5" customHeight="1" x14ac:dyDescent="0.35">
      <c r="A27" s="105"/>
      <c r="B27" s="178" t="s">
        <v>69</v>
      </c>
      <c r="C27" s="380"/>
      <c r="D27" s="830"/>
      <c r="E27" s="295" t="s">
        <v>19</v>
      </c>
      <c r="F27" s="748"/>
      <c r="G27" s="467"/>
      <c r="H27" s="194"/>
      <c r="I27" s="22"/>
      <c r="J27" s="60"/>
      <c r="K27" s="470">
        <f>K25/23.5</f>
        <v>33.996170212765954</v>
      </c>
      <c r="L27" s="194"/>
      <c r="M27" s="22"/>
      <c r="N27" s="22"/>
      <c r="O27" s="22"/>
      <c r="P27" s="110"/>
      <c r="Q27" s="194"/>
      <c r="R27" s="22"/>
      <c r="S27" s="22"/>
      <c r="T27" s="22"/>
      <c r="U27" s="22"/>
      <c r="V27" s="22"/>
      <c r="W27" s="22"/>
      <c r="X27" s="60"/>
    </row>
    <row r="28" spans="1:27" s="16" customFormat="1" ht="26.5" customHeight="1" thickBot="1" x14ac:dyDescent="0.4">
      <c r="A28" s="144"/>
      <c r="B28" s="181" t="s">
        <v>113</v>
      </c>
      <c r="C28" s="479"/>
      <c r="D28" s="659"/>
      <c r="E28" s="518" t="s">
        <v>19</v>
      </c>
      <c r="F28" s="469"/>
      <c r="G28" s="626"/>
      <c r="H28" s="406"/>
      <c r="I28" s="407"/>
      <c r="J28" s="408"/>
      <c r="K28" s="409">
        <f>K26/23.5</f>
        <v>39.231914893617024</v>
      </c>
      <c r="L28" s="636"/>
      <c r="M28" s="637"/>
      <c r="N28" s="637"/>
      <c r="O28" s="637"/>
      <c r="P28" s="638"/>
      <c r="Q28" s="636"/>
      <c r="R28" s="637"/>
      <c r="S28" s="637"/>
      <c r="T28" s="637"/>
      <c r="U28" s="637"/>
      <c r="V28" s="637"/>
      <c r="W28" s="637"/>
      <c r="X28" s="639"/>
    </row>
    <row r="29" spans="1:27" s="125" customFormat="1" ht="26.5" customHeight="1" x14ac:dyDescent="0.35">
      <c r="A29" s="329"/>
      <c r="B29" s="782"/>
      <c r="C29" s="330"/>
      <c r="D29" s="329"/>
      <c r="E29" s="331"/>
      <c r="F29" s="329"/>
      <c r="G29" s="329"/>
      <c r="H29" s="329"/>
      <c r="I29" s="329"/>
      <c r="J29" s="329"/>
      <c r="K29" s="332"/>
      <c r="L29" s="329"/>
      <c r="M29" s="329"/>
      <c r="N29" s="329"/>
      <c r="O29" s="329"/>
      <c r="P29" s="329"/>
      <c r="Q29" s="329"/>
      <c r="R29" s="329"/>
      <c r="S29" s="329"/>
    </row>
    <row r="30" spans="1:27" s="125" customFormat="1" ht="26.5" customHeight="1" x14ac:dyDescent="0.35">
      <c r="A30" s="591" t="s">
        <v>119</v>
      </c>
      <c r="B30" s="783"/>
      <c r="C30" s="726"/>
      <c r="D30" s="329"/>
      <c r="E30" s="331"/>
      <c r="F30" s="329"/>
      <c r="G30" s="329"/>
      <c r="H30" s="329"/>
      <c r="I30" s="329"/>
      <c r="J30" s="329"/>
      <c r="K30" s="332"/>
      <c r="L30" s="329"/>
      <c r="M30" s="329"/>
      <c r="N30" s="329"/>
      <c r="O30" s="329"/>
      <c r="P30" s="329"/>
      <c r="Q30" s="329"/>
      <c r="R30" s="329"/>
      <c r="S30" s="329"/>
    </row>
    <row r="31" spans="1:27" x14ac:dyDescent="0.35">
      <c r="A31" s="594" t="s">
        <v>62</v>
      </c>
      <c r="B31" s="790"/>
      <c r="C31" s="114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27" x14ac:dyDescent="0.35">
      <c r="A32" s="11"/>
      <c r="B32" s="791"/>
      <c r="C32" s="328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35">
      <c r="A33" s="11"/>
      <c r="B33" s="791"/>
      <c r="C33" s="328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35">
      <c r="A34" s="11"/>
      <c r="B34" s="791"/>
      <c r="C34" s="328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35">
      <c r="A35" s="11"/>
      <c r="B35" s="791"/>
    </row>
    <row r="36" spans="1:19" x14ac:dyDescent="0.35">
      <c r="A36" s="11"/>
      <c r="B36" s="791"/>
    </row>
    <row r="37" spans="1:19" x14ac:dyDescent="0.35">
      <c r="A37" s="11"/>
      <c r="B37" s="791"/>
      <c r="C37" s="328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x14ac:dyDescent="0.35">
      <c r="A38" s="11"/>
      <c r="B38" s="791"/>
      <c r="C38" s="328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35">
      <c r="A39" s="11"/>
      <c r="B39" s="791"/>
      <c r="C39" s="328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35">
      <c r="A40" s="11"/>
      <c r="B40" s="791"/>
      <c r="C40" s="328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s="456" customFormat="1" ht="13" x14ac:dyDescent="0.3">
      <c r="B41" s="784"/>
    </row>
    <row r="42" spans="1:19" s="456" customFormat="1" ht="13" x14ac:dyDescent="0.3">
      <c r="B42" s="784"/>
    </row>
    <row r="43" spans="1:19" s="456" customFormat="1" ht="13" x14ac:dyDescent="0.3">
      <c r="B43" s="784"/>
    </row>
    <row r="44" spans="1:19" s="456" customFormat="1" ht="13" x14ac:dyDescent="0.3">
      <c r="B44" s="784"/>
    </row>
    <row r="45" spans="1:19" s="456" customFormat="1" ht="13" x14ac:dyDescent="0.3">
      <c r="B45" s="784"/>
    </row>
  </sheetData>
  <mergeCells count="4">
    <mergeCell ref="L4:P4"/>
    <mergeCell ref="Q4:X4"/>
    <mergeCell ref="B4:B5"/>
    <mergeCell ref="D4:D5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5" zoomScaleNormal="45" workbookViewId="0">
      <selection activeCell="D26" sqref="D26"/>
    </sheetView>
  </sheetViews>
  <sheetFormatPr defaultRowHeight="14.5" x14ac:dyDescent="0.35"/>
  <cols>
    <col min="1" max="1" width="16.81640625" customWidth="1"/>
    <col min="2" max="2" width="15.7265625" style="797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806"/>
      <c r="C2" s="7"/>
      <c r="D2" s="6" t="s">
        <v>3</v>
      </c>
      <c r="E2" s="6"/>
      <c r="F2" s="8" t="s">
        <v>2</v>
      </c>
      <c r="G2" s="119">
        <v>20</v>
      </c>
      <c r="H2" s="6"/>
      <c r="K2" s="8"/>
      <c r="L2" s="7"/>
      <c r="M2" s="1"/>
      <c r="N2" s="2"/>
    </row>
    <row r="3" spans="1:24" ht="15" thickBot="1" x14ac:dyDescent="0.4">
      <c r="A3" s="1"/>
      <c r="B3" s="807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742"/>
      <c r="C4" s="597" t="s">
        <v>37</v>
      </c>
      <c r="D4" s="244"/>
      <c r="E4" s="647"/>
      <c r="F4" s="598"/>
      <c r="G4" s="598"/>
      <c r="H4" s="752" t="s">
        <v>20</v>
      </c>
      <c r="I4" s="753"/>
      <c r="J4" s="754"/>
      <c r="K4" s="699" t="s">
        <v>21</v>
      </c>
      <c r="L4" s="860" t="s">
        <v>22</v>
      </c>
      <c r="M4" s="861"/>
      <c r="N4" s="862"/>
      <c r="O4" s="886"/>
      <c r="P4" s="887"/>
      <c r="Q4" s="874" t="s">
        <v>23</v>
      </c>
      <c r="R4" s="875"/>
      <c r="S4" s="875"/>
      <c r="T4" s="875"/>
      <c r="U4" s="875"/>
      <c r="V4" s="875"/>
      <c r="W4" s="875"/>
      <c r="X4" s="876"/>
    </row>
    <row r="5" spans="1:24" s="16" customFormat="1" ht="28.5" customHeight="1" thickBot="1" x14ac:dyDescent="0.4">
      <c r="A5" s="141" t="s">
        <v>0</v>
      </c>
      <c r="B5" s="103"/>
      <c r="C5" s="97" t="s">
        <v>38</v>
      </c>
      <c r="D5" s="648" t="s">
        <v>39</v>
      </c>
      <c r="E5" s="465" t="s">
        <v>36</v>
      </c>
      <c r="F5" s="103" t="s">
        <v>24</v>
      </c>
      <c r="G5" s="103" t="s">
        <v>35</v>
      </c>
      <c r="H5" s="465" t="s">
        <v>25</v>
      </c>
      <c r="I5" s="455" t="s">
        <v>26</v>
      </c>
      <c r="J5" s="465" t="s">
        <v>27</v>
      </c>
      <c r="K5" s="700" t="s">
        <v>28</v>
      </c>
      <c r="L5" s="474" t="s">
        <v>29</v>
      </c>
      <c r="M5" s="734" t="s">
        <v>103</v>
      </c>
      <c r="N5" s="455" t="s">
        <v>30</v>
      </c>
      <c r="O5" s="454" t="s">
        <v>104</v>
      </c>
      <c r="P5" s="718" t="s">
        <v>105</v>
      </c>
      <c r="Q5" s="733" t="s">
        <v>31</v>
      </c>
      <c r="R5" s="455" t="s">
        <v>32</v>
      </c>
      <c r="S5" s="733" t="s">
        <v>33</v>
      </c>
      <c r="T5" s="455" t="s">
        <v>34</v>
      </c>
      <c r="U5" s="474" t="s">
        <v>106</v>
      </c>
      <c r="V5" s="474" t="s">
        <v>107</v>
      </c>
      <c r="W5" s="474" t="s">
        <v>108</v>
      </c>
      <c r="X5" s="598" t="s">
        <v>109</v>
      </c>
    </row>
    <row r="6" spans="1:24" s="16" customFormat="1" ht="36.75" customHeight="1" x14ac:dyDescent="0.35">
      <c r="A6" s="143" t="s">
        <v>6</v>
      </c>
      <c r="B6" s="214"/>
      <c r="C6" s="536">
        <v>29</v>
      </c>
      <c r="D6" s="650" t="s">
        <v>17</v>
      </c>
      <c r="E6" s="651" t="s">
        <v>152</v>
      </c>
      <c r="F6" s="673">
        <v>60</v>
      </c>
      <c r="G6" s="276"/>
      <c r="H6" s="278">
        <v>0.66</v>
      </c>
      <c r="I6" s="83">
        <v>0.12</v>
      </c>
      <c r="J6" s="85">
        <v>2.2799999999999998</v>
      </c>
      <c r="K6" s="481">
        <v>14.4</v>
      </c>
      <c r="L6" s="278">
        <v>0.04</v>
      </c>
      <c r="M6" s="83">
        <v>0.02</v>
      </c>
      <c r="N6" s="83">
        <v>15</v>
      </c>
      <c r="O6" s="83">
        <v>80</v>
      </c>
      <c r="P6" s="84">
        <v>0</v>
      </c>
      <c r="Q6" s="278">
        <v>8.4</v>
      </c>
      <c r="R6" s="83">
        <v>15.6</v>
      </c>
      <c r="S6" s="83">
        <v>12</v>
      </c>
      <c r="T6" s="83">
        <v>0.54</v>
      </c>
      <c r="U6" s="83">
        <v>174</v>
      </c>
      <c r="V6" s="83">
        <v>1.1999999999999999E-3</v>
      </c>
      <c r="W6" s="83">
        <v>2.4000000000000001E-4</v>
      </c>
      <c r="X6" s="85">
        <v>0.01</v>
      </c>
    </row>
    <row r="7" spans="1:24" s="16" customFormat="1" ht="26.5" customHeight="1" x14ac:dyDescent="0.35">
      <c r="A7" s="104"/>
      <c r="B7" s="134"/>
      <c r="C7" s="98">
        <v>328</v>
      </c>
      <c r="D7" s="816" t="s">
        <v>8</v>
      </c>
      <c r="E7" s="817" t="s">
        <v>156</v>
      </c>
      <c r="F7" s="590">
        <v>222</v>
      </c>
      <c r="G7" s="164"/>
      <c r="H7" s="318">
        <v>6.01</v>
      </c>
      <c r="I7" s="29">
        <v>4.38</v>
      </c>
      <c r="J7" s="82">
        <v>7.73</v>
      </c>
      <c r="K7" s="831">
        <v>93.68</v>
      </c>
      <c r="L7" s="318">
        <v>0.03</v>
      </c>
      <c r="M7" s="317">
        <v>7.0000000000000007E-2</v>
      </c>
      <c r="N7" s="29">
        <v>0.27</v>
      </c>
      <c r="O7" s="29">
        <v>40</v>
      </c>
      <c r="P7" s="82">
        <v>0.26</v>
      </c>
      <c r="Q7" s="318">
        <v>14.79</v>
      </c>
      <c r="R7" s="29">
        <v>58.34</v>
      </c>
      <c r="S7" s="29">
        <v>7.42</v>
      </c>
      <c r="T7" s="29">
        <v>0.72</v>
      </c>
      <c r="U7" s="29">
        <v>71.58</v>
      </c>
      <c r="V7" s="29">
        <v>8.1999999999999998E-4</v>
      </c>
      <c r="W7" s="29">
        <v>3.2599999999999999E-3</v>
      </c>
      <c r="X7" s="82">
        <v>0.02</v>
      </c>
    </row>
    <row r="8" spans="1:24" s="36" customFormat="1" ht="26.5" customHeight="1" x14ac:dyDescent="0.35">
      <c r="A8" s="105"/>
      <c r="B8" s="832" t="s">
        <v>113</v>
      </c>
      <c r="C8" s="537">
        <v>89</v>
      </c>
      <c r="D8" s="422" t="s">
        <v>9</v>
      </c>
      <c r="E8" s="640" t="s">
        <v>83</v>
      </c>
      <c r="F8" s="505">
        <v>90</v>
      </c>
      <c r="G8" s="162"/>
      <c r="H8" s="321">
        <v>18.13</v>
      </c>
      <c r="I8" s="55">
        <v>17.05</v>
      </c>
      <c r="J8" s="68">
        <v>3.69</v>
      </c>
      <c r="K8" s="319">
        <v>240.96</v>
      </c>
      <c r="L8" s="383">
        <v>0.06</v>
      </c>
      <c r="M8" s="457">
        <v>0.13</v>
      </c>
      <c r="N8" s="73">
        <v>1.06</v>
      </c>
      <c r="O8" s="73">
        <v>0</v>
      </c>
      <c r="P8" s="438">
        <v>0</v>
      </c>
      <c r="Q8" s="383">
        <v>17.03</v>
      </c>
      <c r="R8" s="73">
        <v>176.72</v>
      </c>
      <c r="S8" s="73">
        <v>23.18</v>
      </c>
      <c r="T8" s="73">
        <v>2.61</v>
      </c>
      <c r="U8" s="73">
        <v>317</v>
      </c>
      <c r="V8" s="73">
        <v>7.0000000000000001E-3</v>
      </c>
      <c r="W8" s="73">
        <v>0</v>
      </c>
      <c r="X8" s="384">
        <v>0.06</v>
      </c>
    </row>
    <row r="9" spans="1:24" s="36" customFormat="1" ht="26.5" customHeight="1" x14ac:dyDescent="0.35">
      <c r="A9" s="105"/>
      <c r="B9" s="832" t="s">
        <v>113</v>
      </c>
      <c r="C9" s="537">
        <v>210</v>
      </c>
      <c r="D9" s="422" t="s">
        <v>59</v>
      </c>
      <c r="E9" s="422" t="s">
        <v>65</v>
      </c>
      <c r="F9" s="179">
        <v>150</v>
      </c>
      <c r="G9" s="162"/>
      <c r="H9" s="321">
        <v>15.82</v>
      </c>
      <c r="I9" s="55">
        <v>4.22</v>
      </c>
      <c r="J9" s="68">
        <v>32.01</v>
      </c>
      <c r="K9" s="319">
        <v>226.19</v>
      </c>
      <c r="L9" s="321">
        <v>0.47</v>
      </c>
      <c r="M9" s="237">
        <v>0.11</v>
      </c>
      <c r="N9" s="55">
        <v>0</v>
      </c>
      <c r="O9" s="55">
        <v>20</v>
      </c>
      <c r="P9" s="68">
        <v>0.06</v>
      </c>
      <c r="Q9" s="237">
        <v>59.52</v>
      </c>
      <c r="R9" s="55">
        <v>145.1</v>
      </c>
      <c r="S9" s="61">
        <v>55.97</v>
      </c>
      <c r="T9" s="55">
        <v>4.46</v>
      </c>
      <c r="U9" s="55">
        <v>444.19</v>
      </c>
      <c r="V9" s="55">
        <v>3.0000000000000001E-3</v>
      </c>
      <c r="W9" s="61">
        <v>8.0000000000000002E-3</v>
      </c>
      <c r="X9" s="109">
        <v>0.02</v>
      </c>
    </row>
    <row r="10" spans="1:24" s="16" customFormat="1" ht="33.75" customHeight="1" x14ac:dyDescent="0.35">
      <c r="A10" s="106"/>
      <c r="B10" s="134"/>
      <c r="C10" s="370">
        <v>216</v>
      </c>
      <c r="D10" s="149" t="s">
        <v>16</v>
      </c>
      <c r="E10" s="582" t="s">
        <v>114</v>
      </c>
      <c r="F10" s="132">
        <v>200</v>
      </c>
      <c r="G10" s="607"/>
      <c r="H10" s="234">
        <v>0.25</v>
      </c>
      <c r="I10" s="15">
        <v>0</v>
      </c>
      <c r="J10" s="41">
        <v>12.73</v>
      </c>
      <c r="K10" s="192">
        <v>51.3</v>
      </c>
      <c r="L10" s="266">
        <v>0</v>
      </c>
      <c r="M10" s="19">
        <v>0</v>
      </c>
      <c r="N10" s="20">
        <v>4.3899999999999997</v>
      </c>
      <c r="O10" s="20">
        <v>0</v>
      </c>
      <c r="P10" s="46">
        <v>0</v>
      </c>
      <c r="Q10" s="19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6">
        <v>0</v>
      </c>
    </row>
    <row r="11" spans="1:24" s="16" customFormat="1" ht="33.75" customHeight="1" x14ac:dyDescent="0.35">
      <c r="A11" s="106"/>
      <c r="B11" s="135"/>
      <c r="C11" s="100">
        <v>119</v>
      </c>
      <c r="D11" s="149" t="s">
        <v>12</v>
      </c>
      <c r="E11" s="175" t="s">
        <v>52</v>
      </c>
      <c r="F11" s="165">
        <v>30</v>
      </c>
      <c r="G11" s="531"/>
      <c r="H11" s="266">
        <v>2.2799999999999998</v>
      </c>
      <c r="I11" s="20">
        <v>0.24</v>
      </c>
      <c r="J11" s="46">
        <v>14.76</v>
      </c>
      <c r="K11" s="388">
        <v>70.5</v>
      </c>
      <c r="L11" s="266">
        <v>0.03</v>
      </c>
      <c r="M11" s="19">
        <v>0.01</v>
      </c>
      <c r="N11" s="20">
        <v>0</v>
      </c>
      <c r="O11" s="20">
        <v>0</v>
      </c>
      <c r="P11" s="46">
        <v>0</v>
      </c>
      <c r="Q11" s="266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6">
        <v>4.3499999999999996</v>
      </c>
    </row>
    <row r="12" spans="1:24" s="16" customFormat="1" ht="33.75" customHeight="1" x14ac:dyDescent="0.35">
      <c r="A12" s="106"/>
      <c r="B12" s="135"/>
      <c r="C12" s="128">
        <v>120</v>
      </c>
      <c r="D12" s="149" t="s">
        <v>13</v>
      </c>
      <c r="E12" s="175" t="s">
        <v>44</v>
      </c>
      <c r="F12" s="165">
        <v>30</v>
      </c>
      <c r="G12" s="818"/>
      <c r="H12" s="234">
        <v>1.98</v>
      </c>
      <c r="I12" s="15">
        <v>0.36</v>
      </c>
      <c r="J12" s="41">
        <v>12.06</v>
      </c>
      <c r="K12" s="250">
        <v>59.4</v>
      </c>
      <c r="L12" s="234">
        <v>0.05</v>
      </c>
      <c r="M12" s="15">
        <v>0.02</v>
      </c>
      <c r="N12" s="15">
        <v>0</v>
      </c>
      <c r="O12" s="15">
        <v>0</v>
      </c>
      <c r="P12" s="18">
        <v>0</v>
      </c>
      <c r="Q12" s="234">
        <v>8.6999999999999993</v>
      </c>
      <c r="R12" s="15">
        <v>45</v>
      </c>
      <c r="S12" s="15">
        <v>14.1</v>
      </c>
      <c r="T12" s="15">
        <v>1.17</v>
      </c>
      <c r="U12" s="15">
        <v>70.5</v>
      </c>
      <c r="V12" s="15">
        <v>1E-3</v>
      </c>
      <c r="W12" s="15">
        <v>2E-3</v>
      </c>
      <c r="X12" s="41">
        <v>0.01</v>
      </c>
    </row>
    <row r="13" spans="1:24" s="16" customFormat="1" ht="26.5" customHeight="1" x14ac:dyDescent="0.35">
      <c r="A13" s="106"/>
      <c r="B13" s="178" t="s">
        <v>69</v>
      </c>
      <c r="C13" s="467"/>
      <c r="D13" s="513"/>
      <c r="E13" s="833" t="s">
        <v>18</v>
      </c>
      <c r="F13" s="472" t="e">
        <f>F6+F7+#REF!+F10+F11+F12</f>
        <v>#REF!</v>
      </c>
      <c r="G13" s="834"/>
      <c r="H13" s="298" t="e">
        <f>H6+H7+#REF!+H10+H11+H12</f>
        <v>#REF!</v>
      </c>
      <c r="I13" s="58" t="e">
        <f>I6+I7+#REF!+I10+I11+I12</f>
        <v>#REF!</v>
      </c>
      <c r="J13" s="59" t="e">
        <f>J6+J7+#REF!+J10+J11+J12</f>
        <v>#REF!</v>
      </c>
      <c r="K13" s="835" t="e">
        <f>K6+K7+#REF!+K10+K11+K12</f>
        <v>#REF!</v>
      </c>
      <c r="L13" s="381" t="e">
        <f>L6+L7+#REF!+L10+L11+L12</f>
        <v>#REF!</v>
      </c>
      <c r="M13" s="107" t="e">
        <f>M6+M7+#REF!+M10+M11+M12</f>
        <v>#REF!</v>
      </c>
      <c r="N13" s="107" t="e">
        <f>N6+N7+#REF!+N10+N11+N12</f>
        <v>#REF!</v>
      </c>
      <c r="O13" s="107" t="e">
        <f>O6+O7+#REF!+O10+O11+O12</f>
        <v>#REF!</v>
      </c>
      <c r="P13" s="382" t="e">
        <f>P6+P7+#REF!+P10+P11+P12</f>
        <v>#REF!</v>
      </c>
      <c r="Q13" s="381" t="e">
        <f>Q6+Q7+#REF!+Q10+Q11+Q12</f>
        <v>#REF!</v>
      </c>
      <c r="R13" s="107" t="e">
        <f>R6+R7+#REF!+R10+R11+R12</f>
        <v>#REF!</v>
      </c>
      <c r="S13" s="107" t="e">
        <f>S6+S7+#REF!+S10+S11+S12</f>
        <v>#REF!</v>
      </c>
      <c r="T13" s="107" t="e">
        <f>T6+T7+#REF!+T10+T11+T12</f>
        <v>#REF!</v>
      </c>
      <c r="U13" s="107" t="e">
        <f>U6+U7+#REF!+U10+U11+U12</f>
        <v>#REF!</v>
      </c>
      <c r="V13" s="107" t="e">
        <f>V6+V7+#REF!+V10+V11+V12</f>
        <v>#REF!</v>
      </c>
      <c r="W13" s="107" t="e">
        <f>W6+W7+#REF!+W10+W11+W12</f>
        <v>#REF!</v>
      </c>
      <c r="X13" s="108" t="e">
        <f>X6+X7+#REF!+X10+X11+X12</f>
        <v>#REF!</v>
      </c>
    </row>
    <row r="14" spans="1:24" s="16" customFormat="1" ht="26.5" customHeight="1" x14ac:dyDescent="0.35">
      <c r="A14" s="106"/>
      <c r="B14" s="832" t="s">
        <v>113</v>
      </c>
      <c r="C14" s="478"/>
      <c r="D14" s="514"/>
      <c r="E14" s="836" t="s">
        <v>18</v>
      </c>
      <c r="F14" s="489">
        <f>F6+F7+F8+F9+F10+F11+F12</f>
        <v>782</v>
      </c>
      <c r="G14" s="837"/>
      <c r="H14" s="236">
        <f>H6+H7+H8+H9+H10+H11+H12</f>
        <v>45.129999999999995</v>
      </c>
      <c r="I14" s="61">
        <f>I6+I7+I8+I9+I10+I11+I12</f>
        <v>26.369999999999997</v>
      </c>
      <c r="J14" s="109">
        <f>J6+J7+J8+J9+J10+J11+J12</f>
        <v>85.26</v>
      </c>
      <c r="K14" s="838">
        <f>K6+K7+K8+K9+K10+K11+K12</f>
        <v>756.43</v>
      </c>
      <c r="L14" s="819">
        <f>L6+L7+L8+L9+L10+L11+L12</f>
        <v>0.68</v>
      </c>
      <c r="M14" s="820">
        <f>M6+M7+M8+M9+M10+M11+M12</f>
        <v>0.36000000000000004</v>
      </c>
      <c r="N14" s="820">
        <f>N6+N7+N8+N9+N10+N11+N12</f>
        <v>20.72</v>
      </c>
      <c r="O14" s="820">
        <f>O6+O7+O8+O9+O10+O11+O12</f>
        <v>140</v>
      </c>
      <c r="P14" s="821">
        <f>P6+P7+P8+P9+P10+P11+P12</f>
        <v>0.32</v>
      </c>
      <c r="Q14" s="819">
        <f>Q6+Q7+Q8+Q9+Q10+Q11+Q12</f>
        <v>114.76</v>
      </c>
      <c r="R14" s="820">
        <f>R6+R7+R8+R9+R10+R11+R12</f>
        <v>460.26</v>
      </c>
      <c r="S14" s="820">
        <f>S6+S7+S8+S9+S10+S11+S12</f>
        <v>116.86999999999999</v>
      </c>
      <c r="T14" s="820">
        <f>T6+T7+T8+T9+T10+T11+T12</f>
        <v>9.86</v>
      </c>
      <c r="U14" s="820">
        <f>U6+U7+U8+U9+U10+U11+U12</f>
        <v>1105.47</v>
      </c>
      <c r="V14" s="820">
        <f>V6+V7+V8+V9+V10+V11+V12</f>
        <v>1.4020000000000001E-2</v>
      </c>
      <c r="W14" s="820">
        <f>W6+W7+W8+W9+W10+W11+W12</f>
        <v>1.55E-2</v>
      </c>
      <c r="X14" s="839">
        <f>X6+X7+X8+X9+X10+X11+X12</f>
        <v>4.47</v>
      </c>
    </row>
    <row r="15" spans="1:24" s="36" customFormat="1" ht="26.5" customHeight="1" x14ac:dyDescent="0.35">
      <c r="A15" s="105"/>
      <c r="B15" s="178" t="s">
        <v>69</v>
      </c>
      <c r="C15" s="467"/>
      <c r="D15" s="513"/>
      <c r="E15" s="833" t="s">
        <v>19</v>
      </c>
      <c r="F15" s="401"/>
      <c r="G15" s="472"/>
      <c r="H15" s="194"/>
      <c r="I15" s="22"/>
      <c r="J15" s="60"/>
      <c r="K15" s="840" t="e">
        <f>K13/23.5</f>
        <v>#REF!</v>
      </c>
      <c r="L15" s="841"/>
      <c r="M15" s="842"/>
      <c r="N15" s="842"/>
      <c r="O15" s="842"/>
      <c r="P15" s="843"/>
      <c r="Q15" s="841"/>
      <c r="R15" s="842"/>
      <c r="S15" s="842"/>
      <c r="T15" s="842"/>
      <c r="U15" s="842"/>
      <c r="V15" s="842"/>
      <c r="W15" s="842"/>
      <c r="X15" s="843"/>
    </row>
    <row r="16" spans="1:24" s="36" customFormat="1" ht="26.5" customHeight="1" thickBot="1" x14ac:dyDescent="0.4">
      <c r="A16" s="144"/>
      <c r="B16" s="844" t="s">
        <v>113</v>
      </c>
      <c r="C16" s="479"/>
      <c r="D16" s="635"/>
      <c r="E16" s="845" t="s">
        <v>19</v>
      </c>
      <c r="F16" s="181"/>
      <c r="G16" s="492"/>
      <c r="H16" s="406"/>
      <c r="I16" s="407"/>
      <c r="J16" s="408"/>
      <c r="K16" s="409">
        <f>K14/23.5</f>
        <v>32.188510638297871</v>
      </c>
      <c r="L16" s="406"/>
      <c r="M16" s="459"/>
      <c r="N16" s="407"/>
      <c r="O16" s="407"/>
      <c r="P16" s="408"/>
      <c r="Q16" s="406"/>
      <c r="R16" s="407"/>
      <c r="S16" s="407"/>
      <c r="T16" s="407"/>
      <c r="U16" s="407"/>
      <c r="V16" s="407"/>
      <c r="W16" s="407"/>
      <c r="X16" s="408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91" t="s">
        <v>61</v>
      </c>
      <c r="B18" s="591" t="s">
        <v>61</v>
      </c>
      <c r="C18" s="113"/>
      <c r="D18" s="592"/>
      <c r="E18" s="52"/>
      <c r="F18" s="26"/>
      <c r="G18" s="11"/>
      <c r="H18" s="11"/>
      <c r="I18" s="11"/>
      <c r="J18" s="11"/>
    </row>
    <row r="19" spans="1:14" ht="18" x14ac:dyDescent="0.35">
      <c r="A19" s="594" t="s">
        <v>62</v>
      </c>
      <c r="B19" s="594" t="s">
        <v>62</v>
      </c>
      <c r="C19" s="114"/>
      <c r="D19" s="595"/>
      <c r="E19" s="57"/>
      <c r="F19" s="26"/>
      <c r="G19" s="11"/>
      <c r="H19" s="11"/>
      <c r="I19" s="11"/>
      <c r="J19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x14ac:dyDescent="0.35">
      <c r="D22" s="11"/>
      <c r="E22" s="11"/>
      <c r="F22" s="11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6"/>
  <sheetViews>
    <sheetView zoomScale="39" zoomScaleNormal="39" workbookViewId="0">
      <selection activeCell="G31" sqref="G31"/>
    </sheetView>
  </sheetViews>
  <sheetFormatPr defaultRowHeight="14.5" x14ac:dyDescent="0.35"/>
  <cols>
    <col min="1" max="1" width="19.7265625" customWidth="1"/>
    <col min="2" max="2" width="18.81640625" style="793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792"/>
      <c r="C2" s="7"/>
      <c r="D2" s="6" t="s">
        <v>3</v>
      </c>
      <c r="E2" s="6"/>
      <c r="F2" s="8" t="s">
        <v>2</v>
      </c>
      <c r="G2" s="119">
        <v>21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140"/>
      <c r="C4" s="102" t="s">
        <v>37</v>
      </c>
      <c r="D4" s="129"/>
      <c r="E4" s="158"/>
      <c r="F4" s="96"/>
      <c r="G4" s="361"/>
      <c r="H4" s="758" t="s">
        <v>20</v>
      </c>
      <c r="I4" s="759"/>
      <c r="J4" s="760"/>
      <c r="K4" s="305" t="s">
        <v>21</v>
      </c>
      <c r="L4" s="860" t="s">
        <v>22</v>
      </c>
      <c r="M4" s="861"/>
      <c r="N4" s="862"/>
      <c r="O4" s="862"/>
      <c r="P4" s="866"/>
      <c r="Q4" s="867" t="s">
        <v>23</v>
      </c>
      <c r="R4" s="868"/>
      <c r="S4" s="868"/>
      <c r="T4" s="868"/>
      <c r="U4" s="868"/>
      <c r="V4" s="868"/>
      <c r="W4" s="868"/>
      <c r="X4" s="869"/>
    </row>
    <row r="5" spans="1:24" s="16" customFormat="1" ht="47" thickBot="1" x14ac:dyDescent="0.4">
      <c r="A5" s="141" t="s">
        <v>0</v>
      </c>
      <c r="B5" s="524"/>
      <c r="C5" s="103" t="s">
        <v>38</v>
      </c>
      <c r="D5" s="77" t="s">
        <v>39</v>
      </c>
      <c r="E5" s="103" t="s">
        <v>36</v>
      </c>
      <c r="F5" s="97" t="s">
        <v>24</v>
      </c>
      <c r="G5" s="103" t="s">
        <v>35</v>
      </c>
      <c r="H5" s="126" t="s">
        <v>25</v>
      </c>
      <c r="I5" s="455" t="s">
        <v>26</v>
      </c>
      <c r="J5" s="723" t="s">
        <v>27</v>
      </c>
      <c r="K5" s="306" t="s">
        <v>28</v>
      </c>
      <c r="L5" s="334" t="s">
        <v>29</v>
      </c>
      <c r="M5" s="334" t="s">
        <v>103</v>
      </c>
      <c r="N5" s="334" t="s">
        <v>30</v>
      </c>
      <c r="O5" s="454" t="s">
        <v>104</v>
      </c>
      <c r="P5" s="334" t="s">
        <v>105</v>
      </c>
      <c r="Q5" s="334" t="s">
        <v>31</v>
      </c>
      <c r="R5" s="334" t="s">
        <v>32</v>
      </c>
      <c r="S5" s="334" t="s">
        <v>33</v>
      </c>
      <c r="T5" s="334" t="s">
        <v>34</v>
      </c>
      <c r="U5" s="334" t="s">
        <v>106</v>
      </c>
      <c r="V5" s="334" t="s">
        <v>107</v>
      </c>
      <c r="W5" s="334" t="s">
        <v>108</v>
      </c>
      <c r="X5" s="455" t="s">
        <v>109</v>
      </c>
    </row>
    <row r="6" spans="1:24" s="16" customFormat="1" ht="37.5" customHeight="1" x14ac:dyDescent="0.35">
      <c r="A6" s="143" t="s">
        <v>6</v>
      </c>
      <c r="B6" s="137"/>
      <c r="C6" s="371">
        <v>24</v>
      </c>
      <c r="D6" s="605" t="s">
        <v>17</v>
      </c>
      <c r="E6" s="367" t="s">
        <v>98</v>
      </c>
      <c r="F6" s="137">
        <v>150</v>
      </c>
      <c r="G6" s="304"/>
      <c r="H6" s="258">
        <v>0.6</v>
      </c>
      <c r="I6" s="39">
        <v>0.6</v>
      </c>
      <c r="J6" s="40">
        <v>14.7</v>
      </c>
      <c r="K6" s="307">
        <v>70.5</v>
      </c>
      <c r="L6" s="258">
        <v>0.05</v>
      </c>
      <c r="M6" s="39">
        <v>0.03</v>
      </c>
      <c r="N6" s="39">
        <v>15</v>
      </c>
      <c r="O6" s="39">
        <v>0</v>
      </c>
      <c r="P6" s="42">
        <v>0</v>
      </c>
      <c r="Q6" s="258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0</v>
      </c>
      <c r="X6" s="40">
        <v>0.01</v>
      </c>
    </row>
    <row r="7" spans="1:24" s="16" customFormat="1" ht="37.5" customHeight="1" x14ac:dyDescent="0.35">
      <c r="A7" s="104"/>
      <c r="B7" s="132"/>
      <c r="C7" s="145">
        <v>237</v>
      </c>
      <c r="D7" s="175" t="s">
        <v>8</v>
      </c>
      <c r="E7" s="212" t="s">
        <v>100</v>
      </c>
      <c r="F7" s="554">
        <v>200</v>
      </c>
      <c r="G7" s="526"/>
      <c r="H7" s="234">
        <v>1.7</v>
      </c>
      <c r="I7" s="15">
        <v>2.78</v>
      </c>
      <c r="J7" s="41">
        <v>7.17</v>
      </c>
      <c r="K7" s="250">
        <v>61.44</v>
      </c>
      <c r="L7" s="266">
        <v>0.04</v>
      </c>
      <c r="M7" s="20">
        <v>0.04</v>
      </c>
      <c r="N7" s="20">
        <v>10.09</v>
      </c>
      <c r="O7" s="20">
        <v>100</v>
      </c>
      <c r="P7" s="21">
        <v>0.02</v>
      </c>
      <c r="Q7" s="266">
        <v>34.64</v>
      </c>
      <c r="R7" s="20">
        <v>38.47</v>
      </c>
      <c r="S7" s="20">
        <v>16.440000000000001</v>
      </c>
      <c r="T7" s="20">
        <v>0.61</v>
      </c>
      <c r="U7" s="20">
        <v>268.88</v>
      </c>
      <c r="V7" s="20">
        <v>4.0000000000000001E-3</v>
      </c>
      <c r="W7" s="20">
        <v>0</v>
      </c>
      <c r="X7" s="46">
        <v>0.02</v>
      </c>
    </row>
    <row r="8" spans="1:24" s="16" customFormat="1" ht="37.5" customHeight="1" x14ac:dyDescent="0.35">
      <c r="A8" s="105"/>
      <c r="B8" s="179" t="s">
        <v>71</v>
      </c>
      <c r="C8" s="537">
        <v>150</v>
      </c>
      <c r="D8" s="688" t="s">
        <v>9</v>
      </c>
      <c r="E8" s="640" t="s">
        <v>126</v>
      </c>
      <c r="F8" s="512">
        <v>90</v>
      </c>
      <c r="G8" s="182"/>
      <c r="H8" s="236">
        <v>21.52</v>
      </c>
      <c r="I8" s="61">
        <v>19.57</v>
      </c>
      <c r="J8" s="109">
        <v>2.4500000000000002</v>
      </c>
      <c r="K8" s="374">
        <v>270.77</v>
      </c>
      <c r="L8" s="236">
        <v>0.09</v>
      </c>
      <c r="M8" s="61">
        <v>0.16</v>
      </c>
      <c r="N8" s="61">
        <v>7.66</v>
      </c>
      <c r="O8" s="61">
        <v>70</v>
      </c>
      <c r="P8" s="460">
        <v>0.04</v>
      </c>
      <c r="Q8" s="236">
        <v>26.49</v>
      </c>
      <c r="R8" s="61">
        <v>178.7</v>
      </c>
      <c r="S8" s="61">
        <v>24.83</v>
      </c>
      <c r="T8" s="61">
        <v>1.68</v>
      </c>
      <c r="U8" s="61">
        <v>295.58</v>
      </c>
      <c r="V8" s="61">
        <v>5.0000000000000001E-3</v>
      </c>
      <c r="W8" s="61">
        <v>0</v>
      </c>
      <c r="X8" s="109">
        <v>0.56999999999999995</v>
      </c>
    </row>
    <row r="9" spans="1:24" s="16" customFormat="1" ht="37.5" customHeight="1" x14ac:dyDescent="0.35">
      <c r="A9" s="106"/>
      <c r="B9" s="179" t="s">
        <v>71</v>
      </c>
      <c r="C9" s="537">
        <v>51</v>
      </c>
      <c r="D9" s="160" t="s">
        <v>59</v>
      </c>
      <c r="E9" s="480" t="s">
        <v>120</v>
      </c>
      <c r="F9" s="179">
        <v>150</v>
      </c>
      <c r="G9" s="162"/>
      <c r="H9" s="427">
        <v>3.33</v>
      </c>
      <c r="I9" s="423">
        <v>3.81</v>
      </c>
      <c r="J9" s="428">
        <v>26.04</v>
      </c>
      <c r="K9" s="429">
        <v>151.12</v>
      </c>
      <c r="L9" s="427">
        <v>0.15</v>
      </c>
      <c r="M9" s="423">
        <v>0.1</v>
      </c>
      <c r="N9" s="423">
        <v>14.03</v>
      </c>
      <c r="O9" s="423">
        <v>20</v>
      </c>
      <c r="P9" s="424">
        <v>0.06</v>
      </c>
      <c r="Q9" s="427">
        <v>20.11</v>
      </c>
      <c r="R9" s="423">
        <v>90.58</v>
      </c>
      <c r="S9" s="423">
        <v>35.68</v>
      </c>
      <c r="T9" s="423">
        <v>1.45</v>
      </c>
      <c r="U9" s="423">
        <v>830.41</v>
      </c>
      <c r="V9" s="423">
        <v>8.0000000000000002E-3</v>
      </c>
      <c r="W9" s="423">
        <v>1E-3</v>
      </c>
      <c r="X9" s="428">
        <v>0.05</v>
      </c>
    </row>
    <row r="10" spans="1:24" s="16" customFormat="1" ht="37.5" customHeight="1" x14ac:dyDescent="0.35">
      <c r="A10" s="106"/>
      <c r="B10" s="133"/>
      <c r="C10" s="520">
        <v>107</v>
      </c>
      <c r="D10" s="205" t="s">
        <v>16</v>
      </c>
      <c r="E10" s="340" t="s">
        <v>92</v>
      </c>
      <c r="F10" s="387">
        <v>200</v>
      </c>
      <c r="G10" s="531"/>
      <c r="H10" s="266">
        <v>0.6</v>
      </c>
      <c r="I10" s="20">
        <v>0</v>
      </c>
      <c r="J10" s="46">
        <v>33</v>
      </c>
      <c r="K10" s="265">
        <v>136</v>
      </c>
      <c r="L10" s="266">
        <v>0.04</v>
      </c>
      <c r="M10" s="20">
        <v>0.08</v>
      </c>
      <c r="N10" s="20">
        <v>12</v>
      </c>
      <c r="O10" s="20">
        <v>20</v>
      </c>
      <c r="P10" s="21">
        <v>0</v>
      </c>
      <c r="Q10" s="266">
        <v>10</v>
      </c>
      <c r="R10" s="20">
        <v>30</v>
      </c>
      <c r="S10" s="20">
        <v>24</v>
      </c>
      <c r="T10" s="20">
        <v>0.4</v>
      </c>
      <c r="U10" s="20">
        <v>304</v>
      </c>
      <c r="V10" s="20">
        <v>0</v>
      </c>
      <c r="W10" s="20">
        <v>0</v>
      </c>
      <c r="X10" s="46">
        <v>0</v>
      </c>
    </row>
    <row r="11" spans="1:24" s="16" customFormat="1" ht="37.5" customHeight="1" x14ac:dyDescent="0.35">
      <c r="A11" s="106"/>
      <c r="B11" s="133"/>
      <c r="C11" s="534">
        <v>119</v>
      </c>
      <c r="D11" s="205" t="s">
        <v>12</v>
      </c>
      <c r="E11" s="150" t="s">
        <v>52</v>
      </c>
      <c r="F11" s="165">
        <v>30</v>
      </c>
      <c r="G11" s="531"/>
      <c r="H11" s="266">
        <v>2.2799999999999998</v>
      </c>
      <c r="I11" s="20">
        <v>0.24</v>
      </c>
      <c r="J11" s="46">
        <v>14.76</v>
      </c>
      <c r="K11" s="388">
        <v>70.5</v>
      </c>
      <c r="L11" s="266">
        <v>0.03</v>
      </c>
      <c r="M11" s="20">
        <v>0.01</v>
      </c>
      <c r="N11" s="20">
        <v>0</v>
      </c>
      <c r="O11" s="20">
        <v>0</v>
      </c>
      <c r="P11" s="21">
        <v>0</v>
      </c>
      <c r="Q11" s="266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6">
        <v>4.3499999999999996</v>
      </c>
    </row>
    <row r="12" spans="1:24" s="16" customFormat="1" ht="37.5" customHeight="1" x14ac:dyDescent="0.35">
      <c r="A12" s="106"/>
      <c r="B12" s="133"/>
      <c r="C12" s="520">
        <v>120</v>
      </c>
      <c r="D12" s="205" t="s">
        <v>13</v>
      </c>
      <c r="E12" s="150" t="s">
        <v>44</v>
      </c>
      <c r="F12" s="165">
        <v>20</v>
      </c>
      <c r="G12" s="531"/>
      <c r="H12" s="266">
        <v>1.32</v>
      </c>
      <c r="I12" s="20">
        <v>0.24</v>
      </c>
      <c r="J12" s="46">
        <v>8.0399999999999991</v>
      </c>
      <c r="K12" s="388">
        <v>39.6</v>
      </c>
      <c r="L12" s="266">
        <v>0.03</v>
      </c>
      <c r="M12" s="20">
        <v>0.02</v>
      </c>
      <c r="N12" s="20">
        <v>0</v>
      </c>
      <c r="O12" s="20">
        <v>0</v>
      </c>
      <c r="P12" s="21">
        <v>0</v>
      </c>
      <c r="Q12" s="266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7.5" customHeight="1" x14ac:dyDescent="0.35">
      <c r="A13" s="106"/>
      <c r="B13" s="178" t="s">
        <v>69</v>
      </c>
      <c r="C13" s="746"/>
      <c r="D13" s="683"/>
      <c r="E13" s="295" t="s">
        <v>18</v>
      </c>
      <c r="F13" s="444" t="e">
        <f>F6+F7+#REF!+#REF!+F10+F11+F12</f>
        <v>#REF!</v>
      </c>
      <c r="G13" s="444"/>
      <c r="H13" s="194" t="e">
        <f>H6+H7+#REF!+#REF!+H10+H11+H12</f>
        <v>#REF!</v>
      </c>
      <c r="I13" s="22" t="e">
        <f>I6+I7+#REF!+#REF!+I10+I11+I12</f>
        <v>#REF!</v>
      </c>
      <c r="J13" s="60" t="e">
        <f>J6+J7+#REF!+#REF!+J10+J11+J12</f>
        <v>#REF!</v>
      </c>
      <c r="K13" s="436" t="e">
        <f>K6+K7+#REF!+#REF!+K10+K11+K12</f>
        <v>#REF!</v>
      </c>
      <c r="L13" s="194" t="e">
        <f>L6+L7+#REF!+#REF!+L10+L11+L12</f>
        <v>#REF!</v>
      </c>
      <c r="M13" s="22" t="e">
        <f>M6+M7+#REF!+#REF!+M10+M11+M12</f>
        <v>#REF!</v>
      </c>
      <c r="N13" s="22" t="e">
        <f>N6+N7+#REF!+#REF!+N10+N11+N12</f>
        <v>#REF!</v>
      </c>
      <c r="O13" s="22" t="e">
        <f>O6+O7+#REF!+#REF!+O10+O11+O12</f>
        <v>#REF!</v>
      </c>
      <c r="P13" s="110" t="e">
        <f>P6+P7+#REF!+#REF!+P10+P11+P12</f>
        <v>#REF!</v>
      </c>
      <c r="Q13" s="194" t="e">
        <f>Q6+Q7+#REF!+#REF!+Q10+Q11+Q12</f>
        <v>#REF!</v>
      </c>
      <c r="R13" s="22" t="e">
        <f>R6+R7+#REF!+#REF!+R10+R11+R12</f>
        <v>#REF!</v>
      </c>
      <c r="S13" s="22" t="e">
        <f>S6+S7+#REF!+#REF!+S10+S11+S12</f>
        <v>#REF!</v>
      </c>
      <c r="T13" s="22" t="e">
        <f>T6+T7+#REF!+#REF!+T10+T11+T12</f>
        <v>#REF!</v>
      </c>
      <c r="U13" s="22" t="e">
        <f>U6+U7+#REF!+#REF!+U10+U11+U12</f>
        <v>#REF!</v>
      </c>
      <c r="V13" s="22" t="e">
        <f>V6+V7+#REF!+#REF!+V10+V11+V12</f>
        <v>#REF!</v>
      </c>
      <c r="W13" s="22" t="e">
        <f>W6+W7+#REF!+#REF!+W10+W11+W12</f>
        <v>#REF!</v>
      </c>
      <c r="X13" s="60" t="e">
        <f>X6+X7+#REF!+#REF!+X10+X11+X12</f>
        <v>#REF!</v>
      </c>
    </row>
    <row r="14" spans="1:24" s="16" customFormat="1" ht="37.5" customHeight="1" x14ac:dyDescent="0.35">
      <c r="A14" s="106"/>
      <c r="B14" s="179" t="s">
        <v>71</v>
      </c>
      <c r="C14" s="775"/>
      <c r="D14" s="684"/>
      <c r="E14" s="488" t="s">
        <v>18</v>
      </c>
      <c r="F14" s="445">
        <f>F6+F7+F8+F9+F10+F11+F12</f>
        <v>840</v>
      </c>
      <c r="G14" s="445"/>
      <c r="H14" s="299">
        <f>H6+H7+H8+H9+H10+H11+H12</f>
        <v>31.35</v>
      </c>
      <c r="I14" s="54">
        <f>I6+I7+I8+I9+I10+I11+I12</f>
        <v>27.239999999999995</v>
      </c>
      <c r="J14" s="69">
        <f>J6+J7+J8+J9+J10+J11+J12</f>
        <v>106.16</v>
      </c>
      <c r="K14" s="430">
        <f>K6+K7+K8+K9+K10+K11+K12</f>
        <v>799.93</v>
      </c>
      <c r="L14" s="299">
        <f>L6+L7+L8+L9+L10+L11+L12</f>
        <v>0.42999999999999994</v>
      </c>
      <c r="M14" s="54">
        <f>M6+M7+M8+M9+M10+M11+M12</f>
        <v>0.44000000000000006</v>
      </c>
      <c r="N14" s="54">
        <f>N6+N7+N8+N9+N10+N11+N12</f>
        <v>58.78</v>
      </c>
      <c r="O14" s="54">
        <f>O6+O7+O8+O9+O10+O11+O12</f>
        <v>210</v>
      </c>
      <c r="P14" s="725">
        <f>P6+P7+P8+P9+P10+P11+P12</f>
        <v>0.12</v>
      </c>
      <c r="Q14" s="299">
        <f>Q6+Q7+Q8+Q9+Q10+Q11+Q12</f>
        <v>127.03999999999999</v>
      </c>
      <c r="R14" s="54">
        <f>R6+R7+R8+R9+R10+R11+R12</f>
        <v>403.75</v>
      </c>
      <c r="S14" s="54">
        <f>S6+S7+S8+S9+S10+S11+S12</f>
        <v>128.04999999999998</v>
      </c>
      <c r="T14" s="54">
        <f>T6+T7+T8+T9+T10+T11+T12</f>
        <v>8.5500000000000007</v>
      </c>
      <c r="U14" s="54">
        <f>U6+U7+U8+U9+U10+U11+U12</f>
        <v>2190.77</v>
      </c>
      <c r="V14" s="54">
        <f>V6+V7+V8+V9+V10+V11+V12</f>
        <v>2.2000000000000002E-2</v>
      </c>
      <c r="W14" s="54">
        <f>W6+W7+W8+W9+W10+W11+W12</f>
        <v>4.0000000000000001E-3</v>
      </c>
      <c r="X14" s="69">
        <f>X6+X7+X8+X9+X10+X11+X12</f>
        <v>5</v>
      </c>
    </row>
    <row r="15" spans="1:24" s="16" customFormat="1" ht="37.5" customHeight="1" x14ac:dyDescent="0.35">
      <c r="A15" s="106"/>
      <c r="B15" s="178" t="s">
        <v>69</v>
      </c>
      <c r="C15" s="746"/>
      <c r="D15" s="656"/>
      <c r="E15" s="517" t="s">
        <v>93</v>
      </c>
      <c r="F15" s="496"/>
      <c r="G15" s="496"/>
      <c r="H15" s="395"/>
      <c r="I15" s="396"/>
      <c r="J15" s="397"/>
      <c r="K15" s="470" t="e">
        <f>K13/23.5</f>
        <v>#REF!</v>
      </c>
      <c r="L15" s="395"/>
      <c r="M15" s="396"/>
      <c r="N15" s="396"/>
      <c r="O15" s="396"/>
      <c r="P15" s="448"/>
      <c r="Q15" s="395"/>
      <c r="R15" s="396"/>
      <c r="S15" s="396"/>
      <c r="T15" s="396"/>
      <c r="U15" s="396"/>
      <c r="V15" s="396"/>
      <c r="W15" s="396"/>
      <c r="X15" s="397"/>
    </row>
    <row r="16" spans="1:24" s="16" customFormat="1" ht="37.5" customHeight="1" thickBot="1" x14ac:dyDescent="0.4">
      <c r="A16" s="256"/>
      <c r="B16" s="181" t="s">
        <v>71</v>
      </c>
      <c r="C16" s="732"/>
      <c r="D16" s="657"/>
      <c r="E16" s="518" t="s">
        <v>93</v>
      </c>
      <c r="F16" s="519"/>
      <c r="G16" s="625"/>
      <c r="H16" s="406"/>
      <c r="I16" s="407"/>
      <c r="J16" s="408"/>
      <c r="K16" s="409">
        <f>K14/23.5</f>
        <v>34.039574468085107</v>
      </c>
      <c r="L16" s="636"/>
      <c r="M16" s="637"/>
      <c r="N16" s="637"/>
      <c r="O16" s="637"/>
      <c r="P16" s="638"/>
      <c r="Q16" s="636"/>
      <c r="R16" s="637"/>
      <c r="S16" s="637"/>
      <c r="T16" s="637"/>
      <c r="U16" s="637"/>
      <c r="V16" s="637"/>
      <c r="W16" s="637"/>
      <c r="X16" s="639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D18" s="11"/>
      <c r="E18" s="270"/>
      <c r="F18" s="26"/>
      <c r="G18" s="11"/>
      <c r="H18" s="11"/>
      <c r="I18" s="11"/>
      <c r="J18" s="11"/>
    </row>
    <row r="19" spans="1:14" ht="18" x14ac:dyDescent="0.35">
      <c r="D19" s="11"/>
      <c r="E19" s="25"/>
      <c r="F19" s="26"/>
      <c r="G19" s="11"/>
      <c r="H19" s="11"/>
      <c r="I19" s="11"/>
      <c r="J19" s="11"/>
    </row>
    <row r="20" spans="1:14" x14ac:dyDescent="0.35">
      <c r="D20" s="11"/>
      <c r="E20" s="11"/>
      <c r="F20" s="11"/>
      <c r="G20" s="11"/>
      <c r="H20" s="11"/>
      <c r="I20" s="11"/>
      <c r="J20" s="11"/>
    </row>
    <row r="21" spans="1:14" x14ac:dyDescent="0.35">
      <c r="D21" s="11"/>
      <c r="E21" s="11"/>
      <c r="F21" s="11"/>
      <c r="G21" s="11"/>
      <c r="H21" s="11"/>
      <c r="I21" s="11"/>
      <c r="J21" s="11"/>
    </row>
    <row r="22" spans="1:14" x14ac:dyDescent="0.35">
      <c r="A22" s="591" t="s">
        <v>61</v>
      </c>
      <c r="B22" s="794"/>
      <c r="C22" s="592"/>
      <c r="D22" s="593"/>
      <c r="E22" s="11"/>
      <c r="F22" s="11"/>
      <c r="G22" s="11"/>
      <c r="H22" s="11"/>
      <c r="I22" s="11"/>
      <c r="J22" s="11"/>
    </row>
    <row r="23" spans="1:14" x14ac:dyDescent="0.35">
      <c r="A23" s="594" t="s">
        <v>62</v>
      </c>
      <c r="B23" s="790"/>
      <c r="C23" s="595"/>
      <c r="D23" s="595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5"/>
  <sheetViews>
    <sheetView tabSelected="1" zoomScale="39" zoomScaleNormal="39" workbookViewId="0">
      <selection activeCell="E31" sqref="E31"/>
    </sheetView>
  </sheetViews>
  <sheetFormatPr defaultRowHeight="14.5" x14ac:dyDescent="0.35"/>
  <cols>
    <col min="1" max="1" width="19.7265625" customWidth="1"/>
    <col min="2" max="2" width="21.453125" style="793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792"/>
      <c r="C2" s="7"/>
      <c r="D2" s="6" t="s">
        <v>3</v>
      </c>
      <c r="E2" s="6"/>
      <c r="F2" s="8" t="s">
        <v>2</v>
      </c>
      <c r="G2" s="119">
        <v>22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42"/>
      <c r="F3" s="342"/>
      <c r="G3" s="342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140"/>
      <c r="C4" s="289" t="s">
        <v>37</v>
      </c>
      <c r="D4" s="129"/>
      <c r="E4" s="327"/>
      <c r="F4" s="412"/>
      <c r="G4" s="289"/>
      <c r="H4" s="758" t="s">
        <v>20</v>
      </c>
      <c r="I4" s="759"/>
      <c r="J4" s="760"/>
      <c r="K4" s="183" t="s">
        <v>21</v>
      </c>
      <c r="L4" s="860" t="s">
        <v>22</v>
      </c>
      <c r="M4" s="861"/>
      <c r="N4" s="862"/>
      <c r="O4" s="862"/>
      <c r="P4" s="866"/>
      <c r="Q4" s="874" t="s">
        <v>23</v>
      </c>
      <c r="R4" s="875"/>
      <c r="S4" s="875"/>
      <c r="T4" s="875"/>
      <c r="U4" s="875"/>
      <c r="V4" s="875"/>
      <c r="W4" s="875"/>
      <c r="X4" s="876"/>
    </row>
    <row r="5" spans="1:24" s="16" customFormat="1" ht="47" thickBot="1" x14ac:dyDescent="0.4">
      <c r="A5" s="141" t="s">
        <v>0</v>
      </c>
      <c r="B5" s="524"/>
      <c r="C5" s="247" t="s">
        <v>38</v>
      </c>
      <c r="D5" s="77" t="s">
        <v>39</v>
      </c>
      <c r="E5" s="126" t="s">
        <v>36</v>
      </c>
      <c r="F5" s="103" t="s">
        <v>24</v>
      </c>
      <c r="G5" s="103" t="s">
        <v>35</v>
      </c>
      <c r="H5" s="126" t="s">
        <v>25</v>
      </c>
      <c r="I5" s="455" t="s">
        <v>26</v>
      </c>
      <c r="J5" s="97" t="s">
        <v>27</v>
      </c>
      <c r="K5" s="184" t="s">
        <v>28</v>
      </c>
      <c r="L5" s="334" t="s">
        <v>29</v>
      </c>
      <c r="M5" s="334" t="s">
        <v>103</v>
      </c>
      <c r="N5" s="334" t="s">
        <v>30</v>
      </c>
      <c r="O5" s="454" t="s">
        <v>104</v>
      </c>
      <c r="P5" s="334" t="s">
        <v>105</v>
      </c>
      <c r="Q5" s="334" t="s">
        <v>31</v>
      </c>
      <c r="R5" s="334" t="s">
        <v>32</v>
      </c>
      <c r="S5" s="334" t="s">
        <v>33</v>
      </c>
      <c r="T5" s="334" t="s">
        <v>34</v>
      </c>
      <c r="U5" s="334" t="s">
        <v>106</v>
      </c>
      <c r="V5" s="334" t="s">
        <v>107</v>
      </c>
      <c r="W5" s="334" t="s">
        <v>108</v>
      </c>
      <c r="X5" s="455" t="s">
        <v>109</v>
      </c>
    </row>
    <row r="6" spans="1:24" s="16" customFormat="1" ht="37.5" customHeight="1" x14ac:dyDescent="0.35">
      <c r="A6" s="143" t="s">
        <v>6</v>
      </c>
      <c r="B6" s="678"/>
      <c r="C6" s="536">
        <v>9</v>
      </c>
      <c r="D6" s="650" t="s">
        <v>17</v>
      </c>
      <c r="E6" s="810" t="s">
        <v>84</v>
      </c>
      <c r="F6" s="675">
        <v>60</v>
      </c>
      <c r="G6" s="276"/>
      <c r="H6" s="278">
        <v>1.29</v>
      </c>
      <c r="I6" s="83">
        <v>4.2699999999999996</v>
      </c>
      <c r="J6" s="85">
        <v>6.97</v>
      </c>
      <c r="K6" s="481">
        <v>72.75</v>
      </c>
      <c r="L6" s="278">
        <v>0.02</v>
      </c>
      <c r="M6" s="83">
        <v>0.03</v>
      </c>
      <c r="N6" s="83">
        <v>4.4800000000000004</v>
      </c>
      <c r="O6" s="83">
        <v>30</v>
      </c>
      <c r="P6" s="84">
        <v>0</v>
      </c>
      <c r="Q6" s="278">
        <v>17.55</v>
      </c>
      <c r="R6" s="83">
        <v>27.09</v>
      </c>
      <c r="S6" s="83">
        <v>14.37</v>
      </c>
      <c r="T6" s="83">
        <v>0.8</v>
      </c>
      <c r="U6" s="83">
        <v>205.55</v>
      </c>
      <c r="V6" s="83">
        <v>4.0000000000000001E-3</v>
      </c>
      <c r="W6" s="83">
        <v>1E-3</v>
      </c>
      <c r="X6" s="85">
        <v>0.01</v>
      </c>
    </row>
    <row r="7" spans="1:24" s="16" customFormat="1" ht="37.5" customHeight="1" x14ac:dyDescent="0.35">
      <c r="A7" s="104"/>
      <c r="B7" s="149"/>
      <c r="C7" s="145">
        <v>37</v>
      </c>
      <c r="D7" s="175" t="s">
        <v>8</v>
      </c>
      <c r="E7" s="811" t="s">
        <v>94</v>
      </c>
      <c r="F7" s="221">
        <v>200</v>
      </c>
      <c r="G7" s="149"/>
      <c r="H7" s="235">
        <v>5.78</v>
      </c>
      <c r="I7" s="13">
        <v>5.5</v>
      </c>
      <c r="J7" s="43">
        <v>10.8</v>
      </c>
      <c r="K7" s="135">
        <v>115.7</v>
      </c>
      <c r="L7" s="235">
        <v>7.0000000000000007E-2</v>
      </c>
      <c r="M7" s="70">
        <v>7.0000000000000007E-2</v>
      </c>
      <c r="N7" s="13">
        <v>5.69</v>
      </c>
      <c r="O7" s="13">
        <v>110</v>
      </c>
      <c r="P7" s="43">
        <v>0</v>
      </c>
      <c r="Q7" s="235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3">
        <v>0.04</v>
      </c>
    </row>
    <row r="8" spans="1:24" s="36" customFormat="1" ht="37.5" customHeight="1" x14ac:dyDescent="0.35">
      <c r="A8" s="105"/>
      <c r="B8" s="130"/>
      <c r="C8" s="520">
        <v>88</v>
      </c>
      <c r="D8" s="205" t="s">
        <v>9</v>
      </c>
      <c r="E8" s="811" t="s">
        <v>99</v>
      </c>
      <c r="F8" s="221">
        <v>90</v>
      </c>
      <c r="G8" s="150"/>
      <c r="H8" s="235">
        <v>18</v>
      </c>
      <c r="I8" s="13">
        <v>16.5</v>
      </c>
      <c r="J8" s="43">
        <v>2.89</v>
      </c>
      <c r="K8" s="135">
        <v>232.8</v>
      </c>
      <c r="L8" s="235">
        <v>0.05</v>
      </c>
      <c r="M8" s="70">
        <v>0.13</v>
      </c>
      <c r="N8" s="13">
        <v>0.55000000000000004</v>
      </c>
      <c r="O8" s="13">
        <v>0</v>
      </c>
      <c r="P8" s="23">
        <v>0</v>
      </c>
      <c r="Q8" s="235">
        <v>11.7</v>
      </c>
      <c r="R8" s="13">
        <v>170.76</v>
      </c>
      <c r="S8" s="13">
        <v>22.04</v>
      </c>
      <c r="T8" s="13">
        <v>2.4700000000000002</v>
      </c>
      <c r="U8" s="13">
        <v>302.3</v>
      </c>
      <c r="V8" s="13">
        <v>7.0000000000000001E-3</v>
      </c>
      <c r="W8" s="13">
        <v>0</v>
      </c>
      <c r="X8" s="43">
        <v>5.8999999999999997E-2</v>
      </c>
    </row>
    <row r="9" spans="1:24" s="36" customFormat="1" ht="37.5" customHeight="1" x14ac:dyDescent="0.35">
      <c r="A9" s="105"/>
      <c r="B9" s="150"/>
      <c r="C9" s="520">
        <v>64</v>
      </c>
      <c r="D9" s="205" t="s">
        <v>46</v>
      </c>
      <c r="E9" s="811" t="s">
        <v>67</v>
      </c>
      <c r="F9" s="221">
        <v>150</v>
      </c>
      <c r="G9" s="150"/>
      <c r="H9" s="235">
        <v>6.76</v>
      </c>
      <c r="I9" s="13">
        <v>3.93</v>
      </c>
      <c r="J9" s="43">
        <v>41.29</v>
      </c>
      <c r="K9" s="135">
        <v>227.48</v>
      </c>
      <c r="L9" s="242">
        <v>0.08</v>
      </c>
      <c r="M9" s="204">
        <v>0.03</v>
      </c>
      <c r="N9" s="74">
        <v>0</v>
      </c>
      <c r="O9" s="74">
        <v>10</v>
      </c>
      <c r="P9" s="75">
        <v>0.06</v>
      </c>
      <c r="Q9" s="242">
        <v>13.22</v>
      </c>
      <c r="R9" s="74">
        <v>50.76</v>
      </c>
      <c r="S9" s="74">
        <v>9.1199999999999992</v>
      </c>
      <c r="T9" s="74">
        <v>0.92</v>
      </c>
      <c r="U9" s="74">
        <v>72.489999999999995</v>
      </c>
      <c r="V9" s="74">
        <v>1E-3</v>
      </c>
      <c r="W9" s="74">
        <v>0</v>
      </c>
      <c r="X9" s="203">
        <v>0.01</v>
      </c>
    </row>
    <row r="10" spans="1:24" s="36" customFormat="1" ht="37.5" customHeight="1" x14ac:dyDescent="0.35">
      <c r="A10" s="105"/>
      <c r="B10" s="150"/>
      <c r="C10" s="534">
        <v>98</v>
      </c>
      <c r="D10" s="130" t="s">
        <v>16</v>
      </c>
      <c r="E10" s="205" t="s">
        <v>77</v>
      </c>
      <c r="F10" s="133">
        <v>200</v>
      </c>
      <c r="G10" s="632"/>
      <c r="H10" s="19">
        <v>0.37</v>
      </c>
      <c r="I10" s="20">
        <v>0</v>
      </c>
      <c r="J10" s="21">
        <v>14.85</v>
      </c>
      <c r="K10" s="188">
        <v>59.48</v>
      </c>
      <c r="L10" s="234">
        <v>0</v>
      </c>
      <c r="M10" s="17">
        <v>0</v>
      </c>
      <c r="N10" s="15">
        <v>0</v>
      </c>
      <c r="O10" s="15">
        <v>0</v>
      </c>
      <c r="P10" s="41">
        <v>0</v>
      </c>
      <c r="Q10" s="234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1">
        <v>0</v>
      </c>
    </row>
    <row r="11" spans="1:24" s="36" customFormat="1" ht="37.5" customHeight="1" x14ac:dyDescent="0.35">
      <c r="A11" s="105"/>
      <c r="B11" s="150"/>
      <c r="C11" s="534">
        <v>119</v>
      </c>
      <c r="D11" s="149" t="s">
        <v>12</v>
      </c>
      <c r="E11" s="175" t="s">
        <v>52</v>
      </c>
      <c r="F11" s="180">
        <v>20</v>
      </c>
      <c r="G11" s="128"/>
      <c r="H11" s="234">
        <v>1.52</v>
      </c>
      <c r="I11" s="15">
        <v>0.16</v>
      </c>
      <c r="J11" s="41">
        <v>9.84</v>
      </c>
      <c r="K11" s="250">
        <v>47</v>
      </c>
      <c r="L11" s="234">
        <v>0.02</v>
      </c>
      <c r="M11" s="17">
        <v>0.01</v>
      </c>
      <c r="N11" s="15">
        <v>0</v>
      </c>
      <c r="O11" s="15">
        <v>0</v>
      </c>
      <c r="P11" s="41">
        <v>0</v>
      </c>
      <c r="Q11" s="234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36" customFormat="1" ht="37.5" customHeight="1" x14ac:dyDescent="0.35">
      <c r="A12" s="105"/>
      <c r="B12" s="150"/>
      <c r="C12" s="520">
        <v>120</v>
      </c>
      <c r="D12" s="149" t="s">
        <v>13</v>
      </c>
      <c r="E12" s="175" t="s">
        <v>44</v>
      </c>
      <c r="F12" s="132">
        <v>20</v>
      </c>
      <c r="G12" s="704"/>
      <c r="H12" s="234">
        <v>1.32</v>
      </c>
      <c r="I12" s="15">
        <v>0.24</v>
      </c>
      <c r="J12" s="41">
        <v>8.0399999999999991</v>
      </c>
      <c r="K12" s="251">
        <v>39.6</v>
      </c>
      <c r="L12" s="266">
        <v>0.03</v>
      </c>
      <c r="M12" s="20">
        <v>0.02</v>
      </c>
      <c r="N12" s="20">
        <v>0</v>
      </c>
      <c r="O12" s="20">
        <v>0</v>
      </c>
      <c r="P12" s="21">
        <v>0</v>
      </c>
      <c r="Q12" s="266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37.5" customHeight="1" x14ac:dyDescent="0.35">
      <c r="A13" s="105"/>
      <c r="B13" s="150"/>
      <c r="C13" s="776"/>
      <c r="D13" s="694"/>
      <c r="E13" s="812" t="s">
        <v>18</v>
      </c>
      <c r="F13" s="261">
        <f>SUM(F6:F12)</f>
        <v>740</v>
      </c>
      <c r="G13" s="261"/>
      <c r="H13" s="195">
        <f t="shared" ref="H13:J13" si="0">SUM(H6:H12)</f>
        <v>35.04</v>
      </c>
      <c r="I13" s="34">
        <f t="shared" si="0"/>
        <v>30.599999999999998</v>
      </c>
      <c r="J13" s="62">
        <f t="shared" si="0"/>
        <v>94.68</v>
      </c>
      <c r="K13" s="261">
        <f>SUM(K6:K12)</f>
        <v>794.81000000000006</v>
      </c>
      <c r="L13" s="195">
        <f t="shared" ref="L13:X13" si="1">SUM(L6:L12)</f>
        <v>0.27</v>
      </c>
      <c r="M13" s="34">
        <f t="shared" si="1"/>
        <v>0.29000000000000004</v>
      </c>
      <c r="N13" s="34">
        <f t="shared" si="1"/>
        <v>10.720000000000002</v>
      </c>
      <c r="O13" s="34">
        <f t="shared" si="1"/>
        <v>150</v>
      </c>
      <c r="P13" s="62">
        <f t="shared" si="1"/>
        <v>0.06</v>
      </c>
      <c r="Q13" s="195">
        <f t="shared" si="1"/>
        <v>66.7</v>
      </c>
      <c r="R13" s="34">
        <f t="shared" si="1"/>
        <v>374.21999999999997</v>
      </c>
      <c r="S13" s="34">
        <f t="shared" si="1"/>
        <v>79.72</v>
      </c>
      <c r="T13" s="34">
        <f t="shared" si="1"/>
        <v>6.43</v>
      </c>
      <c r="U13" s="34">
        <f t="shared" si="1"/>
        <v>1044.8499999999999</v>
      </c>
      <c r="V13" s="34">
        <f t="shared" si="1"/>
        <v>1.9000000000000003E-2</v>
      </c>
      <c r="W13" s="34">
        <f t="shared" si="1"/>
        <v>3.0000000000000001E-3</v>
      </c>
      <c r="X13" s="62">
        <f t="shared" si="1"/>
        <v>3.0190000000000001</v>
      </c>
    </row>
    <row r="14" spans="1:24" s="36" customFormat="1" ht="37.5" customHeight="1" thickBot="1" x14ac:dyDescent="0.4">
      <c r="A14" s="144"/>
      <c r="B14" s="246"/>
      <c r="C14" s="777"/>
      <c r="D14" s="453"/>
      <c r="E14" s="813" t="s">
        <v>19</v>
      </c>
      <c r="F14" s="343"/>
      <c r="G14" s="343"/>
      <c r="H14" s="345"/>
      <c r="I14" s="346"/>
      <c r="J14" s="347"/>
      <c r="K14" s="344">
        <f>K13/23.5</f>
        <v>33.821702127659577</v>
      </c>
      <c r="L14" s="345"/>
      <c r="M14" s="451"/>
      <c r="N14" s="346"/>
      <c r="O14" s="346"/>
      <c r="P14" s="347"/>
      <c r="Q14" s="345"/>
      <c r="R14" s="346"/>
      <c r="S14" s="346"/>
      <c r="T14" s="346"/>
      <c r="U14" s="346"/>
      <c r="V14" s="346"/>
      <c r="W14" s="346"/>
      <c r="X14" s="347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70"/>
      <c r="F16" s="26"/>
      <c r="G16" s="11"/>
      <c r="H16" s="11"/>
      <c r="I16" s="11"/>
      <c r="J16" s="11"/>
    </row>
    <row r="17" spans="1:10" ht="18" x14ac:dyDescent="0.35">
      <c r="A17" s="591" t="s">
        <v>61</v>
      </c>
      <c r="B17" s="794"/>
      <c r="C17" s="592"/>
      <c r="D17" s="593"/>
      <c r="E17" s="25"/>
      <c r="F17" s="26"/>
      <c r="G17" s="11"/>
      <c r="H17" s="11"/>
      <c r="I17" s="11"/>
      <c r="J17" s="11"/>
    </row>
    <row r="18" spans="1:10" ht="18" x14ac:dyDescent="0.35">
      <c r="A18" s="594" t="s">
        <v>62</v>
      </c>
      <c r="B18" s="790"/>
      <c r="C18" s="595"/>
      <c r="D18" s="595"/>
      <c r="E18" s="25"/>
      <c r="F18" s="26"/>
      <c r="G18" s="11"/>
      <c r="H18" s="11"/>
      <c r="I18" s="11"/>
      <c r="J18" s="11"/>
    </row>
    <row r="19" spans="1:10" ht="18" x14ac:dyDescent="0.35">
      <c r="A19" s="11"/>
      <c r="B19" s="808"/>
      <c r="C19" s="328"/>
      <c r="D19" s="11"/>
      <c r="E19" s="25"/>
      <c r="F19" s="26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topLeftCell="A13" zoomScale="70" zoomScaleNormal="70" workbookViewId="0">
      <selection activeCell="F10" sqref="F10"/>
    </sheetView>
  </sheetViews>
  <sheetFormatPr defaultRowHeight="14.5" x14ac:dyDescent="0.35"/>
  <cols>
    <col min="1" max="1" width="16.81640625" customWidth="1"/>
    <col min="2" max="2" width="21.54296875" style="793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792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698"/>
      <c r="C4" s="596" t="s">
        <v>37</v>
      </c>
      <c r="D4" s="244"/>
      <c r="E4" s="665"/>
      <c r="F4" s="596"/>
      <c r="G4" s="598"/>
      <c r="H4" s="752" t="s">
        <v>20</v>
      </c>
      <c r="I4" s="753"/>
      <c r="J4" s="754"/>
      <c r="K4" s="666" t="s">
        <v>21</v>
      </c>
      <c r="L4" s="860" t="s">
        <v>22</v>
      </c>
      <c r="M4" s="861"/>
      <c r="N4" s="862"/>
      <c r="O4" s="862"/>
      <c r="P4" s="866"/>
      <c r="Q4" s="867" t="s">
        <v>23</v>
      </c>
      <c r="R4" s="868"/>
      <c r="S4" s="868"/>
      <c r="T4" s="868"/>
      <c r="U4" s="868"/>
      <c r="V4" s="868"/>
      <c r="W4" s="868"/>
      <c r="X4" s="869"/>
    </row>
    <row r="5" spans="1:24" s="16" customFormat="1" ht="47" thickBot="1" x14ac:dyDescent="0.4">
      <c r="A5" s="141" t="s">
        <v>0</v>
      </c>
      <c r="B5" s="768"/>
      <c r="C5" s="126" t="s">
        <v>38</v>
      </c>
      <c r="D5" s="648" t="s">
        <v>39</v>
      </c>
      <c r="E5" s="103" t="s">
        <v>36</v>
      </c>
      <c r="F5" s="126" t="s">
        <v>24</v>
      </c>
      <c r="G5" s="103" t="s">
        <v>35</v>
      </c>
      <c r="H5" s="97" t="s">
        <v>25</v>
      </c>
      <c r="I5" s="455" t="s">
        <v>26</v>
      </c>
      <c r="J5" s="97" t="s">
        <v>27</v>
      </c>
      <c r="K5" s="679" t="s">
        <v>28</v>
      </c>
      <c r="L5" s="334" t="s">
        <v>29</v>
      </c>
      <c r="M5" s="334" t="s">
        <v>103</v>
      </c>
      <c r="N5" s="334" t="s">
        <v>30</v>
      </c>
      <c r="O5" s="454" t="s">
        <v>104</v>
      </c>
      <c r="P5" s="334" t="s">
        <v>105</v>
      </c>
      <c r="Q5" s="334" t="s">
        <v>31</v>
      </c>
      <c r="R5" s="334" t="s">
        <v>32</v>
      </c>
      <c r="S5" s="334" t="s">
        <v>33</v>
      </c>
      <c r="T5" s="334" t="s">
        <v>34</v>
      </c>
      <c r="U5" s="334" t="s">
        <v>106</v>
      </c>
      <c r="V5" s="334" t="s">
        <v>107</v>
      </c>
      <c r="W5" s="334" t="s">
        <v>108</v>
      </c>
      <c r="X5" s="455" t="s">
        <v>109</v>
      </c>
    </row>
    <row r="6" spans="1:24" s="16" customFormat="1" ht="39" customHeight="1" x14ac:dyDescent="0.35">
      <c r="A6" s="143" t="s">
        <v>5</v>
      </c>
      <c r="B6" s="367"/>
      <c r="C6" s="739">
        <v>28</v>
      </c>
      <c r="D6" s="386" t="s">
        <v>17</v>
      </c>
      <c r="E6" s="386" t="s">
        <v>128</v>
      </c>
      <c r="F6" s="369">
        <v>60</v>
      </c>
      <c r="G6" s="442"/>
      <c r="H6" s="425">
        <v>0.48</v>
      </c>
      <c r="I6" s="352">
        <v>0.6</v>
      </c>
      <c r="J6" s="426">
        <v>1.56</v>
      </c>
      <c r="K6" s="443">
        <v>8.4</v>
      </c>
      <c r="L6" s="322">
        <v>0.02</v>
      </c>
      <c r="M6" s="324">
        <v>0.02</v>
      </c>
      <c r="N6" s="49">
        <v>6</v>
      </c>
      <c r="O6" s="49">
        <v>10</v>
      </c>
      <c r="P6" s="50">
        <v>0</v>
      </c>
      <c r="Q6" s="324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39" customHeight="1" x14ac:dyDescent="0.35">
      <c r="A7" s="104"/>
      <c r="B7" s="149"/>
      <c r="C7" s="520">
        <v>89</v>
      </c>
      <c r="D7" s="150" t="s">
        <v>9</v>
      </c>
      <c r="E7" s="340" t="s">
        <v>96</v>
      </c>
      <c r="F7" s="387">
        <v>90</v>
      </c>
      <c r="G7" s="165"/>
      <c r="H7" s="242">
        <v>18.13</v>
      </c>
      <c r="I7" s="74">
        <v>17.05</v>
      </c>
      <c r="J7" s="203">
        <v>3.69</v>
      </c>
      <c r="K7" s="355">
        <v>240.96</v>
      </c>
      <c r="L7" s="242">
        <v>0.06</v>
      </c>
      <c r="M7" s="204">
        <v>0.13</v>
      </c>
      <c r="N7" s="74">
        <v>1.06</v>
      </c>
      <c r="O7" s="74">
        <v>0</v>
      </c>
      <c r="P7" s="75">
        <v>0</v>
      </c>
      <c r="Q7" s="242">
        <v>17.03</v>
      </c>
      <c r="R7" s="74">
        <v>176.72</v>
      </c>
      <c r="S7" s="74">
        <v>23.18</v>
      </c>
      <c r="T7" s="74">
        <v>2.61</v>
      </c>
      <c r="U7" s="74">
        <v>317</v>
      </c>
      <c r="V7" s="74">
        <v>7.0000000000000001E-3</v>
      </c>
      <c r="W7" s="74">
        <v>0</v>
      </c>
      <c r="X7" s="203">
        <v>0.06</v>
      </c>
    </row>
    <row r="8" spans="1:24" s="16" customFormat="1" ht="39" customHeight="1" x14ac:dyDescent="0.35">
      <c r="A8" s="104"/>
      <c r="B8" s="149"/>
      <c r="C8" s="520">
        <v>65</v>
      </c>
      <c r="D8" s="150" t="s">
        <v>46</v>
      </c>
      <c r="E8" s="340" t="s">
        <v>51</v>
      </c>
      <c r="F8" s="387">
        <v>150</v>
      </c>
      <c r="G8" s="531"/>
      <c r="H8" s="242">
        <v>6.76</v>
      </c>
      <c r="I8" s="74">
        <v>3.93</v>
      </c>
      <c r="J8" s="203">
        <v>41.29</v>
      </c>
      <c r="K8" s="355">
        <v>227.48</v>
      </c>
      <c r="L8" s="235">
        <v>0.08</v>
      </c>
      <c r="M8" s="70">
        <v>0.03</v>
      </c>
      <c r="N8" s="13">
        <v>0</v>
      </c>
      <c r="O8" s="13">
        <v>10</v>
      </c>
      <c r="P8" s="43">
        <v>0.06</v>
      </c>
      <c r="Q8" s="70">
        <v>13.54</v>
      </c>
      <c r="R8" s="13">
        <v>50.83</v>
      </c>
      <c r="S8" s="13">
        <v>9.14</v>
      </c>
      <c r="T8" s="13">
        <v>0.93</v>
      </c>
      <c r="U8" s="13">
        <v>72.5</v>
      </c>
      <c r="V8" s="13">
        <v>1E-3</v>
      </c>
      <c r="W8" s="13">
        <v>0</v>
      </c>
      <c r="X8" s="46">
        <v>0.01</v>
      </c>
    </row>
    <row r="9" spans="1:24" s="16" customFormat="1" ht="39" customHeight="1" x14ac:dyDescent="0.35">
      <c r="A9" s="104"/>
      <c r="B9" s="149"/>
      <c r="C9" s="534">
        <v>107</v>
      </c>
      <c r="D9" s="175" t="s">
        <v>16</v>
      </c>
      <c r="E9" s="212" t="s">
        <v>115</v>
      </c>
      <c r="F9" s="132">
        <v>200</v>
      </c>
      <c r="G9" s="607"/>
      <c r="H9" s="234">
        <v>1</v>
      </c>
      <c r="I9" s="15">
        <v>0.2</v>
      </c>
      <c r="J9" s="41">
        <v>20.2</v>
      </c>
      <c r="K9" s="185">
        <v>92</v>
      </c>
      <c r="L9" s="266">
        <v>0.02</v>
      </c>
      <c r="M9" s="19">
        <v>0.02</v>
      </c>
      <c r="N9" s="20">
        <v>4</v>
      </c>
      <c r="O9" s="20">
        <v>0</v>
      </c>
      <c r="P9" s="46">
        <v>0</v>
      </c>
      <c r="Q9" s="19">
        <v>14</v>
      </c>
      <c r="R9" s="20">
        <v>14</v>
      </c>
      <c r="S9" s="20">
        <v>8</v>
      </c>
      <c r="T9" s="20">
        <v>2.8</v>
      </c>
      <c r="U9" s="20">
        <v>240</v>
      </c>
      <c r="V9" s="20">
        <v>2E-3</v>
      </c>
      <c r="W9" s="20">
        <v>0</v>
      </c>
      <c r="X9" s="46">
        <v>0</v>
      </c>
    </row>
    <row r="10" spans="1:24" s="16" customFormat="1" ht="39" customHeight="1" x14ac:dyDescent="0.35">
      <c r="A10" s="104"/>
      <c r="B10" s="149"/>
      <c r="C10" s="534">
        <v>119</v>
      </c>
      <c r="D10" s="150" t="s">
        <v>12</v>
      </c>
      <c r="E10" s="205" t="s">
        <v>52</v>
      </c>
      <c r="F10" s="165">
        <v>20</v>
      </c>
      <c r="G10" s="705"/>
      <c r="H10" s="266">
        <v>1.52</v>
      </c>
      <c r="I10" s="20">
        <v>0.16</v>
      </c>
      <c r="J10" s="46">
        <v>9.84</v>
      </c>
      <c r="K10" s="388">
        <v>47</v>
      </c>
      <c r="L10" s="266">
        <v>0.02</v>
      </c>
      <c r="M10" s="19">
        <v>0.01</v>
      </c>
      <c r="N10" s="20">
        <v>0</v>
      </c>
      <c r="O10" s="20">
        <v>0</v>
      </c>
      <c r="P10" s="46">
        <v>0</v>
      </c>
      <c r="Q10" s="266">
        <v>4</v>
      </c>
      <c r="R10" s="20">
        <v>13</v>
      </c>
      <c r="S10" s="20">
        <v>2.8</v>
      </c>
      <c r="T10" s="20">
        <v>0.22</v>
      </c>
      <c r="U10" s="20">
        <v>18.600000000000001</v>
      </c>
      <c r="V10" s="20">
        <v>1E-3</v>
      </c>
      <c r="W10" s="20">
        <v>1E-3</v>
      </c>
      <c r="X10" s="46">
        <v>2.9</v>
      </c>
    </row>
    <row r="11" spans="1:24" s="16" customFormat="1" ht="39" customHeight="1" x14ac:dyDescent="0.35">
      <c r="A11" s="104"/>
      <c r="B11" s="149"/>
      <c r="C11" s="520">
        <v>120</v>
      </c>
      <c r="D11" s="150" t="s">
        <v>13</v>
      </c>
      <c r="E11" s="205" t="s">
        <v>44</v>
      </c>
      <c r="F11" s="165">
        <v>20</v>
      </c>
      <c r="G11" s="705"/>
      <c r="H11" s="266">
        <v>1.32</v>
      </c>
      <c r="I11" s="20">
        <v>0.24</v>
      </c>
      <c r="J11" s="46">
        <v>8.0399999999999991</v>
      </c>
      <c r="K11" s="388">
        <v>39.6</v>
      </c>
      <c r="L11" s="266">
        <v>0.03</v>
      </c>
      <c r="M11" s="19">
        <v>0.02</v>
      </c>
      <c r="N11" s="20">
        <v>0</v>
      </c>
      <c r="O11" s="20">
        <v>0</v>
      </c>
      <c r="P11" s="46">
        <v>0</v>
      </c>
      <c r="Q11" s="266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6">
        <v>0</v>
      </c>
    </row>
    <row r="12" spans="1:24" s="16" customFormat="1" ht="39" customHeight="1" x14ac:dyDescent="0.35">
      <c r="A12" s="104"/>
      <c r="B12" s="149"/>
      <c r="C12" s="778"/>
      <c r="D12" s="706"/>
      <c r="E12" s="297" t="s">
        <v>18</v>
      </c>
      <c r="F12" s="165">
        <f>F6+F7+F8+F9+F10+F11</f>
        <v>540</v>
      </c>
      <c r="G12" s="165"/>
      <c r="H12" s="195">
        <f t="shared" ref="H12:X12" si="0">H6+H7+H8+H9+H10+H11</f>
        <v>29.209999999999997</v>
      </c>
      <c r="I12" s="34">
        <f t="shared" si="0"/>
        <v>22.18</v>
      </c>
      <c r="J12" s="62">
        <f t="shared" si="0"/>
        <v>84.62</v>
      </c>
      <c r="K12" s="414">
        <f t="shared" si="0"/>
        <v>655.44</v>
      </c>
      <c r="L12" s="195">
        <f t="shared" si="0"/>
        <v>0.22999999999999998</v>
      </c>
      <c r="M12" s="34">
        <f t="shared" si="0"/>
        <v>0.22999999999999998</v>
      </c>
      <c r="N12" s="34">
        <f t="shared" si="0"/>
        <v>11.06</v>
      </c>
      <c r="O12" s="34">
        <f t="shared" si="0"/>
        <v>20</v>
      </c>
      <c r="P12" s="259">
        <f t="shared" si="0"/>
        <v>0.06</v>
      </c>
      <c r="Q12" s="195">
        <f t="shared" si="0"/>
        <v>68.17</v>
      </c>
      <c r="R12" s="34">
        <f t="shared" si="0"/>
        <v>309.75</v>
      </c>
      <c r="S12" s="34">
        <f t="shared" si="0"/>
        <v>60.919999999999995</v>
      </c>
      <c r="T12" s="34">
        <f t="shared" si="0"/>
        <v>7.6999999999999993</v>
      </c>
      <c r="U12" s="34">
        <f t="shared" si="0"/>
        <v>812.7</v>
      </c>
      <c r="V12" s="34">
        <f t="shared" si="0"/>
        <v>1.2E-2</v>
      </c>
      <c r="W12" s="34">
        <f t="shared" si="0"/>
        <v>2E-3</v>
      </c>
      <c r="X12" s="62">
        <f t="shared" si="0"/>
        <v>2.9699999999999998</v>
      </c>
    </row>
    <row r="13" spans="1:24" s="16" customFormat="1" ht="39" customHeight="1" thickBot="1" x14ac:dyDescent="0.4">
      <c r="A13" s="314"/>
      <c r="B13" s="649"/>
      <c r="C13" s="778"/>
      <c r="D13" s="439"/>
      <c r="E13" s="326" t="s">
        <v>19</v>
      </c>
      <c r="F13" s="191"/>
      <c r="G13" s="191"/>
      <c r="H13" s="240"/>
      <c r="I13" s="151"/>
      <c r="J13" s="152"/>
      <c r="K13" s="313">
        <f>K12/23.5</f>
        <v>27.891063829787235</v>
      </c>
      <c r="L13" s="240"/>
      <c r="M13" s="202"/>
      <c r="N13" s="151"/>
      <c r="O13" s="151"/>
      <c r="P13" s="216"/>
      <c r="Q13" s="240"/>
      <c r="R13" s="151"/>
      <c r="S13" s="151"/>
      <c r="T13" s="151"/>
      <c r="U13" s="151"/>
      <c r="V13" s="151"/>
      <c r="W13" s="151"/>
      <c r="X13" s="152"/>
    </row>
    <row r="14" spans="1:24" s="16" customFormat="1" ht="39" customHeight="1" x14ac:dyDescent="0.35">
      <c r="A14" s="143" t="s">
        <v>6</v>
      </c>
      <c r="B14" s="386"/>
      <c r="C14" s="431">
        <v>23</v>
      </c>
      <c r="D14" s="678" t="s">
        <v>17</v>
      </c>
      <c r="E14" s="707" t="s">
        <v>127</v>
      </c>
      <c r="F14" s="708">
        <v>60</v>
      </c>
      <c r="G14" s="153"/>
      <c r="H14" s="324">
        <v>0.56999999999999995</v>
      </c>
      <c r="I14" s="49">
        <v>0.36</v>
      </c>
      <c r="J14" s="50">
        <v>1.92</v>
      </c>
      <c r="K14" s="320">
        <v>11.4</v>
      </c>
      <c r="L14" s="322">
        <v>0.03</v>
      </c>
      <c r="M14" s="49">
        <v>0.02</v>
      </c>
      <c r="N14" s="49">
        <v>10.5</v>
      </c>
      <c r="O14" s="49">
        <v>40</v>
      </c>
      <c r="P14" s="365">
        <v>0</v>
      </c>
      <c r="Q14" s="322">
        <v>11.1</v>
      </c>
      <c r="R14" s="49">
        <v>20.399999999999999</v>
      </c>
      <c r="S14" s="49">
        <v>10.199999999999999</v>
      </c>
      <c r="T14" s="49">
        <v>0.45</v>
      </c>
      <c r="U14" s="49">
        <v>145.80000000000001</v>
      </c>
      <c r="V14" s="49">
        <v>1E-3</v>
      </c>
      <c r="W14" s="49">
        <v>0</v>
      </c>
      <c r="X14" s="50">
        <v>0.01</v>
      </c>
    </row>
    <row r="15" spans="1:24" s="16" customFormat="1" ht="39" customHeight="1" x14ac:dyDescent="0.35">
      <c r="A15" s="104"/>
      <c r="B15" s="150"/>
      <c r="C15" s="99">
        <v>31</v>
      </c>
      <c r="D15" s="150" t="s">
        <v>8</v>
      </c>
      <c r="E15" s="709" t="s">
        <v>73</v>
      </c>
      <c r="F15" s="710">
        <v>200</v>
      </c>
      <c r="G15" s="133"/>
      <c r="H15" s="204">
        <v>5.74</v>
      </c>
      <c r="I15" s="74">
        <v>8.7799999999999994</v>
      </c>
      <c r="J15" s="203">
        <v>8.74</v>
      </c>
      <c r="K15" s="355">
        <v>138.04</v>
      </c>
      <c r="L15" s="235">
        <v>0.04</v>
      </c>
      <c r="M15" s="13">
        <v>0.08</v>
      </c>
      <c r="N15" s="13">
        <v>5.24</v>
      </c>
      <c r="O15" s="13">
        <v>132.80000000000001</v>
      </c>
      <c r="P15" s="23">
        <v>0.06</v>
      </c>
      <c r="Q15" s="235">
        <v>33.799999999999997</v>
      </c>
      <c r="R15" s="13">
        <v>77.48</v>
      </c>
      <c r="S15" s="13">
        <v>20.28</v>
      </c>
      <c r="T15" s="13">
        <v>1.28</v>
      </c>
      <c r="U15" s="13">
        <v>278.8</v>
      </c>
      <c r="V15" s="13">
        <v>6.0000000000000001E-3</v>
      </c>
      <c r="W15" s="13">
        <v>0</v>
      </c>
      <c r="X15" s="46">
        <v>3.5999999999999997E-2</v>
      </c>
    </row>
    <row r="16" spans="1:24" s="16" customFormat="1" ht="39" customHeight="1" x14ac:dyDescent="0.35">
      <c r="A16" s="105"/>
      <c r="B16" s="178" t="s">
        <v>69</v>
      </c>
      <c r="C16" s="161">
        <v>296</v>
      </c>
      <c r="D16" s="476" t="s">
        <v>9</v>
      </c>
      <c r="E16" s="711" t="s">
        <v>95</v>
      </c>
      <c r="F16" s="712">
        <v>90</v>
      </c>
      <c r="G16" s="178"/>
      <c r="H16" s="543">
        <v>18.89</v>
      </c>
      <c r="I16" s="391">
        <v>19.34</v>
      </c>
      <c r="J16" s="392">
        <v>7.73</v>
      </c>
      <c r="K16" s="393">
        <v>281.58</v>
      </c>
      <c r="L16" s="390">
        <v>0.08</v>
      </c>
      <c r="M16" s="391">
        <v>0.16</v>
      </c>
      <c r="N16" s="391">
        <v>1.39</v>
      </c>
      <c r="O16" s="391">
        <v>30</v>
      </c>
      <c r="P16" s="447">
        <v>0.21</v>
      </c>
      <c r="Q16" s="390">
        <v>30.79</v>
      </c>
      <c r="R16" s="391">
        <v>179.37</v>
      </c>
      <c r="S16" s="391">
        <v>22.65</v>
      </c>
      <c r="T16" s="391">
        <v>2.04</v>
      </c>
      <c r="U16" s="391">
        <v>271.20999999999998</v>
      </c>
      <c r="V16" s="391">
        <v>6.0000000000000001E-3</v>
      </c>
      <c r="W16" s="391">
        <v>3.0000000000000001E-3</v>
      </c>
      <c r="X16" s="59">
        <v>0.09</v>
      </c>
    </row>
    <row r="17" spans="1:24" s="16" customFormat="1" ht="39" customHeight="1" x14ac:dyDescent="0.35">
      <c r="A17" s="105"/>
      <c r="B17" s="809" t="s">
        <v>71</v>
      </c>
      <c r="C17" s="182">
        <v>126</v>
      </c>
      <c r="D17" s="422" t="s">
        <v>9</v>
      </c>
      <c r="E17" s="640" t="s">
        <v>129</v>
      </c>
      <c r="F17" s="505">
        <v>90</v>
      </c>
      <c r="G17" s="179"/>
      <c r="H17" s="237">
        <v>16.98</v>
      </c>
      <c r="I17" s="55">
        <v>28.92</v>
      </c>
      <c r="J17" s="68">
        <v>3.59</v>
      </c>
      <c r="K17" s="319">
        <v>346</v>
      </c>
      <c r="L17" s="321">
        <v>0.45</v>
      </c>
      <c r="M17" s="55">
        <v>0.15</v>
      </c>
      <c r="N17" s="55">
        <v>1.08</v>
      </c>
      <c r="O17" s="55">
        <v>10</v>
      </c>
      <c r="P17" s="56">
        <v>0.44</v>
      </c>
      <c r="Q17" s="321">
        <v>31.51</v>
      </c>
      <c r="R17" s="55">
        <v>183.68</v>
      </c>
      <c r="S17" s="55">
        <v>28.68</v>
      </c>
      <c r="T17" s="55">
        <v>1.88</v>
      </c>
      <c r="U17" s="55">
        <v>322.18</v>
      </c>
      <c r="V17" s="55">
        <v>2E-3</v>
      </c>
      <c r="W17" s="55">
        <v>1.7999999999999999E-2</v>
      </c>
      <c r="X17" s="68">
        <v>0.01</v>
      </c>
    </row>
    <row r="18" spans="1:24" s="16" customFormat="1" ht="48" customHeight="1" x14ac:dyDescent="0.35">
      <c r="A18" s="106"/>
      <c r="B18" s="178" t="s">
        <v>69</v>
      </c>
      <c r="C18" s="161">
        <v>312</v>
      </c>
      <c r="D18" s="476" t="s">
        <v>59</v>
      </c>
      <c r="E18" s="339" t="s">
        <v>145</v>
      </c>
      <c r="F18" s="161">
        <v>150</v>
      </c>
      <c r="G18" s="178"/>
      <c r="H18" s="543">
        <v>3.55</v>
      </c>
      <c r="I18" s="391">
        <v>7.16</v>
      </c>
      <c r="J18" s="447">
        <v>17.64</v>
      </c>
      <c r="K18" s="348">
        <v>150.44999999999999</v>
      </c>
      <c r="L18" s="390">
        <v>0.11</v>
      </c>
      <c r="M18" s="543">
        <v>0.12</v>
      </c>
      <c r="N18" s="391">
        <v>21.47</v>
      </c>
      <c r="O18" s="391">
        <v>100</v>
      </c>
      <c r="P18" s="447">
        <v>0.09</v>
      </c>
      <c r="Q18" s="390">
        <v>51.59</v>
      </c>
      <c r="R18" s="391">
        <v>90.88</v>
      </c>
      <c r="S18" s="391">
        <v>30.76</v>
      </c>
      <c r="T18" s="391">
        <v>1.1499999999999999</v>
      </c>
      <c r="U18" s="391">
        <v>495.63</v>
      </c>
      <c r="V18" s="391">
        <v>6.0499999999999998E-3</v>
      </c>
      <c r="W18" s="391">
        <v>7.2999999999999996E-4</v>
      </c>
      <c r="X18" s="392">
        <v>0.03</v>
      </c>
    </row>
    <row r="19" spans="1:24" s="16" customFormat="1" ht="48" customHeight="1" x14ac:dyDescent="0.35">
      <c r="A19" s="106"/>
      <c r="B19" s="179" t="s">
        <v>71</v>
      </c>
      <c r="C19" s="162">
        <v>22</v>
      </c>
      <c r="D19" s="422" t="s">
        <v>59</v>
      </c>
      <c r="E19" s="581" t="s">
        <v>134</v>
      </c>
      <c r="F19" s="162">
        <v>150</v>
      </c>
      <c r="G19" s="179"/>
      <c r="H19" s="237">
        <v>2.41</v>
      </c>
      <c r="I19" s="55">
        <v>7.02</v>
      </c>
      <c r="J19" s="56">
        <v>14.18</v>
      </c>
      <c r="K19" s="238">
        <v>130.79</v>
      </c>
      <c r="L19" s="237">
        <v>0.08</v>
      </c>
      <c r="M19" s="237">
        <v>7.0000000000000007E-2</v>
      </c>
      <c r="N19" s="55">
        <v>13.63</v>
      </c>
      <c r="O19" s="55">
        <v>420</v>
      </c>
      <c r="P19" s="56">
        <v>0.06</v>
      </c>
      <c r="Q19" s="321">
        <v>35.24</v>
      </c>
      <c r="R19" s="55">
        <v>63.07</v>
      </c>
      <c r="S19" s="55">
        <v>28.07</v>
      </c>
      <c r="T19" s="55">
        <v>1.03</v>
      </c>
      <c r="U19" s="55">
        <v>482.73</v>
      </c>
      <c r="V19" s="55">
        <v>5.0000000000000001E-3</v>
      </c>
      <c r="W19" s="55">
        <v>0</v>
      </c>
      <c r="X19" s="68">
        <v>0.03</v>
      </c>
    </row>
    <row r="20" spans="1:24" s="16" customFormat="1" ht="39" customHeight="1" x14ac:dyDescent="0.35">
      <c r="A20" s="106"/>
      <c r="B20" s="150"/>
      <c r="C20" s="166">
        <v>114</v>
      </c>
      <c r="D20" s="149" t="s">
        <v>43</v>
      </c>
      <c r="E20" s="582" t="s">
        <v>49</v>
      </c>
      <c r="F20" s="273">
        <v>200</v>
      </c>
      <c r="G20" s="149"/>
      <c r="H20" s="234">
        <v>0</v>
      </c>
      <c r="I20" s="15">
        <v>0</v>
      </c>
      <c r="J20" s="41">
        <v>7.27</v>
      </c>
      <c r="K20" s="250">
        <v>28.73</v>
      </c>
      <c r="L20" s="234">
        <v>0</v>
      </c>
      <c r="M20" s="17">
        <v>0</v>
      </c>
      <c r="N20" s="15">
        <v>0</v>
      </c>
      <c r="O20" s="15">
        <v>0</v>
      </c>
      <c r="P20" s="18">
        <v>0</v>
      </c>
      <c r="Q20" s="234">
        <v>0.26</v>
      </c>
      <c r="R20" s="15">
        <v>0.03</v>
      </c>
      <c r="S20" s="15">
        <v>0.03</v>
      </c>
      <c r="T20" s="15">
        <v>0.02</v>
      </c>
      <c r="U20" s="15">
        <v>0.28999999999999998</v>
      </c>
      <c r="V20" s="15">
        <v>0</v>
      </c>
      <c r="W20" s="15">
        <v>0</v>
      </c>
      <c r="X20" s="41">
        <v>0</v>
      </c>
    </row>
    <row r="21" spans="1:24" s="16" customFormat="1" ht="29.25" customHeight="1" x14ac:dyDescent="0.35">
      <c r="A21" s="106"/>
      <c r="B21" s="150"/>
      <c r="C21" s="355">
        <v>119</v>
      </c>
      <c r="D21" s="150" t="s">
        <v>12</v>
      </c>
      <c r="E21" s="583" t="s">
        <v>52</v>
      </c>
      <c r="F21" s="520">
        <v>30</v>
      </c>
      <c r="G21" s="133"/>
      <c r="H21" s="19">
        <v>2.2799999999999998</v>
      </c>
      <c r="I21" s="20">
        <v>0.24</v>
      </c>
      <c r="J21" s="46">
        <v>14.76</v>
      </c>
      <c r="K21" s="388">
        <v>70.5</v>
      </c>
      <c r="L21" s="266">
        <v>0.03</v>
      </c>
      <c r="M21" s="20">
        <v>0.01</v>
      </c>
      <c r="N21" s="20">
        <v>0</v>
      </c>
      <c r="O21" s="20">
        <v>0</v>
      </c>
      <c r="P21" s="21">
        <v>0</v>
      </c>
      <c r="Q21" s="266">
        <v>6</v>
      </c>
      <c r="R21" s="20">
        <v>19.5</v>
      </c>
      <c r="S21" s="20">
        <v>4.2</v>
      </c>
      <c r="T21" s="20">
        <v>0.33</v>
      </c>
      <c r="U21" s="20">
        <v>27.9</v>
      </c>
      <c r="V21" s="20">
        <v>1E-3</v>
      </c>
      <c r="W21" s="20">
        <v>2E-3</v>
      </c>
      <c r="X21" s="46">
        <v>4.3499999999999996</v>
      </c>
    </row>
    <row r="22" spans="1:24" s="16" customFormat="1" ht="39" customHeight="1" x14ac:dyDescent="0.35">
      <c r="A22" s="106"/>
      <c r="B22" s="150"/>
      <c r="C22" s="99">
        <v>120</v>
      </c>
      <c r="D22" s="150" t="s">
        <v>13</v>
      </c>
      <c r="E22" s="583" t="s">
        <v>44</v>
      </c>
      <c r="F22" s="520">
        <v>20</v>
      </c>
      <c r="G22" s="133"/>
      <c r="H22" s="19">
        <v>1.32</v>
      </c>
      <c r="I22" s="20">
        <v>0.24</v>
      </c>
      <c r="J22" s="46">
        <v>8.0399999999999991</v>
      </c>
      <c r="K22" s="388">
        <v>39.6</v>
      </c>
      <c r="L22" s="266">
        <v>0.03</v>
      </c>
      <c r="M22" s="20">
        <v>0.02</v>
      </c>
      <c r="N22" s="20">
        <v>0</v>
      </c>
      <c r="O22" s="20">
        <v>0</v>
      </c>
      <c r="P22" s="21">
        <v>0</v>
      </c>
      <c r="Q22" s="266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6">
        <v>0</v>
      </c>
    </row>
    <row r="23" spans="1:24" s="16" customFormat="1" ht="39" customHeight="1" x14ac:dyDescent="0.35">
      <c r="A23" s="106"/>
      <c r="B23" s="178"/>
      <c r="C23" s="378"/>
      <c r="D23" s="631"/>
      <c r="E23" s="584" t="s">
        <v>18</v>
      </c>
      <c r="F23" s="521">
        <f>F14+F15+F16+F18+F20+F21+F22</f>
        <v>750</v>
      </c>
      <c r="G23" s="286"/>
      <c r="H23" s="53">
        <f>H14+H15+H16+H18+H20+H21+H22</f>
        <v>32.35</v>
      </c>
      <c r="I23" s="22">
        <f t="shared" ref="I23:X23" si="1">I14+I15+I16+I18+I20+I21+I22</f>
        <v>36.120000000000005</v>
      </c>
      <c r="J23" s="60">
        <f t="shared" si="1"/>
        <v>66.099999999999994</v>
      </c>
      <c r="K23" s="436">
        <f t="shared" si="1"/>
        <v>720.30000000000007</v>
      </c>
      <c r="L23" s="194">
        <f t="shared" si="1"/>
        <v>0.32000000000000006</v>
      </c>
      <c r="M23" s="22">
        <f t="shared" si="1"/>
        <v>0.41000000000000003</v>
      </c>
      <c r="N23" s="22">
        <f t="shared" si="1"/>
        <v>38.599999999999994</v>
      </c>
      <c r="O23" s="22">
        <f t="shared" si="1"/>
        <v>302.8</v>
      </c>
      <c r="P23" s="110">
        <f t="shared" si="1"/>
        <v>0.36</v>
      </c>
      <c r="Q23" s="194">
        <f t="shared" si="1"/>
        <v>139.34000000000003</v>
      </c>
      <c r="R23" s="22">
        <f t="shared" si="1"/>
        <v>417.65999999999997</v>
      </c>
      <c r="S23" s="22">
        <f t="shared" si="1"/>
        <v>97.52000000000001</v>
      </c>
      <c r="T23" s="22">
        <f t="shared" si="1"/>
        <v>6.05</v>
      </c>
      <c r="U23" s="22">
        <f t="shared" si="1"/>
        <v>1266.6300000000001</v>
      </c>
      <c r="V23" s="22">
        <f t="shared" si="1"/>
        <v>2.1050000000000003E-2</v>
      </c>
      <c r="W23" s="22">
        <f t="shared" si="1"/>
        <v>6.7299999999999999E-3</v>
      </c>
      <c r="X23" s="60">
        <f t="shared" si="1"/>
        <v>4.516</v>
      </c>
    </row>
    <row r="24" spans="1:24" s="16" customFormat="1" ht="39" customHeight="1" x14ac:dyDescent="0.35">
      <c r="A24" s="106"/>
      <c r="B24" s="232"/>
      <c r="C24" s="379"/>
      <c r="D24" s="633"/>
      <c r="E24" s="585" t="s">
        <v>18</v>
      </c>
      <c r="F24" s="522">
        <f>F14+F15+F17+F18+F20+F21+F22</f>
        <v>750</v>
      </c>
      <c r="G24" s="285"/>
      <c r="H24" s="529">
        <f>H14+H15+H17+H19+H20+H21+H22</f>
        <v>29.3</v>
      </c>
      <c r="I24" s="54">
        <f t="shared" ref="I24:X24" si="2">I14+I15+I17+I19+I20+I21+I22</f>
        <v>45.56</v>
      </c>
      <c r="J24" s="69">
        <f t="shared" si="2"/>
        <v>58.5</v>
      </c>
      <c r="K24" s="446">
        <f t="shared" si="2"/>
        <v>765.06000000000006</v>
      </c>
      <c r="L24" s="299">
        <f t="shared" si="2"/>
        <v>0.66</v>
      </c>
      <c r="M24" s="54">
        <f t="shared" si="2"/>
        <v>0.35000000000000003</v>
      </c>
      <c r="N24" s="54">
        <f t="shared" si="2"/>
        <v>30.450000000000003</v>
      </c>
      <c r="O24" s="54">
        <f t="shared" si="2"/>
        <v>602.79999999999995</v>
      </c>
      <c r="P24" s="725">
        <f t="shared" si="2"/>
        <v>0.56000000000000005</v>
      </c>
      <c r="Q24" s="299">
        <f t="shared" si="2"/>
        <v>123.71000000000001</v>
      </c>
      <c r="R24" s="54">
        <f t="shared" si="2"/>
        <v>394.15999999999997</v>
      </c>
      <c r="S24" s="54">
        <f t="shared" si="2"/>
        <v>100.86</v>
      </c>
      <c r="T24" s="54">
        <f t="shared" si="2"/>
        <v>5.77</v>
      </c>
      <c r="U24" s="54">
        <f t="shared" si="2"/>
        <v>1304.7</v>
      </c>
      <c r="V24" s="54">
        <f t="shared" si="2"/>
        <v>1.6000000000000004E-2</v>
      </c>
      <c r="W24" s="54">
        <f t="shared" si="2"/>
        <v>2.0999999999999998E-2</v>
      </c>
      <c r="X24" s="69">
        <f t="shared" si="2"/>
        <v>4.4359999999999999</v>
      </c>
    </row>
    <row r="25" spans="1:24" s="16" customFormat="1" ht="39" customHeight="1" x14ac:dyDescent="0.35">
      <c r="A25" s="106"/>
      <c r="B25" s="231"/>
      <c r="C25" s="380"/>
      <c r="D25" s="634"/>
      <c r="E25" s="586" t="s">
        <v>19</v>
      </c>
      <c r="F25" s="468"/>
      <c r="G25" s="401"/>
      <c r="H25" s="458"/>
      <c r="I25" s="396"/>
      <c r="J25" s="397"/>
      <c r="K25" s="503">
        <f>K23/23.5</f>
        <v>30.651063829787237</v>
      </c>
      <c r="L25" s="395"/>
      <c r="M25" s="396"/>
      <c r="N25" s="396"/>
      <c r="O25" s="396"/>
      <c r="P25" s="448"/>
      <c r="Q25" s="395"/>
      <c r="R25" s="396"/>
      <c r="S25" s="396"/>
      <c r="T25" s="396"/>
      <c r="U25" s="396"/>
      <c r="V25" s="396"/>
      <c r="W25" s="396"/>
      <c r="X25" s="397"/>
    </row>
    <row r="26" spans="1:24" s="16" customFormat="1" ht="39" customHeight="1" thickBot="1" x14ac:dyDescent="0.4">
      <c r="A26" s="256"/>
      <c r="B26" s="181"/>
      <c r="C26" s="479"/>
      <c r="D26" s="635"/>
      <c r="E26" s="587" t="s">
        <v>19</v>
      </c>
      <c r="F26" s="523"/>
      <c r="G26" s="181"/>
      <c r="H26" s="459"/>
      <c r="I26" s="407"/>
      <c r="J26" s="408"/>
      <c r="K26" s="409">
        <f>K24/23.5</f>
        <v>32.555744680851063</v>
      </c>
      <c r="L26" s="406"/>
      <c r="M26" s="407"/>
      <c r="N26" s="407"/>
      <c r="O26" s="407"/>
      <c r="P26" s="449"/>
      <c r="Q26" s="406"/>
      <c r="R26" s="407"/>
      <c r="S26" s="407"/>
      <c r="T26" s="407"/>
      <c r="U26" s="407"/>
      <c r="V26" s="407"/>
      <c r="W26" s="407"/>
      <c r="X26" s="408"/>
    </row>
    <row r="27" spans="1:24" x14ac:dyDescent="0.35">
      <c r="A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D28" s="11"/>
      <c r="E28" s="25"/>
      <c r="F28" s="26"/>
      <c r="G28" s="11"/>
      <c r="H28" s="11"/>
      <c r="I28" s="11"/>
      <c r="J28" s="11"/>
    </row>
    <row r="29" spans="1:24" ht="18" x14ac:dyDescent="0.35">
      <c r="A29" s="591" t="s">
        <v>61</v>
      </c>
      <c r="B29" s="794"/>
      <c r="C29" s="592"/>
      <c r="D29" s="593"/>
      <c r="E29" s="25"/>
      <c r="F29" s="26"/>
      <c r="G29" s="11"/>
      <c r="H29" s="11"/>
      <c r="I29" s="11"/>
      <c r="J29" s="11"/>
    </row>
    <row r="30" spans="1:24" ht="18" x14ac:dyDescent="0.35">
      <c r="A30" s="594" t="s">
        <v>62</v>
      </c>
      <c r="B30" s="790"/>
      <c r="C30" s="595"/>
      <c r="D30" s="595"/>
      <c r="E30" s="25"/>
      <c r="F30" s="26"/>
      <c r="G30" s="11"/>
      <c r="H30" s="11"/>
      <c r="I30" s="11"/>
      <c r="J30" s="11"/>
    </row>
    <row r="31" spans="1:24" ht="18" x14ac:dyDescent="0.35">
      <c r="D31" s="11"/>
      <c r="E31" s="25"/>
      <c r="F31" s="26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2"/>
  <sheetViews>
    <sheetView topLeftCell="A7" zoomScale="70" zoomScaleNormal="70" workbookViewId="0">
      <selection activeCell="D24" sqref="D24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6" customFormat="1" ht="21.75" customHeight="1" thickBot="1" x14ac:dyDescent="0.4">
      <c r="A4" s="140"/>
      <c r="B4" s="359" t="s">
        <v>37</v>
      </c>
      <c r="C4" s="129"/>
      <c r="D4" s="158"/>
      <c r="E4" s="359"/>
      <c r="F4" s="411"/>
      <c r="G4" s="779" t="s">
        <v>20</v>
      </c>
      <c r="H4" s="780"/>
      <c r="I4" s="781"/>
      <c r="J4" s="305" t="s">
        <v>21</v>
      </c>
      <c r="K4" s="860" t="s">
        <v>22</v>
      </c>
      <c r="L4" s="861"/>
      <c r="M4" s="862"/>
      <c r="N4" s="862"/>
      <c r="O4" s="866"/>
      <c r="P4" s="874" t="s">
        <v>23</v>
      </c>
      <c r="Q4" s="875"/>
      <c r="R4" s="875"/>
      <c r="S4" s="875"/>
      <c r="T4" s="875"/>
      <c r="U4" s="875"/>
      <c r="V4" s="875"/>
      <c r="W4" s="876"/>
    </row>
    <row r="5" spans="1:23" s="16" customFormat="1" ht="47" thickBot="1" x14ac:dyDescent="0.4">
      <c r="A5" s="141" t="s">
        <v>0</v>
      </c>
      <c r="B5" s="126" t="s">
        <v>38</v>
      </c>
      <c r="C5" s="77" t="s">
        <v>39</v>
      </c>
      <c r="D5" s="103" t="s">
        <v>36</v>
      </c>
      <c r="E5" s="126" t="s">
        <v>24</v>
      </c>
      <c r="F5" s="126" t="s">
        <v>35</v>
      </c>
      <c r="G5" s="126" t="s">
        <v>25</v>
      </c>
      <c r="H5" s="455" t="s">
        <v>26</v>
      </c>
      <c r="I5" s="723" t="s">
        <v>27</v>
      </c>
      <c r="J5" s="306" t="s">
        <v>28</v>
      </c>
      <c r="K5" s="334" t="s">
        <v>29</v>
      </c>
      <c r="L5" s="334" t="s">
        <v>103</v>
      </c>
      <c r="M5" s="334" t="s">
        <v>30</v>
      </c>
      <c r="N5" s="454" t="s">
        <v>104</v>
      </c>
      <c r="O5" s="334" t="s">
        <v>105</v>
      </c>
      <c r="P5" s="334" t="s">
        <v>31</v>
      </c>
      <c r="Q5" s="334" t="s">
        <v>32</v>
      </c>
      <c r="R5" s="334" t="s">
        <v>33</v>
      </c>
      <c r="S5" s="334" t="s">
        <v>34</v>
      </c>
      <c r="T5" s="334" t="s">
        <v>106</v>
      </c>
      <c r="U5" s="334" t="s">
        <v>107</v>
      </c>
      <c r="V5" s="334" t="s">
        <v>108</v>
      </c>
      <c r="W5" s="455" t="s">
        <v>109</v>
      </c>
    </row>
    <row r="6" spans="1:23" s="16" customFormat="1" ht="39" customHeight="1" x14ac:dyDescent="0.35">
      <c r="A6" s="143" t="s">
        <v>5</v>
      </c>
      <c r="B6" s="137">
        <v>25</v>
      </c>
      <c r="C6" s="243" t="s">
        <v>17</v>
      </c>
      <c r="D6" s="325" t="s">
        <v>47</v>
      </c>
      <c r="E6" s="337">
        <v>150</v>
      </c>
      <c r="F6" s="137"/>
      <c r="G6" s="38">
        <v>0.6</v>
      </c>
      <c r="H6" s="39">
        <v>0.45</v>
      </c>
      <c r="I6" s="42">
        <v>15.45</v>
      </c>
      <c r="J6" s="187">
        <v>70.5</v>
      </c>
      <c r="K6" s="258">
        <v>0.03</v>
      </c>
      <c r="L6" s="38">
        <v>0.05</v>
      </c>
      <c r="M6" s="39">
        <v>7.5</v>
      </c>
      <c r="N6" s="39">
        <v>0</v>
      </c>
      <c r="O6" s="40">
        <v>0</v>
      </c>
      <c r="P6" s="38">
        <v>28.5</v>
      </c>
      <c r="Q6" s="39">
        <v>24</v>
      </c>
      <c r="R6" s="39">
        <v>18</v>
      </c>
      <c r="S6" s="39">
        <v>0</v>
      </c>
      <c r="T6" s="39">
        <v>232.5</v>
      </c>
      <c r="U6" s="39">
        <v>1E-3</v>
      </c>
      <c r="V6" s="39">
        <v>0</v>
      </c>
      <c r="W6" s="46">
        <v>0.01</v>
      </c>
    </row>
    <row r="7" spans="1:23" s="16" customFormat="1" ht="39" customHeight="1" x14ac:dyDescent="0.35">
      <c r="A7" s="104"/>
      <c r="B7" s="133">
        <v>67</v>
      </c>
      <c r="C7" s="198" t="s">
        <v>58</v>
      </c>
      <c r="D7" s="150" t="s">
        <v>147</v>
      </c>
      <c r="E7" s="165">
        <v>150</v>
      </c>
      <c r="F7" s="150"/>
      <c r="G7" s="19">
        <v>18.86</v>
      </c>
      <c r="H7" s="20">
        <v>20.22</v>
      </c>
      <c r="I7" s="21">
        <v>2.79</v>
      </c>
      <c r="J7" s="188">
        <v>270.32</v>
      </c>
      <c r="K7" s="266">
        <v>0.08</v>
      </c>
      <c r="L7" s="19">
        <v>0.52</v>
      </c>
      <c r="M7" s="20">
        <v>0.28000000000000003</v>
      </c>
      <c r="N7" s="20">
        <v>230</v>
      </c>
      <c r="O7" s="21">
        <v>2.87</v>
      </c>
      <c r="P7" s="266">
        <v>224.44</v>
      </c>
      <c r="Q7" s="20">
        <v>302.56</v>
      </c>
      <c r="R7" s="20">
        <v>22.67</v>
      </c>
      <c r="S7" s="20">
        <v>2.8</v>
      </c>
      <c r="T7" s="20">
        <v>206.21</v>
      </c>
      <c r="U7" s="20">
        <v>4.0000000000000001E-3</v>
      </c>
      <c r="V7" s="20">
        <v>3.3000000000000002E-2</v>
      </c>
      <c r="W7" s="203">
        <v>0.01</v>
      </c>
    </row>
    <row r="8" spans="1:23" s="16" customFormat="1" ht="39" customHeight="1" x14ac:dyDescent="0.35">
      <c r="A8" s="104"/>
      <c r="B8" s="133">
        <v>115</v>
      </c>
      <c r="C8" s="245" t="s">
        <v>16</v>
      </c>
      <c r="D8" s="670" t="s">
        <v>42</v>
      </c>
      <c r="E8" s="702">
        <v>200</v>
      </c>
      <c r="F8" s="134"/>
      <c r="G8" s="17">
        <v>6.64</v>
      </c>
      <c r="H8" s="15">
        <v>5.15</v>
      </c>
      <c r="I8" s="18">
        <v>16.809999999999999</v>
      </c>
      <c r="J8" s="185">
        <v>141.19</v>
      </c>
      <c r="K8" s="266">
        <v>0.06</v>
      </c>
      <c r="L8" s="19">
        <v>0.26</v>
      </c>
      <c r="M8" s="20">
        <v>1.0900000000000001</v>
      </c>
      <c r="N8" s="20">
        <v>30</v>
      </c>
      <c r="O8" s="21">
        <v>0.1</v>
      </c>
      <c r="P8" s="266">
        <v>226.48</v>
      </c>
      <c r="Q8" s="20">
        <v>187.22</v>
      </c>
      <c r="R8" s="20">
        <v>40.369999999999997</v>
      </c>
      <c r="S8" s="20">
        <v>0.97</v>
      </c>
      <c r="T8" s="20">
        <v>304.77999999999997</v>
      </c>
      <c r="U8" s="20">
        <v>1.7000000000000001E-2</v>
      </c>
      <c r="V8" s="20">
        <v>4.0000000000000001E-3</v>
      </c>
      <c r="W8" s="203">
        <v>0.05</v>
      </c>
    </row>
    <row r="9" spans="1:23" s="16" customFormat="1" ht="39" customHeight="1" x14ac:dyDescent="0.35">
      <c r="A9" s="104"/>
      <c r="B9" s="134">
        <v>121</v>
      </c>
      <c r="C9" s="239" t="s">
        <v>48</v>
      </c>
      <c r="D9" s="212" t="s">
        <v>48</v>
      </c>
      <c r="E9" s="554">
        <v>30</v>
      </c>
      <c r="F9" s="132"/>
      <c r="G9" s="17">
        <v>2.25</v>
      </c>
      <c r="H9" s="15">
        <v>0.87</v>
      </c>
      <c r="I9" s="18">
        <v>14.94</v>
      </c>
      <c r="J9" s="185">
        <v>78.599999999999994</v>
      </c>
      <c r="K9" s="234">
        <v>0.03</v>
      </c>
      <c r="L9" s="17">
        <v>0.01</v>
      </c>
      <c r="M9" s="15">
        <v>0</v>
      </c>
      <c r="N9" s="15">
        <v>0</v>
      </c>
      <c r="O9" s="41">
        <v>0</v>
      </c>
      <c r="P9" s="17">
        <v>5.7</v>
      </c>
      <c r="Q9" s="15">
        <v>19.5</v>
      </c>
      <c r="R9" s="15">
        <v>3.9</v>
      </c>
      <c r="S9" s="15">
        <v>0.36</v>
      </c>
      <c r="T9" s="15">
        <v>27.6</v>
      </c>
      <c r="U9" s="15">
        <v>0</v>
      </c>
      <c r="V9" s="15">
        <v>0</v>
      </c>
      <c r="W9" s="41">
        <v>0</v>
      </c>
    </row>
    <row r="10" spans="1:23" s="16" customFormat="1" ht="39" customHeight="1" x14ac:dyDescent="0.35">
      <c r="A10" s="104"/>
      <c r="B10" s="316"/>
      <c r="C10" s="245"/>
      <c r="D10" s="297" t="s">
        <v>18</v>
      </c>
      <c r="E10" s="555">
        <f>SUM(E6:E9)</f>
        <v>530</v>
      </c>
      <c r="F10" s="134"/>
      <c r="G10" s="556">
        <f t="shared" ref="G10:W10" si="0">SUM(G6:G9)</f>
        <v>28.35</v>
      </c>
      <c r="H10" s="557">
        <f t="shared" si="0"/>
        <v>26.69</v>
      </c>
      <c r="I10" s="558">
        <f t="shared" si="0"/>
        <v>49.989999999999995</v>
      </c>
      <c r="J10" s="559">
        <f t="shared" si="0"/>
        <v>560.61</v>
      </c>
      <c r="K10" s="556">
        <f t="shared" si="0"/>
        <v>0.19999999999999998</v>
      </c>
      <c r="L10" s="557">
        <f t="shared" si="0"/>
        <v>0.84000000000000008</v>
      </c>
      <c r="M10" s="557">
        <f t="shared" si="0"/>
        <v>8.870000000000001</v>
      </c>
      <c r="N10" s="557">
        <f t="shared" si="0"/>
        <v>260</v>
      </c>
      <c r="O10" s="558">
        <f t="shared" si="0"/>
        <v>2.97</v>
      </c>
      <c r="P10" s="560">
        <f t="shared" si="0"/>
        <v>485.11999999999995</v>
      </c>
      <c r="Q10" s="557">
        <f t="shared" si="0"/>
        <v>533.28</v>
      </c>
      <c r="R10" s="557">
        <f t="shared" si="0"/>
        <v>84.94</v>
      </c>
      <c r="S10" s="557">
        <f t="shared" si="0"/>
        <v>4.13</v>
      </c>
      <c r="T10" s="557">
        <f t="shared" si="0"/>
        <v>771.09</v>
      </c>
      <c r="U10" s="557">
        <f t="shared" si="0"/>
        <v>2.2000000000000002E-2</v>
      </c>
      <c r="V10" s="557">
        <f t="shared" si="0"/>
        <v>3.7000000000000005E-2</v>
      </c>
      <c r="W10" s="561">
        <f t="shared" si="0"/>
        <v>7.0000000000000007E-2</v>
      </c>
    </row>
    <row r="11" spans="1:23" s="16" customFormat="1" ht="39" customHeight="1" thickBot="1" x14ac:dyDescent="0.4">
      <c r="A11" s="104"/>
      <c r="B11" s="562"/>
      <c r="C11" s="563"/>
      <c r="D11" s="326" t="s">
        <v>19</v>
      </c>
      <c r="E11" s="564"/>
      <c r="F11" s="562"/>
      <c r="G11" s="565"/>
      <c r="H11" s="566"/>
      <c r="I11" s="567"/>
      <c r="J11" s="568">
        <f>J10/23.5</f>
        <v>23.855744680851064</v>
      </c>
      <c r="K11" s="565"/>
      <c r="L11" s="565"/>
      <c r="M11" s="566"/>
      <c r="N11" s="566"/>
      <c r="O11" s="567"/>
      <c r="P11" s="569"/>
      <c r="Q11" s="566"/>
      <c r="R11" s="566"/>
      <c r="S11" s="566"/>
      <c r="T11" s="566"/>
      <c r="U11" s="566"/>
      <c r="V11" s="566"/>
      <c r="W11" s="570"/>
    </row>
    <row r="12" spans="1:23" s="16" customFormat="1" ht="39" customHeight="1" x14ac:dyDescent="0.35">
      <c r="A12" s="143" t="s">
        <v>6</v>
      </c>
      <c r="B12" s="137">
        <v>13</v>
      </c>
      <c r="C12" s="367" t="s">
        <v>7</v>
      </c>
      <c r="D12" s="605" t="s">
        <v>54</v>
      </c>
      <c r="E12" s="493">
        <v>60</v>
      </c>
      <c r="F12" s="367"/>
      <c r="G12" s="252">
        <v>1.1200000000000001</v>
      </c>
      <c r="H12" s="37">
        <v>4.2699999999999996</v>
      </c>
      <c r="I12" s="215">
        <v>6.02</v>
      </c>
      <c r="J12" s="307">
        <v>68.62</v>
      </c>
      <c r="K12" s="278">
        <v>0.03</v>
      </c>
      <c r="L12" s="274">
        <v>0.04</v>
      </c>
      <c r="M12" s="83">
        <v>3.29</v>
      </c>
      <c r="N12" s="83">
        <v>450</v>
      </c>
      <c r="O12" s="84">
        <v>0</v>
      </c>
      <c r="P12" s="278">
        <v>14.45</v>
      </c>
      <c r="Q12" s="83">
        <v>29.75</v>
      </c>
      <c r="R12" s="83">
        <v>18.420000000000002</v>
      </c>
      <c r="S12" s="83">
        <v>0.54</v>
      </c>
      <c r="T12" s="83">
        <v>161.77000000000001</v>
      </c>
      <c r="U12" s="83">
        <v>3.0000000000000001E-3</v>
      </c>
      <c r="V12" s="83">
        <v>1E-3</v>
      </c>
      <c r="W12" s="85">
        <v>0.02</v>
      </c>
    </row>
    <row r="13" spans="1:23" s="16" customFormat="1" ht="39" customHeight="1" x14ac:dyDescent="0.35">
      <c r="A13" s="104"/>
      <c r="B13" s="135">
        <v>138</v>
      </c>
      <c r="C13" s="312" t="s">
        <v>8</v>
      </c>
      <c r="D13" s="589" t="s">
        <v>146</v>
      </c>
      <c r="E13" s="654">
        <v>200</v>
      </c>
      <c r="F13" s="134"/>
      <c r="G13" s="235">
        <v>6.03</v>
      </c>
      <c r="H13" s="13">
        <v>6.38</v>
      </c>
      <c r="I13" s="43">
        <v>11.17</v>
      </c>
      <c r="J13" s="135">
        <v>126.47</v>
      </c>
      <c r="K13" s="235">
        <v>0.08</v>
      </c>
      <c r="L13" s="70">
        <v>0.08</v>
      </c>
      <c r="M13" s="13">
        <v>5.73</v>
      </c>
      <c r="N13" s="13">
        <v>120</v>
      </c>
      <c r="O13" s="43">
        <v>0.02</v>
      </c>
      <c r="P13" s="235">
        <v>23.55</v>
      </c>
      <c r="Q13" s="13">
        <v>88.42</v>
      </c>
      <c r="R13" s="13">
        <v>23.21</v>
      </c>
      <c r="S13" s="13">
        <v>1.27</v>
      </c>
      <c r="T13" s="13">
        <v>411.47</v>
      </c>
      <c r="U13" s="13">
        <v>6.0000000000000001E-3</v>
      </c>
      <c r="V13" s="13">
        <v>0</v>
      </c>
      <c r="W13" s="43">
        <v>0.04</v>
      </c>
    </row>
    <row r="14" spans="1:23" s="16" customFormat="1" ht="39" customHeight="1" x14ac:dyDescent="0.35">
      <c r="A14" s="106"/>
      <c r="B14" s="185">
        <v>148</v>
      </c>
      <c r="C14" s="198" t="s">
        <v>9</v>
      </c>
      <c r="D14" s="340" t="s">
        <v>97</v>
      </c>
      <c r="E14" s="619">
        <v>90</v>
      </c>
      <c r="F14" s="133"/>
      <c r="G14" s="234">
        <v>19.52</v>
      </c>
      <c r="H14" s="15">
        <v>10.17</v>
      </c>
      <c r="I14" s="41">
        <v>5.89</v>
      </c>
      <c r="J14" s="250">
        <v>193.12</v>
      </c>
      <c r="K14" s="234">
        <v>0.11</v>
      </c>
      <c r="L14" s="17">
        <v>0.16</v>
      </c>
      <c r="M14" s="15">
        <v>1.57</v>
      </c>
      <c r="N14" s="15">
        <v>300</v>
      </c>
      <c r="O14" s="41">
        <v>0.44</v>
      </c>
      <c r="P14" s="234">
        <v>129.65</v>
      </c>
      <c r="Q14" s="15">
        <v>270.19</v>
      </c>
      <c r="R14" s="15">
        <v>64.94</v>
      </c>
      <c r="S14" s="15">
        <v>1.28</v>
      </c>
      <c r="T14" s="15">
        <v>460.93</v>
      </c>
      <c r="U14" s="15">
        <v>0.14000000000000001</v>
      </c>
      <c r="V14" s="15">
        <v>1.7000000000000001E-2</v>
      </c>
      <c r="W14" s="41">
        <v>0.66</v>
      </c>
    </row>
    <row r="15" spans="1:23" s="16" customFormat="1" ht="39" customHeight="1" x14ac:dyDescent="0.35">
      <c r="A15" s="106"/>
      <c r="B15" s="133">
        <v>253</v>
      </c>
      <c r="C15" s="198" t="s">
        <v>59</v>
      </c>
      <c r="D15" s="340" t="s">
        <v>102</v>
      </c>
      <c r="E15" s="619">
        <v>150</v>
      </c>
      <c r="F15" s="133"/>
      <c r="G15" s="242">
        <v>4.3</v>
      </c>
      <c r="H15" s="74">
        <v>4.24</v>
      </c>
      <c r="I15" s="203">
        <v>18.77</v>
      </c>
      <c r="J15" s="355">
        <v>129.54</v>
      </c>
      <c r="K15" s="242">
        <v>0.11</v>
      </c>
      <c r="L15" s="204">
        <v>0.06</v>
      </c>
      <c r="M15" s="74">
        <v>0</v>
      </c>
      <c r="N15" s="74">
        <v>10</v>
      </c>
      <c r="O15" s="203">
        <v>0.06</v>
      </c>
      <c r="P15" s="242">
        <v>8.69</v>
      </c>
      <c r="Q15" s="74">
        <v>94.9</v>
      </c>
      <c r="R15" s="74">
        <v>62.72</v>
      </c>
      <c r="S15" s="74">
        <v>2.12</v>
      </c>
      <c r="T15" s="74">
        <v>114.82</v>
      </c>
      <c r="U15" s="74">
        <v>1E-3</v>
      </c>
      <c r="V15" s="74">
        <v>1E-3</v>
      </c>
      <c r="W15" s="203">
        <v>0.01</v>
      </c>
    </row>
    <row r="16" spans="1:23" s="16" customFormat="1" ht="42.75" customHeight="1" x14ac:dyDescent="0.35">
      <c r="A16" s="106"/>
      <c r="B16" s="206">
        <v>100</v>
      </c>
      <c r="C16" s="200" t="s">
        <v>82</v>
      </c>
      <c r="D16" s="150" t="s">
        <v>80</v>
      </c>
      <c r="E16" s="133">
        <v>200</v>
      </c>
      <c r="F16" s="357"/>
      <c r="G16" s="266">
        <v>0.15</v>
      </c>
      <c r="H16" s="20">
        <v>0.04</v>
      </c>
      <c r="I16" s="46">
        <v>12.83</v>
      </c>
      <c r="J16" s="188">
        <v>52.45</v>
      </c>
      <c r="K16" s="234">
        <v>0</v>
      </c>
      <c r="L16" s="17">
        <v>0</v>
      </c>
      <c r="M16" s="15">
        <v>1.2</v>
      </c>
      <c r="N16" s="15">
        <v>0</v>
      </c>
      <c r="O16" s="41">
        <v>0</v>
      </c>
      <c r="P16" s="17">
        <v>6.83</v>
      </c>
      <c r="Q16" s="15">
        <v>5.22</v>
      </c>
      <c r="R16" s="15">
        <v>4.5199999999999996</v>
      </c>
      <c r="S16" s="15">
        <v>0.12</v>
      </c>
      <c r="T16" s="15">
        <v>42.79</v>
      </c>
      <c r="U16" s="15">
        <v>0</v>
      </c>
      <c r="V16" s="15">
        <v>0.02</v>
      </c>
      <c r="W16" s="41">
        <v>0</v>
      </c>
    </row>
    <row r="17" spans="1:23" s="16" customFormat="1" ht="34.5" customHeight="1" x14ac:dyDescent="0.35">
      <c r="A17" s="106"/>
      <c r="B17" s="135">
        <v>119</v>
      </c>
      <c r="C17" s="148" t="s">
        <v>12</v>
      </c>
      <c r="D17" s="175" t="s">
        <v>52</v>
      </c>
      <c r="E17" s="166">
        <v>45</v>
      </c>
      <c r="F17" s="132"/>
      <c r="G17" s="234">
        <v>3.42</v>
      </c>
      <c r="H17" s="15">
        <v>0.36</v>
      </c>
      <c r="I17" s="41">
        <v>22.14</v>
      </c>
      <c r="J17" s="185">
        <v>105.75</v>
      </c>
      <c r="K17" s="17">
        <v>0.05</v>
      </c>
      <c r="L17" s="17">
        <v>0.01</v>
      </c>
      <c r="M17" s="15">
        <v>0</v>
      </c>
      <c r="N17" s="15">
        <v>0</v>
      </c>
      <c r="O17" s="18">
        <v>0</v>
      </c>
      <c r="P17" s="234">
        <v>9</v>
      </c>
      <c r="Q17" s="15">
        <v>29.25</v>
      </c>
      <c r="R17" s="15">
        <v>6.3</v>
      </c>
      <c r="S17" s="15">
        <v>0.5</v>
      </c>
      <c r="T17" s="15">
        <v>41.85</v>
      </c>
      <c r="U17" s="15">
        <v>1E-3</v>
      </c>
      <c r="V17" s="15">
        <v>3.0000000000000001E-3</v>
      </c>
      <c r="W17" s="43">
        <v>6.53</v>
      </c>
    </row>
    <row r="18" spans="1:23" s="16" customFormat="1" ht="39" customHeight="1" x14ac:dyDescent="0.35">
      <c r="A18" s="106"/>
      <c r="B18" s="132">
        <v>120</v>
      </c>
      <c r="C18" s="148" t="s">
        <v>13</v>
      </c>
      <c r="D18" s="175" t="s">
        <v>44</v>
      </c>
      <c r="E18" s="166">
        <v>25</v>
      </c>
      <c r="F18" s="132"/>
      <c r="G18" s="234">
        <v>1.65</v>
      </c>
      <c r="H18" s="15">
        <v>0.3</v>
      </c>
      <c r="I18" s="41">
        <v>10.050000000000001</v>
      </c>
      <c r="J18" s="185">
        <v>49.5</v>
      </c>
      <c r="K18" s="17">
        <v>0.04</v>
      </c>
      <c r="L18" s="17">
        <v>0.02</v>
      </c>
      <c r="M18" s="15">
        <v>0</v>
      </c>
      <c r="N18" s="15">
        <v>0</v>
      </c>
      <c r="O18" s="18">
        <v>0</v>
      </c>
      <c r="P18" s="234">
        <v>7.25</v>
      </c>
      <c r="Q18" s="15">
        <v>37.5</v>
      </c>
      <c r="R18" s="15">
        <v>11.75</v>
      </c>
      <c r="S18" s="15">
        <v>0.98</v>
      </c>
      <c r="T18" s="15">
        <v>58.75</v>
      </c>
      <c r="U18" s="15">
        <v>1E-3</v>
      </c>
      <c r="V18" s="15">
        <v>1E-3</v>
      </c>
      <c r="W18" s="41">
        <v>0</v>
      </c>
    </row>
    <row r="19" spans="1:23" s="36" customFormat="1" ht="39" customHeight="1" x14ac:dyDescent="0.35">
      <c r="A19" s="105"/>
      <c r="B19" s="341"/>
      <c r="C19" s="219"/>
      <c r="D19" s="297" t="s">
        <v>18</v>
      </c>
      <c r="E19" s="350">
        <f>SUM(E12:E18)</f>
        <v>770</v>
      </c>
      <c r="F19" s="261"/>
      <c r="G19" s="195">
        <f t="shared" ref="G19:W19" si="1">SUM(G12:G18)</f>
        <v>36.19</v>
      </c>
      <c r="H19" s="34">
        <f t="shared" si="1"/>
        <v>25.76</v>
      </c>
      <c r="I19" s="62">
        <f t="shared" si="1"/>
        <v>86.86999999999999</v>
      </c>
      <c r="J19" s="261">
        <f t="shared" si="1"/>
        <v>725.45</v>
      </c>
      <c r="K19" s="35">
        <f t="shared" si="1"/>
        <v>0.42</v>
      </c>
      <c r="L19" s="34">
        <f t="shared" si="1"/>
        <v>0.37000000000000005</v>
      </c>
      <c r="M19" s="34">
        <f t="shared" si="1"/>
        <v>11.79</v>
      </c>
      <c r="N19" s="34">
        <f t="shared" si="1"/>
        <v>880</v>
      </c>
      <c r="O19" s="62">
        <f t="shared" si="1"/>
        <v>0.52</v>
      </c>
      <c r="P19" s="195">
        <f t="shared" si="1"/>
        <v>199.42000000000002</v>
      </c>
      <c r="Q19" s="34">
        <f t="shared" si="1"/>
        <v>555.23</v>
      </c>
      <c r="R19" s="34">
        <f t="shared" si="1"/>
        <v>191.86</v>
      </c>
      <c r="S19" s="34">
        <f t="shared" si="1"/>
        <v>6.8100000000000005</v>
      </c>
      <c r="T19" s="34">
        <f t="shared" si="1"/>
        <v>1292.3799999999999</v>
      </c>
      <c r="U19" s="34">
        <f t="shared" si="1"/>
        <v>0.15200000000000002</v>
      </c>
      <c r="V19" s="34">
        <f t="shared" si="1"/>
        <v>4.300000000000001E-2</v>
      </c>
      <c r="W19" s="62">
        <f t="shared" si="1"/>
        <v>7.26</v>
      </c>
    </row>
    <row r="20" spans="1:23" s="36" customFormat="1" ht="39" customHeight="1" thickBot="1" x14ac:dyDescent="0.4">
      <c r="A20" s="144"/>
      <c r="B20" s="139"/>
      <c r="C20" s="131"/>
      <c r="D20" s="326" t="s">
        <v>19</v>
      </c>
      <c r="E20" s="453"/>
      <c r="F20" s="439"/>
      <c r="G20" s="713"/>
      <c r="H20" s="714"/>
      <c r="I20" s="715"/>
      <c r="J20" s="375">
        <f>J19/23.5</f>
        <v>30.870212765957447</v>
      </c>
      <c r="K20" s="713"/>
      <c r="L20" s="716"/>
      <c r="M20" s="714"/>
      <c r="N20" s="714"/>
      <c r="O20" s="715"/>
      <c r="P20" s="713"/>
      <c r="Q20" s="714"/>
      <c r="R20" s="714"/>
      <c r="S20" s="714"/>
      <c r="T20" s="714"/>
      <c r="U20" s="714"/>
      <c r="V20" s="714"/>
      <c r="W20" s="715"/>
    </row>
    <row r="21" spans="1:23" x14ac:dyDescent="0.35">
      <c r="A21" s="2"/>
      <c r="B21" s="4"/>
      <c r="C21" s="2"/>
      <c r="D21" s="2"/>
      <c r="E21" s="2"/>
      <c r="F21" s="9"/>
      <c r="G21" s="10"/>
      <c r="H21" s="9"/>
      <c r="I21" s="2"/>
      <c r="J21" s="12"/>
      <c r="K21" s="2"/>
      <c r="L21" s="2"/>
      <c r="M21" s="2"/>
    </row>
    <row r="22" spans="1:23" ht="18" x14ac:dyDescent="0.35">
      <c r="C22" s="11"/>
      <c r="D22" s="25"/>
      <c r="E22" s="26"/>
      <c r="F22" s="11"/>
      <c r="G22" s="11"/>
      <c r="H22" s="11"/>
      <c r="I22" s="11"/>
    </row>
    <row r="23" spans="1:23" ht="18" x14ac:dyDescent="0.35">
      <c r="C23" s="11"/>
      <c r="D23" s="25"/>
      <c r="E23" s="26"/>
      <c r="F23" s="11"/>
      <c r="G23" s="11"/>
      <c r="H23" s="11"/>
      <c r="I23" s="11"/>
    </row>
    <row r="24" spans="1:23" ht="18" x14ac:dyDescent="0.35">
      <c r="C24" s="11"/>
      <c r="D24" s="25"/>
      <c r="E24" s="26"/>
      <c r="F24" s="11"/>
      <c r="G24" s="11"/>
      <c r="H24" s="11"/>
      <c r="I24" s="11"/>
    </row>
    <row r="25" spans="1:23" ht="18" x14ac:dyDescent="0.35">
      <c r="C25" s="11"/>
      <c r="D25" s="25"/>
      <c r="E25" s="26"/>
      <c r="F25" s="11"/>
      <c r="G25" s="11"/>
      <c r="H25" s="11"/>
      <c r="I25" s="11"/>
    </row>
    <row r="26" spans="1:23" x14ac:dyDescent="0.35">
      <c r="C26" s="11"/>
      <c r="D26" s="11"/>
      <c r="E26" s="11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3" zoomScale="41" zoomScaleNormal="41" workbookViewId="0">
      <selection activeCell="F28" sqref="F28"/>
    </sheetView>
  </sheetViews>
  <sheetFormatPr defaultRowHeight="14.5" x14ac:dyDescent="0.35"/>
  <cols>
    <col min="1" max="1" width="19.7265625" customWidth="1"/>
    <col min="2" max="2" width="19.7265625" style="793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792"/>
      <c r="C2" s="7"/>
      <c r="D2" s="6" t="s">
        <v>3</v>
      </c>
      <c r="E2" s="6"/>
      <c r="F2" s="8" t="s">
        <v>2</v>
      </c>
      <c r="G2" s="119">
        <v>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76"/>
      <c r="C4" s="102" t="s">
        <v>37</v>
      </c>
      <c r="D4" s="101"/>
      <c r="E4" s="158"/>
      <c r="F4" s="96"/>
      <c r="G4" s="102"/>
      <c r="H4" s="758" t="s">
        <v>20</v>
      </c>
      <c r="I4" s="759"/>
      <c r="J4" s="760"/>
      <c r="K4" s="183" t="s">
        <v>21</v>
      </c>
      <c r="L4" s="860" t="s">
        <v>22</v>
      </c>
      <c r="M4" s="861"/>
      <c r="N4" s="862"/>
      <c r="O4" s="862"/>
      <c r="P4" s="866"/>
      <c r="Q4" s="874" t="s">
        <v>23</v>
      </c>
      <c r="R4" s="875"/>
      <c r="S4" s="875"/>
      <c r="T4" s="875"/>
      <c r="U4" s="875"/>
      <c r="V4" s="875"/>
      <c r="W4" s="875"/>
      <c r="X4" s="876"/>
    </row>
    <row r="5" spans="1:24" s="16" customFormat="1" ht="47" thickBot="1" x14ac:dyDescent="0.4">
      <c r="A5" s="141" t="s">
        <v>0</v>
      </c>
      <c r="B5" s="77"/>
      <c r="C5" s="103" t="s">
        <v>38</v>
      </c>
      <c r="D5" s="315" t="s">
        <v>39</v>
      </c>
      <c r="E5" s="103" t="s">
        <v>36</v>
      </c>
      <c r="F5" s="97" t="s">
        <v>24</v>
      </c>
      <c r="G5" s="103" t="s">
        <v>35</v>
      </c>
      <c r="H5" s="97" t="s">
        <v>25</v>
      </c>
      <c r="I5" s="455" t="s">
        <v>26</v>
      </c>
      <c r="J5" s="97" t="s">
        <v>27</v>
      </c>
      <c r="K5" s="184" t="s">
        <v>28</v>
      </c>
      <c r="L5" s="334" t="s">
        <v>29</v>
      </c>
      <c r="M5" s="334" t="s">
        <v>103</v>
      </c>
      <c r="N5" s="334" t="s">
        <v>30</v>
      </c>
      <c r="O5" s="454" t="s">
        <v>104</v>
      </c>
      <c r="P5" s="334" t="s">
        <v>105</v>
      </c>
      <c r="Q5" s="334" t="s">
        <v>31</v>
      </c>
      <c r="R5" s="334" t="s">
        <v>32</v>
      </c>
      <c r="S5" s="334" t="s">
        <v>33</v>
      </c>
      <c r="T5" s="334" t="s">
        <v>34</v>
      </c>
      <c r="U5" s="334" t="s">
        <v>106</v>
      </c>
      <c r="V5" s="334" t="s">
        <v>107</v>
      </c>
      <c r="W5" s="334" t="s">
        <v>108</v>
      </c>
      <c r="X5" s="455" t="s">
        <v>109</v>
      </c>
    </row>
    <row r="6" spans="1:24" s="16" customFormat="1" ht="37.5" customHeight="1" x14ac:dyDescent="0.35">
      <c r="A6" s="143" t="s">
        <v>6</v>
      </c>
      <c r="B6" s="367"/>
      <c r="C6" s="739">
        <v>28</v>
      </c>
      <c r="D6" s="641" t="s">
        <v>17</v>
      </c>
      <c r="E6" s="642" t="s">
        <v>121</v>
      </c>
      <c r="F6" s="643">
        <v>60</v>
      </c>
      <c r="G6" s="527"/>
      <c r="H6" s="47">
        <v>0.48</v>
      </c>
      <c r="I6" s="37">
        <v>0.6</v>
      </c>
      <c r="J6" s="48">
        <v>1.56</v>
      </c>
      <c r="K6" s="217">
        <v>8.4</v>
      </c>
      <c r="L6" s="266">
        <v>0.02</v>
      </c>
      <c r="M6" s="20">
        <v>0.02</v>
      </c>
      <c r="N6" s="20">
        <v>6</v>
      </c>
      <c r="O6" s="20">
        <v>10</v>
      </c>
      <c r="P6" s="21">
        <v>0</v>
      </c>
      <c r="Q6" s="322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37.5" customHeight="1" x14ac:dyDescent="0.35">
      <c r="A7" s="104"/>
      <c r="B7" s="149"/>
      <c r="C7" s="145">
        <v>33</v>
      </c>
      <c r="D7" s="175" t="s">
        <v>8</v>
      </c>
      <c r="E7" s="212" t="s">
        <v>55</v>
      </c>
      <c r="F7" s="273">
        <v>200</v>
      </c>
      <c r="G7" s="149"/>
      <c r="H7" s="235">
        <v>6.2</v>
      </c>
      <c r="I7" s="13">
        <v>6.38</v>
      </c>
      <c r="J7" s="43">
        <v>12.3</v>
      </c>
      <c r="K7" s="100">
        <v>131.76</v>
      </c>
      <c r="L7" s="235">
        <v>7.0000000000000007E-2</v>
      </c>
      <c r="M7" s="70">
        <v>0.08</v>
      </c>
      <c r="N7" s="13">
        <v>5.17</v>
      </c>
      <c r="O7" s="13">
        <v>120</v>
      </c>
      <c r="P7" s="43">
        <v>0.02</v>
      </c>
      <c r="Q7" s="235">
        <v>24.98</v>
      </c>
      <c r="R7" s="13">
        <v>89.85</v>
      </c>
      <c r="S7" s="13">
        <v>24.24</v>
      </c>
      <c r="T7" s="13">
        <v>1.29</v>
      </c>
      <c r="U7" s="13">
        <v>375.02</v>
      </c>
      <c r="V7" s="13">
        <v>5.0000000000000001E-3</v>
      </c>
      <c r="W7" s="13">
        <v>1E-3</v>
      </c>
      <c r="X7" s="46">
        <v>0.04</v>
      </c>
    </row>
    <row r="8" spans="1:24" s="16" customFormat="1" ht="37.5" customHeight="1" x14ac:dyDescent="0.35">
      <c r="A8" s="106"/>
      <c r="B8" s="149"/>
      <c r="C8" s="145">
        <v>321</v>
      </c>
      <c r="D8" s="175" t="s">
        <v>9</v>
      </c>
      <c r="E8" s="212" t="s">
        <v>149</v>
      </c>
      <c r="F8" s="273">
        <v>90</v>
      </c>
      <c r="G8" s="149"/>
      <c r="H8" s="234">
        <v>19.78</v>
      </c>
      <c r="I8" s="15">
        <v>24.51</v>
      </c>
      <c r="J8" s="41">
        <v>2.52</v>
      </c>
      <c r="K8" s="251">
        <v>312.27999999999997</v>
      </c>
      <c r="L8" s="234">
        <v>7.0000000000000007E-2</v>
      </c>
      <c r="M8" s="17">
        <v>0.21</v>
      </c>
      <c r="N8" s="15">
        <v>1.1599999999999999</v>
      </c>
      <c r="O8" s="15">
        <v>80</v>
      </c>
      <c r="P8" s="41">
        <v>0.28999999999999998</v>
      </c>
      <c r="Q8" s="234">
        <v>201.57</v>
      </c>
      <c r="R8" s="15">
        <v>279.95</v>
      </c>
      <c r="S8" s="15">
        <v>23.85</v>
      </c>
      <c r="T8" s="15">
        <v>1.1499999999999999</v>
      </c>
      <c r="U8" s="15">
        <v>232.16</v>
      </c>
      <c r="V8" s="15">
        <v>5.5999999999999999E-3</v>
      </c>
      <c r="W8" s="15">
        <v>2.47E-3</v>
      </c>
      <c r="X8" s="46">
        <v>0.1</v>
      </c>
    </row>
    <row r="9" spans="1:24" s="16" customFormat="1" ht="37.5" customHeight="1" x14ac:dyDescent="0.35">
      <c r="A9" s="106"/>
      <c r="B9" s="149"/>
      <c r="C9" s="145">
        <v>65</v>
      </c>
      <c r="D9" s="175" t="s">
        <v>46</v>
      </c>
      <c r="E9" s="212" t="s">
        <v>51</v>
      </c>
      <c r="F9" s="273">
        <v>150</v>
      </c>
      <c r="G9" s="149"/>
      <c r="H9" s="235">
        <v>6.76</v>
      </c>
      <c r="I9" s="13">
        <v>3.93</v>
      </c>
      <c r="J9" s="43">
        <v>41.29</v>
      </c>
      <c r="K9" s="100">
        <v>227.48</v>
      </c>
      <c r="L9" s="235">
        <v>0.08</v>
      </c>
      <c r="M9" s="70">
        <v>0.03</v>
      </c>
      <c r="N9" s="13">
        <v>0</v>
      </c>
      <c r="O9" s="13">
        <v>10</v>
      </c>
      <c r="P9" s="43">
        <v>0.06</v>
      </c>
      <c r="Q9" s="235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6">
        <v>0.01</v>
      </c>
    </row>
    <row r="10" spans="1:24" s="16" customFormat="1" ht="37.5" customHeight="1" x14ac:dyDescent="0.35">
      <c r="A10" s="106"/>
      <c r="B10" s="149"/>
      <c r="C10" s="145">
        <v>114</v>
      </c>
      <c r="D10" s="175" t="s">
        <v>43</v>
      </c>
      <c r="E10" s="212" t="s">
        <v>49</v>
      </c>
      <c r="F10" s="273">
        <v>200</v>
      </c>
      <c r="G10" s="149"/>
      <c r="H10" s="234">
        <v>0</v>
      </c>
      <c r="I10" s="15">
        <v>0</v>
      </c>
      <c r="J10" s="41">
        <v>7.27</v>
      </c>
      <c r="K10" s="250">
        <v>28.73</v>
      </c>
      <c r="L10" s="234">
        <v>0</v>
      </c>
      <c r="M10" s="17">
        <v>0</v>
      </c>
      <c r="N10" s="15">
        <v>0</v>
      </c>
      <c r="O10" s="15">
        <v>0</v>
      </c>
      <c r="P10" s="18">
        <v>0</v>
      </c>
      <c r="Q10" s="234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1">
        <v>0</v>
      </c>
    </row>
    <row r="11" spans="1:24" s="16" customFormat="1" ht="37.5" customHeight="1" x14ac:dyDescent="0.35">
      <c r="A11" s="106"/>
      <c r="B11" s="149"/>
      <c r="C11" s="147">
        <v>119</v>
      </c>
      <c r="D11" s="175" t="s">
        <v>12</v>
      </c>
      <c r="E11" s="149" t="s">
        <v>52</v>
      </c>
      <c r="F11" s="180">
        <v>20</v>
      </c>
      <c r="G11" s="128"/>
      <c r="H11" s="234">
        <v>1.52</v>
      </c>
      <c r="I11" s="15">
        <v>0.16</v>
      </c>
      <c r="J11" s="41">
        <v>9.84</v>
      </c>
      <c r="K11" s="250">
        <v>47</v>
      </c>
      <c r="L11" s="234">
        <v>0.02</v>
      </c>
      <c r="M11" s="15">
        <v>0.01</v>
      </c>
      <c r="N11" s="15">
        <v>0</v>
      </c>
      <c r="O11" s="15">
        <v>0</v>
      </c>
      <c r="P11" s="18">
        <v>0</v>
      </c>
      <c r="Q11" s="234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7.5" customHeight="1" x14ac:dyDescent="0.35">
      <c r="A12" s="106"/>
      <c r="B12" s="149"/>
      <c r="C12" s="145">
        <v>120</v>
      </c>
      <c r="D12" s="175" t="s">
        <v>13</v>
      </c>
      <c r="E12" s="149" t="s">
        <v>44</v>
      </c>
      <c r="F12" s="133">
        <v>20</v>
      </c>
      <c r="G12" s="133"/>
      <c r="H12" s="19">
        <v>1.32</v>
      </c>
      <c r="I12" s="20">
        <v>0.24</v>
      </c>
      <c r="J12" s="21">
        <v>8.0399999999999991</v>
      </c>
      <c r="K12" s="420">
        <v>39.6</v>
      </c>
      <c r="L12" s="266">
        <v>0.03</v>
      </c>
      <c r="M12" s="19">
        <v>0.02</v>
      </c>
      <c r="N12" s="20">
        <v>0</v>
      </c>
      <c r="O12" s="20">
        <v>0</v>
      </c>
      <c r="P12" s="46">
        <v>0</v>
      </c>
      <c r="Q12" s="266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7.5" customHeight="1" x14ac:dyDescent="0.35">
      <c r="A13" s="106"/>
      <c r="B13" s="149"/>
      <c r="C13" s="740"/>
      <c r="D13" s="607"/>
      <c r="E13" s="297" t="s">
        <v>18</v>
      </c>
      <c r="F13" s="128">
        <f>SUM(F6:F12)</f>
        <v>740</v>
      </c>
      <c r="G13" s="149"/>
      <c r="H13" s="193">
        <f>SUM(H6:H12)</f>
        <v>36.06</v>
      </c>
      <c r="I13" s="14">
        <f>SUM(I6:I12)</f>
        <v>35.82</v>
      </c>
      <c r="J13" s="44">
        <f>SUM(J6:J12)</f>
        <v>82.82</v>
      </c>
      <c r="K13" s="309">
        <f>SUM(K6:K12)</f>
        <v>795.25</v>
      </c>
      <c r="L13" s="644">
        <f t="shared" ref="L13:X13" si="0">SUM(L6:L12)</f>
        <v>0.29000000000000004</v>
      </c>
      <c r="M13" s="727">
        <f t="shared" si="0"/>
        <v>0.37</v>
      </c>
      <c r="N13" s="645">
        <f t="shared" si="0"/>
        <v>12.33</v>
      </c>
      <c r="O13" s="645">
        <f t="shared" si="0"/>
        <v>220</v>
      </c>
      <c r="P13" s="646">
        <f t="shared" si="0"/>
        <v>0.37</v>
      </c>
      <c r="Q13" s="644">
        <f t="shared" si="0"/>
        <v>263.95</v>
      </c>
      <c r="R13" s="645">
        <f t="shared" si="0"/>
        <v>488.85999999999996</v>
      </c>
      <c r="S13" s="645">
        <f t="shared" si="0"/>
        <v>77.86</v>
      </c>
      <c r="T13" s="645">
        <f t="shared" si="0"/>
        <v>4.75</v>
      </c>
      <c r="U13" s="645">
        <f t="shared" si="0"/>
        <v>863.17</v>
      </c>
      <c r="V13" s="645">
        <f t="shared" si="0"/>
        <v>1.3600000000000001E-2</v>
      </c>
      <c r="W13" s="645">
        <f t="shared" si="0"/>
        <v>5.47E-3</v>
      </c>
      <c r="X13" s="46">
        <f t="shared" si="0"/>
        <v>3.05</v>
      </c>
    </row>
    <row r="14" spans="1:24" s="16" customFormat="1" ht="37.5" customHeight="1" thickBot="1" x14ac:dyDescent="0.4">
      <c r="A14" s="256"/>
      <c r="B14" s="649"/>
      <c r="C14" s="741"/>
      <c r="D14" s="610"/>
      <c r="E14" s="326" t="s">
        <v>19</v>
      </c>
      <c r="F14" s="610"/>
      <c r="G14" s="608"/>
      <c r="H14" s="614"/>
      <c r="I14" s="616"/>
      <c r="J14" s="617"/>
      <c r="K14" s="310">
        <f>K13/23.5</f>
        <v>33.840425531914896</v>
      </c>
      <c r="L14" s="614"/>
      <c r="M14" s="615"/>
      <c r="N14" s="616"/>
      <c r="O14" s="616"/>
      <c r="P14" s="617"/>
      <c r="Q14" s="614"/>
      <c r="R14" s="616"/>
      <c r="S14" s="616"/>
      <c r="T14" s="616"/>
      <c r="U14" s="616"/>
      <c r="V14" s="616"/>
      <c r="W14" s="616"/>
      <c r="X14" s="152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1:10" ht="18" x14ac:dyDescent="0.35">
      <c r="A17" s="591" t="s">
        <v>61</v>
      </c>
      <c r="B17" s="794"/>
      <c r="C17" s="592"/>
      <c r="D17" s="593"/>
      <c r="E17" s="25"/>
      <c r="F17" s="26"/>
      <c r="G17" s="11"/>
      <c r="H17" s="11"/>
      <c r="I17" s="11"/>
      <c r="J17" s="11"/>
    </row>
    <row r="18" spans="1:10" ht="18" x14ac:dyDescent="0.35">
      <c r="A18" s="594" t="s">
        <v>62</v>
      </c>
      <c r="B18" s="790"/>
      <c r="C18" s="595"/>
      <c r="D18" s="595"/>
      <c r="E18" s="25"/>
      <c r="F18" s="26"/>
      <c r="G18" s="11"/>
      <c r="H18" s="11"/>
      <c r="I18" s="11"/>
      <c r="J18" s="11"/>
    </row>
    <row r="19" spans="1:10" ht="18" x14ac:dyDescent="0.35">
      <c r="D19" s="11"/>
      <c r="E19" s="25"/>
      <c r="F19" s="26"/>
      <c r="G19" s="11"/>
      <c r="H19" s="11"/>
      <c r="I19" s="11"/>
      <c r="J19" s="11"/>
    </row>
    <row r="20" spans="1:10" ht="18" x14ac:dyDescent="0.35">
      <c r="D20" s="11"/>
      <c r="E20" s="25"/>
      <c r="F20" s="26"/>
      <c r="G20" s="11"/>
      <c r="H20" s="11"/>
      <c r="I20" s="11"/>
      <c r="J20" s="11"/>
    </row>
    <row r="21" spans="1:10" ht="18" x14ac:dyDescent="0.35">
      <c r="D21" s="11"/>
      <c r="E21" s="25"/>
      <c r="F21" s="26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  <row r="27" spans="1:10" x14ac:dyDescent="0.35">
      <c r="D27" s="11"/>
      <c r="E27" s="11"/>
      <c r="F27" s="11"/>
      <c r="G27" s="11"/>
      <c r="H27" s="11"/>
      <c r="I27" s="11"/>
      <c r="J27" s="11"/>
    </row>
    <row r="28" spans="1:10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3" zoomScale="46" zoomScaleNormal="46" workbookViewId="0">
      <selection activeCell="F17" sqref="F17"/>
    </sheetView>
  </sheetViews>
  <sheetFormatPr defaultRowHeight="14.5" x14ac:dyDescent="0.35"/>
  <cols>
    <col min="1" max="1" width="20.26953125" customWidth="1"/>
    <col min="2" max="2" width="11.26953125" style="789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795"/>
      <c r="C4" s="597" t="s">
        <v>37</v>
      </c>
      <c r="D4" s="244"/>
      <c r="E4" s="647"/>
      <c r="F4" s="598"/>
      <c r="G4" s="597"/>
      <c r="H4" s="761" t="s">
        <v>20</v>
      </c>
      <c r="I4" s="762"/>
      <c r="J4" s="763"/>
      <c r="K4" s="603" t="s">
        <v>21</v>
      </c>
      <c r="L4" s="860" t="s">
        <v>22</v>
      </c>
      <c r="M4" s="861"/>
      <c r="N4" s="862"/>
      <c r="O4" s="862"/>
      <c r="P4" s="866"/>
      <c r="Q4" s="874" t="s">
        <v>23</v>
      </c>
      <c r="R4" s="875"/>
      <c r="S4" s="875"/>
      <c r="T4" s="875"/>
      <c r="U4" s="875"/>
      <c r="V4" s="875"/>
      <c r="W4" s="875"/>
      <c r="X4" s="876"/>
    </row>
    <row r="5" spans="1:24" s="16" customFormat="1" ht="28.5" customHeight="1" thickBot="1" x14ac:dyDescent="0.4">
      <c r="A5" s="141" t="s">
        <v>0</v>
      </c>
      <c r="B5" s="796"/>
      <c r="C5" s="97" t="s">
        <v>38</v>
      </c>
      <c r="D5" s="648" t="s">
        <v>39</v>
      </c>
      <c r="E5" s="97" t="s">
        <v>36</v>
      </c>
      <c r="F5" s="103" t="s">
        <v>24</v>
      </c>
      <c r="G5" s="97" t="s">
        <v>35</v>
      </c>
      <c r="H5" s="126" t="s">
        <v>25</v>
      </c>
      <c r="I5" s="455" t="s">
        <v>26</v>
      </c>
      <c r="J5" s="723" t="s">
        <v>27</v>
      </c>
      <c r="K5" s="604" t="s">
        <v>28</v>
      </c>
      <c r="L5" s="474" t="s">
        <v>29</v>
      </c>
      <c r="M5" s="474" t="s">
        <v>103</v>
      </c>
      <c r="N5" s="474" t="s">
        <v>30</v>
      </c>
      <c r="O5" s="528" t="s">
        <v>104</v>
      </c>
      <c r="P5" s="474" t="s">
        <v>105</v>
      </c>
      <c r="Q5" s="334" t="s">
        <v>31</v>
      </c>
      <c r="R5" s="334" t="s">
        <v>32</v>
      </c>
      <c r="S5" s="334" t="s">
        <v>33</v>
      </c>
      <c r="T5" s="334" t="s">
        <v>34</v>
      </c>
      <c r="U5" s="334" t="s">
        <v>106</v>
      </c>
      <c r="V5" s="334" t="s">
        <v>107</v>
      </c>
      <c r="W5" s="334" t="s">
        <v>108</v>
      </c>
      <c r="X5" s="455" t="s">
        <v>109</v>
      </c>
    </row>
    <row r="6" spans="1:24" s="16" customFormat="1" ht="38.25" customHeight="1" x14ac:dyDescent="0.35">
      <c r="A6" s="143" t="s">
        <v>6</v>
      </c>
      <c r="B6" s="153"/>
      <c r="C6" s="275">
        <v>133</v>
      </c>
      <c r="D6" s="650" t="s">
        <v>17</v>
      </c>
      <c r="E6" s="651" t="s">
        <v>123</v>
      </c>
      <c r="F6" s="652">
        <v>60</v>
      </c>
      <c r="G6" s="275"/>
      <c r="H6" s="47">
        <v>1.24</v>
      </c>
      <c r="I6" s="37">
        <v>0.21</v>
      </c>
      <c r="J6" s="48">
        <v>6.12</v>
      </c>
      <c r="K6" s="217">
        <v>31.32</v>
      </c>
      <c r="L6" s="252">
        <v>0.01</v>
      </c>
      <c r="M6" s="47">
        <v>0.02</v>
      </c>
      <c r="N6" s="37">
        <v>1.1499999999999999</v>
      </c>
      <c r="O6" s="37">
        <v>0</v>
      </c>
      <c r="P6" s="48">
        <v>0</v>
      </c>
      <c r="Q6" s="258">
        <v>22.18</v>
      </c>
      <c r="R6" s="39">
        <v>21.4</v>
      </c>
      <c r="S6" s="39">
        <v>6.79</v>
      </c>
      <c r="T6" s="39">
        <v>0.19</v>
      </c>
      <c r="U6" s="39">
        <v>67.73</v>
      </c>
      <c r="V6" s="39">
        <v>0</v>
      </c>
      <c r="W6" s="39">
        <v>0</v>
      </c>
      <c r="X6" s="40">
        <v>0.01</v>
      </c>
    </row>
    <row r="7" spans="1:24" s="16" customFormat="1" ht="38.25" customHeight="1" x14ac:dyDescent="0.35">
      <c r="A7" s="104"/>
      <c r="B7" s="213"/>
      <c r="C7" s="134">
        <v>32</v>
      </c>
      <c r="D7" s="653" t="s">
        <v>8</v>
      </c>
      <c r="E7" s="589" t="s">
        <v>50</v>
      </c>
      <c r="F7" s="654">
        <v>200</v>
      </c>
      <c r="G7" s="134"/>
      <c r="H7" s="204">
        <v>5.88</v>
      </c>
      <c r="I7" s="74">
        <v>8.82</v>
      </c>
      <c r="J7" s="75">
        <v>9.6</v>
      </c>
      <c r="K7" s="206">
        <v>142.19999999999999</v>
      </c>
      <c r="L7" s="235">
        <v>0.04</v>
      </c>
      <c r="M7" s="70">
        <v>0.08</v>
      </c>
      <c r="N7" s="13">
        <v>2.2400000000000002</v>
      </c>
      <c r="O7" s="13">
        <v>132.44</v>
      </c>
      <c r="P7" s="43">
        <v>0.06</v>
      </c>
      <c r="Q7" s="235">
        <v>32.880000000000003</v>
      </c>
      <c r="R7" s="13">
        <v>83.64</v>
      </c>
      <c r="S7" s="33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3">
        <v>3.5999999999999997E-2</v>
      </c>
    </row>
    <row r="8" spans="1:24" s="16" customFormat="1" ht="38.25" customHeight="1" x14ac:dyDescent="0.35">
      <c r="A8" s="106"/>
      <c r="B8" s="179" t="s">
        <v>70</v>
      </c>
      <c r="C8" s="162">
        <v>88</v>
      </c>
      <c r="D8" s="422" t="s">
        <v>9</v>
      </c>
      <c r="E8" s="640" t="s">
        <v>148</v>
      </c>
      <c r="F8" s="505">
        <v>90</v>
      </c>
      <c r="G8" s="162"/>
      <c r="H8" s="321">
        <v>18</v>
      </c>
      <c r="I8" s="55">
        <v>16.5</v>
      </c>
      <c r="J8" s="68">
        <v>2.89</v>
      </c>
      <c r="K8" s="319">
        <v>232.8</v>
      </c>
      <c r="L8" s="383">
        <v>0.05</v>
      </c>
      <c r="M8" s="73">
        <v>0.13</v>
      </c>
      <c r="N8" s="73">
        <v>0.55000000000000004</v>
      </c>
      <c r="O8" s="73">
        <v>0</v>
      </c>
      <c r="P8" s="438">
        <v>0</v>
      </c>
      <c r="Q8" s="383">
        <v>11.7</v>
      </c>
      <c r="R8" s="73">
        <v>170.76</v>
      </c>
      <c r="S8" s="73">
        <v>22.04</v>
      </c>
      <c r="T8" s="73">
        <v>2.4700000000000002</v>
      </c>
      <c r="U8" s="73">
        <v>302.3</v>
      </c>
      <c r="V8" s="73">
        <v>7.0000000000000001E-3</v>
      </c>
      <c r="W8" s="73">
        <v>0</v>
      </c>
      <c r="X8" s="384">
        <v>5.8999999999999997E-2</v>
      </c>
    </row>
    <row r="9" spans="1:24" s="16" customFormat="1" ht="38.25" customHeight="1" x14ac:dyDescent="0.35">
      <c r="A9" s="106"/>
      <c r="B9" s="132"/>
      <c r="C9" s="128">
        <v>54</v>
      </c>
      <c r="D9" s="149" t="s">
        <v>46</v>
      </c>
      <c r="E9" s="175" t="s">
        <v>41</v>
      </c>
      <c r="F9" s="132">
        <v>150</v>
      </c>
      <c r="G9" s="128"/>
      <c r="H9" s="266">
        <v>7.26</v>
      </c>
      <c r="I9" s="20">
        <v>4.96</v>
      </c>
      <c r="J9" s="46">
        <v>31.76</v>
      </c>
      <c r="K9" s="265">
        <v>198.84</v>
      </c>
      <c r="L9" s="266">
        <v>0.19</v>
      </c>
      <c r="M9" s="19">
        <v>0.1</v>
      </c>
      <c r="N9" s="20">
        <v>0</v>
      </c>
      <c r="O9" s="20">
        <v>10</v>
      </c>
      <c r="P9" s="21">
        <v>0.06</v>
      </c>
      <c r="Q9" s="266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6">
        <v>0.01</v>
      </c>
    </row>
    <row r="10" spans="1:24" s="16" customFormat="1" ht="38.25" customHeight="1" x14ac:dyDescent="0.35">
      <c r="A10" s="106"/>
      <c r="B10" s="133"/>
      <c r="C10" s="128">
        <v>107</v>
      </c>
      <c r="D10" s="149" t="s">
        <v>16</v>
      </c>
      <c r="E10" s="340" t="s">
        <v>115</v>
      </c>
      <c r="F10" s="180">
        <v>200</v>
      </c>
      <c r="G10" s="128"/>
      <c r="H10" s="234">
        <v>1</v>
      </c>
      <c r="I10" s="15">
        <v>0.2</v>
      </c>
      <c r="J10" s="41">
        <v>20.2</v>
      </c>
      <c r="K10" s="250">
        <v>92</v>
      </c>
      <c r="L10" s="234">
        <v>0.02</v>
      </c>
      <c r="M10" s="17">
        <v>0.02</v>
      </c>
      <c r="N10" s="15">
        <v>4</v>
      </c>
      <c r="O10" s="15">
        <v>0</v>
      </c>
      <c r="P10" s="41">
        <v>0</v>
      </c>
      <c r="Q10" s="234">
        <v>14</v>
      </c>
      <c r="R10" s="15">
        <v>14</v>
      </c>
      <c r="S10" s="15">
        <v>8</v>
      </c>
      <c r="T10" s="15">
        <v>2.8</v>
      </c>
      <c r="U10" s="15">
        <v>240</v>
      </c>
      <c r="V10" s="15">
        <v>2E-3</v>
      </c>
      <c r="W10" s="15">
        <v>0</v>
      </c>
      <c r="X10" s="41">
        <v>0</v>
      </c>
    </row>
    <row r="11" spans="1:24" s="16" customFormat="1" ht="38.25" customHeight="1" x14ac:dyDescent="0.35">
      <c r="A11" s="106"/>
      <c r="B11" s="132"/>
      <c r="C11" s="100">
        <v>119</v>
      </c>
      <c r="D11" s="149" t="s">
        <v>12</v>
      </c>
      <c r="E11" s="175" t="s">
        <v>52</v>
      </c>
      <c r="F11" s="180">
        <v>20</v>
      </c>
      <c r="G11" s="128"/>
      <c r="H11" s="234">
        <v>1.52</v>
      </c>
      <c r="I11" s="15">
        <v>0.16</v>
      </c>
      <c r="J11" s="41">
        <v>9.84</v>
      </c>
      <c r="K11" s="250">
        <v>47</v>
      </c>
      <c r="L11" s="234">
        <v>0.02</v>
      </c>
      <c r="M11" s="15">
        <v>0.01</v>
      </c>
      <c r="N11" s="15">
        <v>0</v>
      </c>
      <c r="O11" s="15">
        <v>0</v>
      </c>
      <c r="P11" s="18">
        <v>0</v>
      </c>
      <c r="Q11" s="234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8.25" customHeight="1" x14ac:dyDescent="0.35">
      <c r="A12" s="106"/>
      <c r="B12" s="132"/>
      <c r="C12" s="128">
        <v>120</v>
      </c>
      <c r="D12" s="149" t="s">
        <v>13</v>
      </c>
      <c r="E12" s="175" t="s">
        <v>44</v>
      </c>
      <c r="F12" s="133">
        <v>20</v>
      </c>
      <c r="G12" s="133"/>
      <c r="H12" s="19">
        <v>1.32</v>
      </c>
      <c r="I12" s="20">
        <v>0.24</v>
      </c>
      <c r="J12" s="21">
        <v>8.0399999999999991</v>
      </c>
      <c r="K12" s="264">
        <v>39.6</v>
      </c>
      <c r="L12" s="266">
        <v>0.03</v>
      </c>
      <c r="M12" s="19">
        <v>0.02</v>
      </c>
      <c r="N12" s="20">
        <v>0</v>
      </c>
      <c r="O12" s="20">
        <v>0</v>
      </c>
      <c r="P12" s="46">
        <v>0</v>
      </c>
      <c r="Q12" s="266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8.25" customHeight="1" x14ac:dyDescent="0.35">
      <c r="A13" s="106"/>
      <c r="B13" s="785"/>
      <c r="C13" s="178"/>
      <c r="D13" s="628"/>
      <c r="E13" s="295" t="s">
        <v>18</v>
      </c>
      <c r="F13" s="466" t="e">
        <f>F6+F7+#REF!+F9+F10+F11+F12</f>
        <v>#REF!</v>
      </c>
      <c r="G13" s="494"/>
      <c r="H13" s="194" t="e">
        <f>H6+H7+#REF!+H9+H10+H11+H12</f>
        <v>#REF!</v>
      </c>
      <c r="I13" s="22" t="e">
        <f>I6+I7+#REF!+I9+I10+I11+I12</f>
        <v>#REF!</v>
      </c>
      <c r="J13" s="60" t="e">
        <f>J6+J7+#REF!+J9+J10+J11+J12</f>
        <v>#REF!</v>
      </c>
      <c r="K13" s="161" t="e">
        <f>K6+K7+#REF!+K9+K10+K11+K12</f>
        <v>#REF!</v>
      </c>
      <c r="L13" s="194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10" t="e">
        <f>P6+P7+#REF!+P9+P10+P11+P12</f>
        <v>#REF!</v>
      </c>
      <c r="Q13" s="194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0" t="e">
        <f>X6+X7+#REF!+X9+X10+X11+X12</f>
        <v>#REF!</v>
      </c>
    </row>
    <row r="14" spans="1:24" s="16" customFormat="1" ht="38.25" customHeight="1" x14ac:dyDescent="0.35">
      <c r="A14" s="106"/>
      <c r="B14" s="786"/>
      <c r="C14" s="377"/>
      <c r="D14" s="655"/>
      <c r="E14" s="296" t="s">
        <v>18</v>
      </c>
      <c r="F14" s="464">
        <f>F6+F7+F8+F9+F10+F11+F12</f>
        <v>740</v>
      </c>
      <c r="G14" s="287"/>
      <c r="H14" s="299">
        <f t="shared" ref="H14:X14" si="0">H6+H7+H8+H9+H10+H11+H12</f>
        <v>36.220000000000006</v>
      </c>
      <c r="I14" s="54">
        <f t="shared" si="0"/>
        <v>31.09</v>
      </c>
      <c r="J14" s="69">
        <f t="shared" si="0"/>
        <v>88.450000000000017</v>
      </c>
      <c r="K14" s="430">
        <f t="shared" si="0"/>
        <v>783.76</v>
      </c>
      <c r="L14" s="299">
        <f t="shared" si="0"/>
        <v>0.3600000000000001</v>
      </c>
      <c r="M14" s="54">
        <f t="shared" si="0"/>
        <v>0.38000000000000006</v>
      </c>
      <c r="N14" s="54">
        <f t="shared" si="0"/>
        <v>7.94</v>
      </c>
      <c r="O14" s="54">
        <f t="shared" si="0"/>
        <v>142.44</v>
      </c>
      <c r="P14" s="725">
        <f t="shared" si="0"/>
        <v>0.12</v>
      </c>
      <c r="Q14" s="299">
        <f t="shared" si="0"/>
        <v>103.65</v>
      </c>
      <c r="R14" s="54">
        <f t="shared" si="0"/>
        <v>492.51</v>
      </c>
      <c r="S14" s="54">
        <f t="shared" si="0"/>
        <v>177.99</v>
      </c>
      <c r="T14" s="54">
        <f t="shared" si="0"/>
        <v>11.469999999999999</v>
      </c>
      <c r="U14" s="54">
        <f t="shared" si="0"/>
        <v>1190.0999999999999</v>
      </c>
      <c r="V14" s="54">
        <f t="shared" si="0"/>
        <v>1.9000000000000003E-2</v>
      </c>
      <c r="W14" s="54">
        <f t="shared" si="0"/>
        <v>5.0000000000000001E-3</v>
      </c>
      <c r="X14" s="69">
        <f t="shared" si="0"/>
        <v>3.0149999999999997</v>
      </c>
    </row>
    <row r="15" spans="1:24" s="16" customFormat="1" ht="38.25" customHeight="1" x14ac:dyDescent="0.35">
      <c r="A15" s="106"/>
      <c r="B15" s="785"/>
      <c r="C15" s="338"/>
      <c r="D15" s="656"/>
      <c r="E15" s="295" t="s">
        <v>19</v>
      </c>
      <c r="F15" s="468"/>
      <c r="G15" s="472"/>
      <c r="H15" s="194"/>
      <c r="I15" s="22"/>
      <c r="J15" s="60"/>
      <c r="K15" s="470" t="e">
        <f>K13/23.5</f>
        <v>#REF!</v>
      </c>
      <c r="L15" s="194"/>
      <c r="M15" s="22"/>
      <c r="N15" s="22"/>
      <c r="O15" s="22"/>
      <c r="P15" s="110"/>
      <c r="Q15" s="194"/>
      <c r="R15" s="22"/>
      <c r="S15" s="22"/>
      <c r="T15" s="22"/>
      <c r="U15" s="22"/>
      <c r="V15" s="22"/>
      <c r="W15" s="22"/>
      <c r="X15" s="60"/>
    </row>
    <row r="16" spans="1:24" s="16" customFormat="1" ht="38.25" customHeight="1" thickBot="1" x14ac:dyDescent="0.4">
      <c r="A16" s="256"/>
      <c r="B16" s="787"/>
      <c r="C16" s="502"/>
      <c r="D16" s="657"/>
      <c r="E16" s="518" t="s">
        <v>19</v>
      </c>
      <c r="F16" s="658"/>
      <c r="G16" s="659"/>
      <c r="H16" s="660"/>
      <c r="I16" s="661"/>
      <c r="J16" s="662"/>
      <c r="K16" s="409">
        <f>K14/23.5</f>
        <v>33.351489361702129</v>
      </c>
      <c r="L16" s="660"/>
      <c r="M16" s="661"/>
      <c r="N16" s="661"/>
      <c r="O16" s="661"/>
      <c r="P16" s="663"/>
      <c r="Q16" s="660"/>
      <c r="R16" s="661"/>
      <c r="S16" s="661"/>
      <c r="T16" s="661"/>
      <c r="U16" s="661"/>
      <c r="V16" s="661"/>
      <c r="W16" s="661"/>
      <c r="X16" s="662"/>
    </row>
    <row r="17" spans="1:14" x14ac:dyDescent="0.35">
      <c r="A17" s="9"/>
      <c r="C17" s="31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x14ac:dyDescent="0.35">
      <c r="A18" s="591" t="s">
        <v>119</v>
      </c>
      <c r="B18" s="794"/>
      <c r="C18" s="592"/>
      <c r="D18" s="593"/>
      <c r="E18" s="28"/>
      <c r="F18" s="2"/>
      <c r="G18" s="9"/>
      <c r="H18" s="9"/>
      <c r="I18" s="9"/>
      <c r="J18" s="2"/>
      <c r="K18" s="2"/>
      <c r="L18" s="2"/>
      <c r="M18" s="2"/>
      <c r="N18" s="2"/>
    </row>
    <row r="19" spans="1:14" x14ac:dyDescent="0.35">
      <c r="A19" s="594" t="s">
        <v>62</v>
      </c>
      <c r="B19" s="790"/>
      <c r="C19" s="595"/>
      <c r="D19" s="595"/>
      <c r="G19" s="11"/>
      <c r="H19" s="9"/>
      <c r="I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0" zoomScaleNormal="40" workbookViewId="0">
      <selection activeCell="E28" sqref="E28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8" max="8" width="11.1796875" bestFit="1" customWidth="1"/>
    <col min="9" max="9" width="11.26953125" customWidth="1"/>
    <col min="10" max="10" width="14.269531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140"/>
      <c r="C4" s="598" t="s">
        <v>37</v>
      </c>
      <c r="D4" s="664"/>
      <c r="E4" s="665"/>
      <c r="F4" s="597"/>
      <c r="G4" s="598"/>
      <c r="H4" s="877" t="s">
        <v>20</v>
      </c>
      <c r="I4" s="878"/>
      <c r="J4" s="879"/>
      <c r="K4" s="666" t="s">
        <v>21</v>
      </c>
      <c r="L4" s="860" t="s">
        <v>22</v>
      </c>
      <c r="M4" s="861"/>
      <c r="N4" s="862"/>
      <c r="O4" s="862"/>
      <c r="P4" s="866"/>
      <c r="Q4" s="874" t="s">
        <v>23</v>
      </c>
      <c r="R4" s="875"/>
      <c r="S4" s="875"/>
      <c r="T4" s="875"/>
      <c r="U4" s="875"/>
      <c r="V4" s="875"/>
      <c r="W4" s="875"/>
      <c r="X4" s="876"/>
    </row>
    <row r="5" spans="1:24" s="16" customFormat="1" ht="28.5" customHeight="1" thickBot="1" x14ac:dyDescent="0.4">
      <c r="A5" s="141" t="s">
        <v>0</v>
      </c>
      <c r="B5" s="524"/>
      <c r="C5" s="247" t="s">
        <v>38</v>
      </c>
      <c r="D5" s="667" t="s">
        <v>39</v>
      </c>
      <c r="E5" s="247" t="s">
        <v>36</v>
      </c>
      <c r="F5" s="465" t="s">
        <v>24</v>
      </c>
      <c r="G5" s="247" t="s">
        <v>35</v>
      </c>
      <c r="H5" s="465" t="s">
        <v>25</v>
      </c>
      <c r="I5" s="455" t="s">
        <v>26</v>
      </c>
      <c r="J5" s="465" t="s">
        <v>27</v>
      </c>
      <c r="K5" s="668" t="s">
        <v>28</v>
      </c>
      <c r="L5" s="474" t="s">
        <v>29</v>
      </c>
      <c r="M5" s="474" t="s">
        <v>103</v>
      </c>
      <c r="N5" s="474" t="s">
        <v>30</v>
      </c>
      <c r="O5" s="528" t="s">
        <v>104</v>
      </c>
      <c r="P5" s="474" t="s">
        <v>105</v>
      </c>
      <c r="Q5" s="474" t="s">
        <v>31</v>
      </c>
      <c r="R5" s="474" t="s">
        <v>32</v>
      </c>
      <c r="S5" s="474" t="s">
        <v>33</v>
      </c>
      <c r="T5" s="474" t="s">
        <v>34</v>
      </c>
      <c r="U5" s="474" t="s">
        <v>106</v>
      </c>
      <c r="V5" s="474" t="s">
        <v>107</v>
      </c>
      <c r="W5" s="474" t="s">
        <v>108</v>
      </c>
      <c r="X5" s="598" t="s">
        <v>109</v>
      </c>
    </row>
    <row r="6" spans="1:24" s="16" customFormat="1" ht="39" customHeight="1" x14ac:dyDescent="0.35">
      <c r="A6" s="120" t="s">
        <v>6</v>
      </c>
      <c r="B6" s="120"/>
      <c r="C6" s="371">
        <v>25</v>
      </c>
      <c r="D6" s="263" t="s">
        <v>17</v>
      </c>
      <c r="E6" s="325" t="s">
        <v>47</v>
      </c>
      <c r="F6" s="337">
        <v>150</v>
      </c>
      <c r="G6" s="137"/>
      <c r="H6" s="47">
        <v>0.6</v>
      </c>
      <c r="I6" s="37">
        <v>0.45</v>
      </c>
      <c r="J6" s="48">
        <v>15.45</v>
      </c>
      <c r="K6" s="187">
        <v>70.5</v>
      </c>
      <c r="L6" s="252">
        <v>0.03</v>
      </c>
      <c r="M6" s="47">
        <v>0.05</v>
      </c>
      <c r="N6" s="37">
        <v>7.5</v>
      </c>
      <c r="O6" s="37">
        <v>0</v>
      </c>
      <c r="P6" s="215">
        <v>0</v>
      </c>
      <c r="Q6" s="252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426">
        <v>0.01</v>
      </c>
    </row>
    <row r="7" spans="1:24" s="16" customFormat="1" ht="39" customHeight="1" x14ac:dyDescent="0.35">
      <c r="A7" s="815"/>
      <c r="B7" s="148"/>
      <c r="C7" s="146">
        <v>37</v>
      </c>
      <c r="D7" s="149" t="s">
        <v>8</v>
      </c>
      <c r="E7" s="170" t="s">
        <v>53</v>
      </c>
      <c r="F7" s="180">
        <v>200</v>
      </c>
      <c r="G7" s="128"/>
      <c r="H7" s="235">
        <v>5.78</v>
      </c>
      <c r="I7" s="13">
        <v>5.5</v>
      </c>
      <c r="J7" s="43">
        <v>10.8</v>
      </c>
      <c r="K7" s="100">
        <v>115.7</v>
      </c>
      <c r="L7" s="235">
        <v>7.0000000000000007E-2</v>
      </c>
      <c r="M7" s="70">
        <v>7.0000000000000007E-2</v>
      </c>
      <c r="N7" s="13">
        <v>5.69</v>
      </c>
      <c r="O7" s="13">
        <v>110</v>
      </c>
      <c r="P7" s="43">
        <v>0</v>
      </c>
      <c r="Q7" s="235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3">
        <v>0.04</v>
      </c>
    </row>
    <row r="8" spans="1:24" s="16" customFormat="1" ht="39" customHeight="1" x14ac:dyDescent="0.35">
      <c r="A8" s="106"/>
      <c r="B8" s="814"/>
      <c r="C8" s="146">
        <v>75</v>
      </c>
      <c r="D8" s="653" t="s">
        <v>9</v>
      </c>
      <c r="E8" s="589" t="s">
        <v>60</v>
      </c>
      <c r="F8" s="654">
        <v>90</v>
      </c>
      <c r="G8" s="134"/>
      <c r="H8" s="317">
        <v>12.86</v>
      </c>
      <c r="I8" s="29">
        <v>1.65</v>
      </c>
      <c r="J8" s="30">
        <v>4.9400000000000004</v>
      </c>
      <c r="K8" s="316">
        <v>84.8</v>
      </c>
      <c r="L8" s="317">
        <v>0.08</v>
      </c>
      <c r="M8" s="317">
        <v>0.09</v>
      </c>
      <c r="N8" s="29">
        <v>1.36</v>
      </c>
      <c r="O8" s="29">
        <v>170</v>
      </c>
      <c r="P8" s="30">
        <v>0.16</v>
      </c>
      <c r="Q8" s="318">
        <v>36.93</v>
      </c>
      <c r="R8" s="29">
        <v>163.35</v>
      </c>
      <c r="S8" s="29">
        <v>46.53</v>
      </c>
      <c r="T8" s="29">
        <v>0.85</v>
      </c>
      <c r="U8" s="29">
        <v>346.72</v>
      </c>
      <c r="V8" s="29">
        <v>0.11</v>
      </c>
      <c r="W8" s="29">
        <v>1.2E-2</v>
      </c>
      <c r="X8" s="82">
        <v>0.51</v>
      </c>
    </row>
    <row r="9" spans="1:24" s="16" customFormat="1" ht="39" customHeight="1" x14ac:dyDescent="0.35">
      <c r="A9" s="106"/>
      <c r="B9" s="814"/>
      <c r="C9" s="146">
        <v>53</v>
      </c>
      <c r="D9" s="653" t="s">
        <v>59</v>
      </c>
      <c r="E9" s="312" t="s">
        <v>56</v>
      </c>
      <c r="F9" s="98">
        <v>150</v>
      </c>
      <c r="G9" s="134"/>
      <c r="H9" s="70">
        <v>3.34</v>
      </c>
      <c r="I9" s="13">
        <v>4.91</v>
      </c>
      <c r="J9" s="23">
        <v>33.93</v>
      </c>
      <c r="K9" s="135">
        <v>191.49</v>
      </c>
      <c r="L9" s="70">
        <v>0.03</v>
      </c>
      <c r="M9" s="70">
        <v>0.02</v>
      </c>
      <c r="N9" s="13">
        <v>0</v>
      </c>
      <c r="O9" s="13">
        <v>20</v>
      </c>
      <c r="P9" s="23">
        <v>0.09</v>
      </c>
      <c r="Q9" s="235">
        <v>6.29</v>
      </c>
      <c r="R9" s="13">
        <v>67.34</v>
      </c>
      <c r="S9" s="33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3">
        <v>0.02</v>
      </c>
    </row>
    <row r="10" spans="1:24" s="16" customFormat="1" ht="39" customHeight="1" x14ac:dyDescent="0.35">
      <c r="A10" s="106"/>
      <c r="B10" s="814"/>
      <c r="C10" s="520">
        <v>104</v>
      </c>
      <c r="D10" s="312" t="s">
        <v>16</v>
      </c>
      <c r="E10" s="670" t="s">
        <v>131</v>
      </c>
      <c r="F10" s="590">
        <v>200</v>
      </c>
      <c r="G10" s="98"/>
      <c r="H10" s="234">
        <v>0</v>
      </c>
      <c r="I10" s="15">
        <v>0</v>
      </c>
      <c r="J10" s="41">
        <v>14.16</v>
      </c>
      <c r="K10" s="250">
        <v>55.48</v>
      </c>
      <c r="L10" s="234">
        <v>0.09</v>
      </c>
      <c r="M10" s="15">
        <v>0.1</v>
      </c>
      <c r="N10" s="15">
        <v>2.94</v>
      </c>
      <c r="O10" s="15">
        <v>80</v>
      </c>
      <c r="P10" s="18">
        <v>0.96</v>
      </c>
      <c r="Q10" s="234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39" customHeight="1" x14ac:dyDescent="0.35">
      <c r="A11" s="106"/>
      <c r="B11" s="814"/>
      <c r="C11" s="147">
        <v>119</v>
      </c>
      <c r="D11" s="175" t="s">
        <v>12</v>
      </c>
      <c r="E11" s="149" t="s">
        <v>52</v>
      </c>
      <c r="F11" s="128">
        <v>45</v>
      </c>
      <c r="G11" s="132"/>
      <c r="H11" s="17">
        <v>3.42</v>
      </c>
      <c r="I11" s="15">
        <v>0.36</v>
      </c>
      <c r="J11" s="18">
        <v>22.14</v>
      </c>
      <c r="K11" s="185">
        <v>105.75</v>
      </c>
      <c r="L11" s="17">
        <v>0.05</v>
      </c>
      <c r="M11" s="17">
        <v>0.01</v>
      </c>
      <c r="N11" s="15">
        <v>0</v>
      </c>
      <c r="O11" s="15">
        <v>0</v>
      </c>
      <c r="P11" s="18">
        <v>0</v>
      </c>
      <c r="Q11" s="234">
        <v>9</v>
      </c>
      <c r="R11" s="15">
        <v>29.25</v>
      </c>
      <c r="S11" s="15">
        <v>6.3</v>
      </c>
      <c r="T11" s="15">
        <v>0.5</v>
      </c>
      <c r="U11" s="15">
        <v>41.85</v>
      </c>
      <c r="V11" s="15">
        <v>1E-3</v>
      </c>
      <c r="W11" s="15">
        <v>3.0000000000000001E-3</v>
      </c>
      <c r="X11" s="43">
        <v>6.53</v>
      </c>
    </row>
    <row r="12" spans="1:24" s="16" customFormat="1" ht="39" customHeight="1" x14ac:dyDescent="0.35">
      <c r="A12" s="106"/>
      <c r="B12" s="814"/>
      <c r="C12" s="145">
        <v>120</v>
      </c>
      <c r="D12" s="175" t="s">
        <v>13</v>
      </c>
      <c r="E12" s="149" t="s">
        <v>44</v>
      </c>
      <c r="F12" s="132">
        <v>40</v>
      </c>
      <c r="G12" s="257"/>
      <c r="H12" s="234">
        <v>2.64</v>
      </c>
      <c r="I12" s="15">
        <v>0.48</v>
      </c>
      <c r="J12" s="41">
        <v>16.079999999999998</v>
      </c>
      <c r="K12" s="192">
        <v>79.2</v>
      </c>
      <c r="L12" s="17">
        <v>7.0000000000000007E-2</v>
      </c>
      <c r="M12" s="17">
        <v>0.03</v>
      </c>
      <c r="N12" s="15">
        <v>0</v>
      </c>
      <c r="O12" s="15">
        <v>0</v>
      </c>
      <c r="P12" s="18">
        <v>0</v>
      </c>
      <c r="Q12" s="234">
        <v>11.6</v>
      </c>
      <c r="R12" s="15">
        <v>60</v>
      </c>
      <c r="S12" s="15">
        <v>18.8</v>
      </c>
      <c r="T12" s="15">
        <v>1.56</v>
      </c>
      <c r="U12" s="15">
        <v>94</v>
      </c>
      <c r="V12" s="15">
        <v>1.7600000000000001E-3</v>
      </c>
      <c r="W12" s="15">
        <v>2.2000000000000001E-3</v>
      </c>
      <c r="X12" s="41">
        <v>0.01</v>
      </c>
    </row>
    <row r="13" spans="1:24" s="16" customFormat="1" ht="39" customHeight="1" x14ac:dyDescent="0.35">
      <c r="A13" s="106"/>
      <c r="B13" s="814"/>
      <c r="C13" s="740"/>
      <c r="D13" s="607"/>
      <c r="E13" s="297" t="s">
        <v>18</v>
      </c>
      <c r="F13" s="301">
        <f>SUM(F6:F12)</f>
        <v>875</v>
      </c>
      <c r="G13" s="132"/>
      <c r="H13" s="24">
        <f t="shared" ref="H13:J13" si="0">SUM(H6:H12)</f>
        <v>28.64</v>
      </c>
      <c r="I13" s="14">
        <f t="shared" si="0"/>
        <v>13.35</v>
      </c>
      <c r="J13" s="124">
        <f t="shared" si="0"/>
        <v>117.5</v>
      </c>
      <c r="K13" s="300">
        <f>SUM(K6:K12)</f>
        <v>702.92000000000007</v>
      </c>
      <c r="L13" s="24">
        <f t="shared" ref="L13:X13" si="1">SUM(L6:L12)</f>
        <v>0.42</v>
      </c>
      <c r="M13" s="24">
        <f t="shared" si="1"/>
        <v>0.37</v>
      </c>
      <c r="N13" s="14">
        <f t="shared" si="1"/>
        <v>17.490000000000002</v>
      </c>
      <c r="O13" s="14">
        <f t="shared" si="1"/>
        <v>380</v>
      </c>
      <c r="P13" s="124">
        <f t="shared" si="1"/>
        <v>1.21</v>
      </c>
      <c r="Q13" s="193">
        <f t="shared" si="1"/>
        <v>106.54</v>
      </c>
      <c r="R13" s="14">
        <f t="shared" si="1"/>
        <v>426.54999999999995</v>
      </c>
      <c r="S13" s="14">
        <f t="shared" si="1"/>
        <v>133.44999999999999</v>
      </c>
      <c r="T13" s="14">
        <f t="shared" si="1"/>
        <v>4.59</v>
      </c>
      <c r="U13" s="14">
        <f t="shared" si="1"/>
        <v>1157.05</v>
      </c>
      <c r="V13" s="14">
        <f t="shared" si="1"/>
        <v>0.11976000000000001</v>
      </c>
      <c r="W13" s="14">
        <f t="shared" si="1"/>
        <v>2.4199999999999999E-2</v>
      </c>
      <c r="X13" s="44">
        <f t="shared" si="1"/>
        <v>7.12</v>
      </c>
    </row>
    <row r="14" spans="1:24" s="16" customFormat="1" ht="39" customHeight="1" thickBot="1" x14ac:dyDescent="0.4">
      <c r="A14" s="256"/>
      <c r="B14" s="336"/>
      <c r="C14" s="741"/>
      <c r="D14" s="610"/>
      <c r="E14" s="326" t="s">
        <v>19</v>
      </c>
      <c r="F14" s="610"/>
      <c r="G14" s="608"/>
      <c r="H14" s="615"/>
      <c r="I14" s="616"/>
      <c r="J14" s="671"/>
      <c r="K14" s="535">
        <f>K13/23.5</f>
        <v>29.911489361702131</v>
      </c>
      <c r="L14" s="615"/>
      <c r="M14" s="615"/>
      <c r="N14" s="616"/>
      <c r="O14" s="616"/>
      <c r="P14" s="671"/>
      <c r="Q14" s="614"/>
      <c r="R14" s="616"/>
      <c r="S14" s="616"/>
      <c r="T14" s="616"/>
      <c r="U14" s="616"/>
      <c r="V14" s="616"/>
      <c r="W14" s="616"/>
      <c r="X14" s="617"/>
    </row>
    <row r="15" spans="1:24" x14ac:dyDescent="0.35">
      <c r="A15" s="2"/>
      <c r="B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ht="18" x14ac:dyDescent="0.35">
      <c r="D20" s="11"/>
      <c r="E20" s="25"/>
      <c r="F20" s="26"/>
      <c r="G20" s="11"/>
      <c r="H20" s="11"/>
      <c r="I20" s="11"/>
      <c r="J20" s="11"/>
    </row>
    <row r="21" spans="4:10" ht="18" x14ac:dyDescent="0.35">
      <c r="D21" s="11"/>
      <c r="E21" s="25"/>
      <c r="F21" s="26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  <row r="27" spans="4:10" x14ac:dyDescent="0.35">
      <c r="D27" s="11"/>
      <c r="E27" s="11"/>
      <c r="F27" s="11"/>
      <c r="G27" s="11"/>
      <c r="H27" s="11"/>
      <c r="I27" s="11"/>
      <c r="J27" s="11"/>
    </row>
    <row r="28" spans="4:10" x14ac:dyDescent="0.35">
      <c r="D28" s="11"/>
      <c r="E28" s="11"/>
      <c r="F28" s="11"/>
      <c r="G28" s="11"/>
      <c r="H28" s="11"/>
      <c r="I28" s="11"/>
      <c r="J28" s="11"/>
    </row>
  </sheetData>
  <mergeCells count="3">
    <mergeCell ref="H4:J4"/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26"/>
  <sheetViews>
    <sheetView zoomScale="49" zoomScaleNormal="49" workbookViewId="0">
      <selection activeCell="E27" sqref="E27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6" customFormat="1" ht="21.75" customHeight="1" thickBot="1" x14ac:dyDescent="0.4">
      <c r="A4" s="140"/>
      <c r="B4" s="117"/>
      <c r="C4" s="736" t="s">
        <v>37</v>
      </c>
      <c r="D4" s="672"/>
      <c r="E4" s="665"/>
      <c r="F4" s="598"/>
      <c r="G4" s="597"/>
      <c r="H4" s="699" t="s">
        <v>20</v>
      </c>
      <c r="I4" s="603"/>
      <c r="J4" s="744"/>
      <c r="K4" s="603" t="s">
        <v>21</v>
      </c>
      <c r="L4" s="860" t="s">
        <v>22</v>
      </c>
      <c r="M4" s="861"/>
      <c r="N4" s="862"/>
      <c r="O4" s="862"/>
      <c r="P4" s="866"/>
      <c r="Q4" s="867" t="s">
        <v>23</v>
      </c>
      <c r="R4" s="868"/>
      <c r="S4" s="868"/>
      <c r="T4" s="868"/>
      <c r="U4" s="868"/>
      <c r="V4" s="868"/>
      <c r="W4" s="868"/>
      <c r="X4" s="869"/>
    </row>
    <row r="5" spans="1:47" s="16" customFormat="1" ht="28.5" customHeight="1" thickBot="1" x14ac:dyDescent="0.4">
      <c r="A5" s="141" t="s">
        <v>0</v>
      </c>
      <c r="B5" s="118"/>
      <c r="C5" s="723" t="s">
        <v>38</v>
      </c>
      <c r="D5" s="648" t="s">
        <v>39</v>
      </c>
      <c r="E5" s="103" t="s">
        <v>36</v>
      </c>
      <c r="F5" s="103" t="s">
        <v>24</v>
      </c>
      <c r="G5" s="97" t="s">
        <v>35</v>
      </c>
      <c r="H5" s="455" t="s">
        <v>25</v>
      </c>
      <c r="I5" s="455" t="s">
        <v>26</v>
      </c>
      <c r="J5" s="455" t="s">
        <v>27</v>
      </c>
      <c r="K5" s="604" t="s">
        <v>28</v>
      </c>
      <c r="L5" s="334" t="s">
        <v>29</v>
      </c>
      <c r="M5" s="334" t="s">
        <v>103</v>
      </c>
      <c r="N5" s="334" t="s">
        <v>30</v>
      </c>
      <c r="O5" s="454" t="s">
        <v>104</v>
      </c>
      <c r="P5" s="334" t="s">
        <v>105</v>
      </c>
      <c r="Q5" s="334" t="s">
        <v>31</v>
      </c>
      <c r="R5" s="334" t="s">
        <v>32</v>
      </c>
      <c r="S5" s="334" t="s">
        <v>33</v>
      </c>
      <c r="T5" s="334" t="s">
        <v>34</v>
      </c>
      <c r="U5" s="334" t="s">
        <v>106</v>
      </c>
      <c r="V5" s="334" t="s">
        <v>107</v>
      </c>
      <c r="W5" s="334" t="s">
        <v>108</v>
      </c>
      <c r="X5" s="455" t="s">
        <v>109</v>
      </c>
    </row>
    <row r="6" spans="1:47" s="16" customFormat="1" ht="26.5" customHeight="1" x14ac:dyDescent="0.35">
      <c r="A6" s="143" t="s">
        <v>6</v>
      </c>
      <c r="B6" s="743"/>
      <c r="C6" s="153">
        <v>132</v>
      </c>
      <c r="D6" s="674" t="s">
        <v>17</v>
      </c>
      <c r="E6" s="651" t="s">
        <v>116</v>
      </c>
      <c r="F6" s="675">
        <v>60</v>
      </c>
      <c r="G6" s="276"/>
      <c r="H6" s="258">
        <v>0.75</v>
      </c>
      <c r="I6" s="39">
        <v>5.08</v>
      </c>
      <c r="J6" s="40">
        <v>4.9800000000000004</v>
      </c>
      <c r="K6" s="307">
        <v>68.55</v>
      </c>
      <c r="L6" s="322">
        <v>0.01</v>
      </c>
      <c r="M6" s="324">
        <v>0.02</v>
      </c>
      <c r="N6" s="49">
        <v>3</v>
      </c>
      <c r="O6" s="49">
        <v>0</v>
      </c>
      <c r="P6" s="50">
        <v>0</v>
      </c>
      <c r="Q6" s="324">
        <v>18.62</v>
      </c>
      <c r="R6" s="49">
        <v>20.059999999999999</v>
      </c>
      <c r="S6" s="49">
        <v>10.51</v>
      </c>
      <c r="T6" s="49">
        <v>0.83</v>
      </c>
      <c r="U6" s="49">
        <v>147.34</v>
      </c>
      <c r="V6" s="49">
        <v>3.0000000000000001E-3</v>
      </c>
      <c r="W6" s="49">
        <v>0</v>
      </c>
      <c r="X6" s="50">
        <v>0.01</v>
      </c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</row>
    <row r="7" spans="1:47" s="16" customFormat="1" ht="26.5" customHeight="1" x14ac:dyDescent="0.35">
      <c r="A7" s="104"/>
      <c r="B7" s="123"/>
      <c r="C7" s="134">
        <v>138</v>
      </c>
      <c r="D7" s="312" t="s">
        <v>8</v>
      </c>
      <c r="E7" s="589" t="s">
        <v>63</v>
      </c>
      <c r="F7" s="590">
        <v>200</v>
      </c>
      <c r="G7" s="98"/>
      <c r="H7" s="235">
        <v>6.03</v>
      </c>
      <c r="I7" s="13">
        <v>6.38</v>
      </c>
      <c r="J7" s="43">
        <v>11.17</v>
      </c>
      <c r="K7" s="100">
        <v>126.47</v>
      </c>
      <c r="L7" s="235">
        <v>0.08</v>
      </c>
      <c r="M7" s="70">
        <v>0.08</v>
      </c>
      <c r="N7" s="13">
        <v>5.73</v>
      </c>
      <c r="O7" s="13">
        <v>120</v>
      </c>
      <c r="P7" s="43">
        <v>0.02</v>
      </c>
      <c r="Q7" s="70">
        <v>23.55</v>
      </c>
      <c r="R7" s="13">
        <v>88.42</v>
      </c>
      <c r="S7" s="13">
        <v>23.21</v>
      </c>
      <c r="T7" s="13">
        <v>1.27</v>
      </c>
      <c r="U7" s="13">
        <v>411.47</v>
      </c>
      <c r="V7" s="13">
        <v>6.0000000000000001E-3</v>
      </c>
      <c r="W7" s="13">
        <v>0</v>
      </c>
      <c r="X7" s="43">
        <v>0.04</v>
      </c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</row>
    <row r="8" spans="1:47" s="16" customFormat="1" ht="26.5" customHeight="1" x14ac:dyDescent="0.35">
      <c r="A8" s="106"/>
      <c r="B8" s="123"/>
      <c r="C8" s="134">
        <v>126</v>
      </c>
      <c r="D8" s="312" t="s">
        <v>9</v>
      </c>
      <c r="E8" s="589" t="s">
        <v>137</v>
      </c>
      <c r="F8" s="590">
        <v>90</v>
      </c>
      <c r="G8" s="98"/>
      <c r="H8" s="235">
        <v>18.489999999999998</v>
      </c>
      <c r="I8" s="13">
        <v>18.54</v>
      </c>
      <c r="J8" s="43">
        <v>3.59</v>
      </c>
      <c r="K8" s="100">
        <v>256</v>
      </c>
      <c r="L8" s="235">
        <v>0.06</v>
      </c>
      <c r="M8" s="70">
        <v>0.14000000000000001</v>
      </c>
      <c r="N8" s="13">
        <v>1.08</v>
      </c>
      <c r="O8" s="13">
        <v>10</v>
      </c>
      <c r="P8" s="43">
        <v>0.04</v>
      </c>
      <c r="Q8" s="70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3">
        <v>0.06</v>
      </c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</row>
    <row r="9" spans="1:47" s="16" customFormat="1" ht="26.5" customHeight="1" x14ac:dyDescent="0.35">
      <c r="A9" s="106"/>
      <c r="B9" s="133"/>
      <c r="C9" s="520">
        <v>51</v>
      </c>
      <c r="D9" s="199" t="s">
        <v>59</v>
      </c>
      <c r="E9" s="150" t="s">
        <v>120</v>
      </c>
      <c r="F9" s="520">
        <v>150</v>
      </c>
      <c r="G9" s="165"/>
      <c r="H9" s="824">
        <v>3.33</v>
      </c>
      <c r="I9" s="825">
        <v>3.81</v>
      </c>
      <c r="J9" s="826">
        <v>26.04</v>
      </c>
      <c r="K9" s="827">
        <v>151.12</v>
      </c>
      <c r="L9" s="234">
        <v>0.15</v>
      </c>
      <c r="M9" s="15">
        <v>0.1</v>
      </c>
      <c r="N9" s="15">
        <v>14.03</v>
      </c>
      <c r="O9" s="15">
        <v>20</v>
      </c>
      <c r="P9" s="18">
        <v>0.06</v>
      </c>
      <c r="Q9" s="234">
        <v>20.11</v>
      </c>
      <c r="R9" s="15">
        <v>90.58</v>
      </c>
      <c r="S9" s="15">
        <v>35.68</v>
      </c>
      <c r="T9" s="15">
        <v>1.45</v>
      </c>
      <c r="U9" s="15">
        <v>830.41</v>
      </c>
      <c r="V9" s="15">
        <v>7.7200000000000003E-3</v>
      </c>
      <c r="W9" s="15">
        <v>5.1999999999999995E-4</v>
      </c>
      <c r="X9" s="41">
        <v>0.05</v>
      </c>
    </row>
    <row r="10" spans="1:47" s="16" customFormat="1" ht="26.5" customHeight="1" x14ac:dyDescent="0.35">
      <c r="A10" s="106"/>
      <c r="B10" s="123"/>
      <c r="C10" s="134">
        <v>101</v>
      </c>
      <c r="D10" s="312" t="s">
        <v>16</v>
      </c>
      <c r="E10" s="589" t="s">
        <v>64</v>
      </c>
      <c r="F10" s="590">
        <v>200</v>
      </c>
      <c r="G10" s="98"/>
      <c r="H10" s="234">
        <v>0.64</v>
      </c>
      <c r="I10" s="15">
        <v>0.25</v>
      </c>
      <c r="J10" s="41">
        <v>16.059999999999999</v>
      </c>
      <c r="K10" s="250">
        <v>79.849999999999994</v>
      </c>
      <c r="L10" s="234">
        <v>0.01</v>
      </c>
      <c r="M10" s="17">
        <v>0.05</v>
      </c>
      <c r="N10" s="15">
        <v>0.05</v>
      </c>
      <c r="O10" s="15">
        <v>100</v>
      </c>
      <c r="P10" s="41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1">
        <v>0</v>
      </c>
    </row>
    <row r="11" spans="1:47" s="16" customFormat="1" ht="26.5" customHeight="1" x14ac:dyDescent="0.35">
      <c r="A11" s="106"/>
      <c r="B11" s="123"/>
      <c r="C11" s="135">
        <v>119</v>
      </c>
      <c r="D11" s="149" t="s">
        <v>12</v>
      </c>
      <c r="E11" s="149" t="s">
        <v>52</v>
      </c>
      <c r="F11" s="180">
        <v>20</v>
      </c>
      <c r="G11" s="128"/>
      <c r="H11" s="234">
        <v>1.52</v>
      </c>
      <c r="I11" s="15">
        <v>0.16</v>
      </c>
      <c r="J11" s="41">
        <v>9.84</v>
      </c>
      <c r="K11" s="250">
        <v>47</v>
      </c>
      <c r="L11" s="234">
        <v>0.02</v>
      </c>
      <c r="M11" s="15">
        <v>0.01</v>
      </c>
      <c r="N11" s="15">
        <v>0</v>
      </c>
      <c r="O11" s="15">
        <v>0</v>
      </c>
      <c r="P11" s="18">
        <v>0</v>
      </c>
      <c r="Q11" s="234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47" s="16" customFormat="1" ht="26.5" customHeight="1" x14ac:dyDescent="0.35">
      <c r="A12" s="106"/>
      <c r="B12" s="123"/>
      <c r="C12" s="132">
        <v>120</v>
      </c>
      <c r="D12" s="149" t="s">
        <v>13</v>
      </c>
      <c r="E12" s="149" t="s">
        <v>44</v>
      </c>
      <c r="F12" s="132">
        <v>20</v>
      </c>
      <c r="G12" s="175"/>
      <c r="H12" s="234">
        <v>1.32</v>
      </c>
      <c r="I12" s="15">
        <v>0.24</v>
      </c>
      <c r="J12" s="41">
        <v>8.0399999999999991</v>
      </c>
      <c r="K12" s="251">
        <v>39.6</v>
      </c>
      <c r="L12" s="266">
        <v>0.03</v>
      </c>
      <c r="M12" s="19">
        <v>0.02</v>
      </c>
      <c r="N12" s="20">
        <v>0</v>
      </c>
      <c r="O12" s="20">
        <v>0</v>
      </c>
      <c r="P12" s="46">
        <v>0</v>
      </c>
      <c r="Q12" s="266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47" s="16" customFormat="1" ht="26.5" customHeight="1" x14ac:dyDescent="0.35">
      <c r="A13" s="106"/>
      <c r="B13" s="123"/>
      <c r="C13" s="220"/>
      <c r="D13" s="149"/>
      <c r="E13" s="297" t="s">
        <v>18</v>
      </c>
      <c r="F13" s="303">
        <f>SUM(F6:F12)</f>
        <v>740</v>
      </c>
      <c r="G13" s="128"/>
      <c r="H13" s="193">
        <f>SUM(H6:H12)</f>
        <v>32.08</v>
      </c>
      <c r="I13" s="14">
        <f t="shared" ref="I13:J13" si="0">SUM(I6:I12)</f>
        <v>34.46</v>
      </c>
      <c r="J13" s="44">
        <f t="shared" si="0"/>
        <v>79.72</v>
      </c>
      <c r="K13" s="309">
        <f>SUM(K6:K12)</f>
        <v>768.59</v>
      </c>
      <c r="L13" s="193">
        <f t="shared" ref="L13:R13" si="1">SUM(L6:L12)</f>
        <v>0.36</v>
      </c>
      <c r="M13" s="24">
        <f t="shared" si="1"/>
        <v>0.42000000000000004</v>
      </c>
      <c r="N13" s="14">
        <f t="shared" si="1"/>
        <v>23.89</v>
      </c>
      <c r="O13" s="14">
        <f t="shared" si="1"/>
        <v>250</v>
      </c>
      <c r="P13" s="44">
        <f t="shared" si="1"/>
        <v>0.12</v>
      </c>
      <c r="Q13" s="24">
        <f t="shared" si="1"/>
        <v>115.24</v>
      </c>
      <c r="R13" s="14">
        <f t="shared" si="1"/>
        <v>433.91999999999996</v>
      </c>
      <c r="S13" s="645">
        <f>SUM(S12)</f>
        <v>9.4</v>
      </c>
      <c r="T13" s="14">
        <f>SUM(T12)</f>
        <v>0.78</v>
      </c>
      <c r="U13" s="14">
        <f t="shared" ref="U13:X13" si="2">SUM(U12)</f>
        <v>47</v>
      </c>
      <c r="V13" s="14">
        <f t="shared" si="2"/>
        <v>1E-3</v>
      </c>
      <c r="W13" s="14">
        <f t="shared" si="2"/>
        <v>1E-3</v>
      </c>
      <c r="X13" s="44">
        <f t="shared" si="2"/>
        <v>0</v>
      </c>
    </row>
    <row r="14" spans="1:47" ht="30" customHeight="1" thickBot="1" x14ac:dyDescent="0.4">
      <c r="A14" s="256"/>
      <c r="B14" s="290"/>
      <c r="C14" s="311"/>
      <c r="D14" s="649"/>
      <c r="E14" s="326" t="s">
        <v>19</v>
      </c>
      <c r="F14" s="608"/>
      <c r="G14" s="610"/>
      <c r="H14" s="614"/>
      <c r="I14" s="616"/>
      <c r="J14" s="617"/>
      <c r="K14" s="310">
        <f>K13/23.5</f>
        <v>32.705957446808512</v>
      </c>
      <c r="L14" s="614"/>
      <c r="M14" s="615"/>
      <c r="N14" s="616"/>
      <c r="O14" s="616"/>
      <c r="P14" s="617"/>
      <c r="Q14" s="615"/>
      <c r="R14" s="616"/>
      <c r="S14" s="676"/>
      <c r="T14" s="616"/>
      <c r="U14" s="616"/>
      <c r="V14" s="616"/>
      <c r="W14" s="676"/>
      <c r="X14" s="677"/>
    </row>
    <row r="15" spans="1:47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47" ht="18" x14ac:dyDescent="0.35">
      <c r="D16" s="11"/>
      <c r="E16" s="25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37" zoomScaleNormal="37" workbookViewId="0">
      <selection activeCell="G31" sqref="G31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9.8164062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117"/>
      <c r="C4" s="597" t="s">
        <v>37</v>
      </c>
      <c r="D4" s="302"/>
      <c r="E4" s="647"/>
      <c r="F4" s="598"/>
      <c r="G4" s="597"/>
      <c r="H4" s="699" t="s">
        <v>20</v>
      </c>
      <c r="I4" s="603"/>
      <c r="J4" s="744"/>
      <c r="K4" s="603" t="s">
        <v>21</v>
      </c>
      <c r="L4" s="860" t="s">
        <v>22</v>
      </c>
      <c r="M4" s="861"/>
      <c r="N4" s="862"/>
      <c r="O4" s="862"/>
      <c r="P4" s="866"/>
      <c r="Q4" s="867" t="s">
        <v>23</v>
      </c>
      <c r="R4" s="868"/>
      <c r="S4" s="868"/>
      <c r="T4" s="868"/>
      <c r="U4" s="868"/>
      <c r="V4" s="868"/>
      <c r="W4" s="868"/>
      <c r="X4" s="869"/>
    </row>
    <row r="5" spans="1:24" s="16" customFormat="1" ht="47" thickBot="1" x14ac:dyDescent="0.4">
      <c r="A5" s="141" t="s">
        <v>0</v>
      </c>
      <c r="B5" s="118"/>
      <c r="C5" s="97" t="s">
        <v>38</v>
      </c>
      <c r="D5" s="745" t="s">
        <v>39</v>
      </c>
      <c r="E5" s="97" t="s">
        <v>36</v>
      </c>
      <c r="F5" s="103" t="s">
        <v>24</v>
      </c>
      <c r="G5" s="97" t="s">
        <v>35</v>
      </c>
      <c r="H5" s="455" t="s">
        <v>25</v>
      </c>
      <c r="I5" s="455" t="s">
        <v>26</v>
      </c>
      <c r="J5" s="455" t="s">
        <v>27</v>
      </c>
      <c r="K5" s="604" t="s">
        <v>28</v>
      </c>
      <c r="L5" s="474" t="s">
        <v>29</v>
      </c>
      <c r="M5" s="474" t="s">
        <v>103</v>
      </c>
      <c r="N5" s="474" t="s">
        <v>30</v>
      </c>
      <c r="O5" s="528" t="s">
        <v>104</v>
      </c>
      <c r="P5" s="474" t="s">
        <v>105</v>
      </c>
      <c r="Q5" s="474" t="s">
        <v>31</v>
      </c>
      <c r="R5" s="474" t="s">
        <v>32</v>
      </c>
      <c r="S5" s="474" t="s">
        <v>33</v>
      </c>
      <c r="T5" s="474" t="s">
        <v>34</v>
      </c>
      <c r="U5" s="474" t="s">
        <v>106</v>
      </c>
      <c r="V5" s="474" t="s">
        <v>107</v>
      </c>
      <c r="W5" s="474" t="s">
        <v>108</v>
      </c>
      <c r="X5" s="455" t="s">
        <v>109</v>
      </c>
    </row>
    <row r="6" spans="1:24" s="16" customFormat="1" ht="33.75" customHeight="1" x14ac:dyDescent="0.35">
      <c r="A6" s="143" t="s">
        <v>6</v>
      </c>
      <c r="B6" s="120"/>
      <c r="C6" s="153">
        <v>25</v>
      </c>
      <c r="D6" s="263" t="s">
        <v>17</v>
      </c>
      <c r="E6" s="325" t="s">
        <v>47</v>
      </c>
      <c r="F6" s="337">
        <v>150</v>
      </c>
      <c r="G6" s="137"/>
      <c r="H6" s="47">
        <v>0.6</v>
      </c>
      <c r="I6" s="37">
        <v>0.45</v>
      </c>
      <c r="J6" s="48">
        <v>15.45</v>
      </c>
      <c r="K6" s="187">
        <v>70.5</v>
      </c>
      <c r="L6" s="252">
        <v>0.03</v>
      </c>
      <c r="M6" s="47">
        <v>0.05</v>
      </c>
      <c r="N6" s="37">
        <v>7.5</v>
      </c>
      <c r="O6" s="37">
        <v>0</v>
      </c>
      <c r="P6" s="215">
        <v>0</v>
      </c>
      <c r="Q6" s="252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426">
        <v>0.01</v>
      </c>
    </row>
    <row r="7" spans="1:24" s="16" customFormat="1" ht="33.75" customHeight="1" x14ac:dyDescent="0.35">
      <c r="A7" s="104"/>
      <c r="B7" s="123"/>
      <c r="C7" s="98">
        <v>35</v>
      </c>
      <c r="D7" s="312" t="s">
        <v>8</v>
      </c>
      <c r="E7" s="670" t="s">
        <v>66</v>
      </c>
      <c r="F7" s="590">
        <v>200</v>
      </c>
      <c r="G7" s="98"/>
      <c r="H7" s="235">
        <v>4.91</v>
      </c>
      <c r="I7" s="13">
        <v>9.9600000000000009</v>
      </c>
      <c r="J7" s="43">
        <v>9.02</v>
      </c>
      <c r="K7" s="100">
        <v>146.41</v>
      </c>
      <c r="L7" s="235">
        <v>0.04</v>
      </c>
      <c r="M7" s="70">
        <v>0.03</v>
      </c>
      <c r="N7" s="13">
        <v>0.75</v>
      </c>
      <c r="O7" s="13">
        <v>120</v>
      </c>
      <c r="P7" s="23">
        <v>0</v>
      </c>
      <c r="Q7" s="235">
        <v>12.45</v>
      </c>
      <c r="R7" s="13">
        <v>46.5</v>
      </c>
      <c r="S7" s="13">
        <v>9.68</v>
      </c>
      <c r="T7" s="13">
        <v>0.56999999999999995</v>
      </c>
      <c r="U7" s="13">
        <v>83.7</v>
      </c>
      <c r="V7" s="13">
        <v>2E-3</v>
      </c>
      <c r="W7" s="13">
        <v>0</v>
      </c>
      <c r="X7" s="43">
        <v>0.03</v>
      </c>
    </row>
    <row r="8" spans="1:24" s="16" customFormat="1" ht="33.75" customHeight="1" x14ac:dyDescent="0.35">
      <c r="A8" s="106"/>
      <c r="B8" s="123"/>
      <c r="C8" s="98">
        <v>89</v>
      </c>
      <c r="D8" s="312" t="s">
        <v>9</v>
      </c>
      <c r="E8" s="670" t="s">
        <v>83</v>
      </c>
      <c r="F8" s="590">
        <v>90</v>
      </c>
      <c r="G8" s="98"/>
      <c r="H8" s="235">
        <v>18.13</v>
      </c>
      <c r="I8" s="13">
        <v>17.05</v>
      </c>
      <c r="J8" s="43">
        <v>3.69</v>
      </c>
      <c r="K8" s="100">
        <v>240.96</v>
      </c>
      <c r="L8" s="356">
        <v>0.06</v>
      </c>
      <c r="M8" s="89">
        <v>0.13</v>
      </c>
      <c r="N8" s="90">
        <v>1.06</v>
      </c>
      <c r="O8" s="90">
        <v>0</v>
      </c>
      <c r="P8" s="91">
        <v>0</v>
      </c>
      <c r="Q8" s="356">
        <v>17.03</v>
      </c>
      <c r="R8" s="90">
        <v>176.72</v>
      </c>
      <c r="S8" s="90">
        <v>23.18</v>
      </c>
      <c r="T8" s="90">
        <v>2.61</v>
      </c>
      <c r="U8" s="90">
        <v>317</v>
      </c>
      <c r="V8" s="90">
        <v>7.0000000000000001E-3</v>
      </c>
      <c r="W8" s="90">
        <v>0</v>
      </c>
      <c r="X8" s="95">
        <v>0.06</v>
      </c>
    </row>
    <row r="9" spans="1:24" s="16" customFormat="1" ht="33.75" customHeight="1" x14ac:dyDescent="0.35">
      <c r="A9" s="106"/>
      <c r="B9" s="123"/>
      <c r="C9" s="134">
        <v>53</v>
      </c>
      <c r="D9" s="653" t="s">
        <v>59</v>
      </c>
      <c r="E9" s="312" t="s">
        <v>56</v>
      </c>
      <c r="F9" s="98">
        <v>150</v>
      </c>
      <c r="G9" s="134"/>
      <c r="H9" s="70">
        <v>3.34</v>
      </c>
      <c r="I9" s="13">
        <v>4.91</v>
      </c>
      <c r="J9" s="23">
        <v>33.93</v>
      </c>
      <c r="K9" s="135">
        <v>191.49</v>
      </c>
      <c r="L9" s="70">
        <v>0.03</v>
      </c>
      <c r="M9" s="70">
        <v>0.02</v>
      </c>
      <c r="N9" s="13">
        <v>0</v>
      </c>
      <c r="O9" s="13">
        <v>20</v>
      </c>
      <c r="P9" s="23">
        <v>0.09</v>
      </c>
      <c r="Q9" s="235">
        <v>6.29</v>
      </c>
      <c r="R9" s="13">
        <v>67.34</v>
      </c>
      <c r="S9" s="33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3">
        <v>0.02</v>
      </c>
    </row>
    <row r="10" spans="1:24" s="16" customFormat="1" ht="43.5" customHeight="1" x14ac:dyDescent="0.35">
      <c r="A10" s="106"/>
      <c r="B10" s="123"/>
      <c r="C10" s="206">
        <v>216</v>
      </c>
      <c r="D10" s="175" t="s">
        <v>16</v>
      </c>
      <c r="E10" s="212" t="s">
        <v>114</v>
      </c>
      <c r="F10" s="132">
        <v>200</v>
      </c>
      <c r="G10" s="607"/>
      <c r="H10" s="234">
        <v>0.25</v>
      </c>
      <c r="I10" s="15">
        <v>0</v>
      </c>
      <c r="J10" s="41">
        <v>12.73</v>
      </c>
      <c r="K10" s="185">
        <v>51.3</v>
      </c>
      <c r="L10" s="266">
        <v>0</v>
      </c>
      <c r="M10" s="19">
        <v>0</v>
      </c>
      <c r="N10" s="20">
        <v>4.3899999999999997</v>
      </c>
      <c r="O10" s="20">
        <v>0</v>
      </c>
      <c r="P10" s="46">
        <v>0</v>
      </c>
      <c r="Q10" s="266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6">
        <v>0</v>
      </c>
    </row>
    <row r="11" spans="1:24" s="16" customFormat="1" ht="33.75" customHeight="1" x14ac:dyDescent="0.35">
      <c r="A11" s="106"/>
      <c r="B11" s="123"/>
      <c r="C11" s="100">
        <v>119</v>
      </c>
      <c r="D11" s="149" t="s">
        <v>12</v>
      </c>
      <c r="E11" s="175" t="s">
        <v>52</v>
      </c>
      <c r="F11" s="180">
        <v>20</v>
      </c>
      <c r="G11" s="128"/>
      <c r="H11" s="234">
        <v>1.52</v>
      </c>
      <c r="I11" s="15">
        <v>0.16</v>
      </c>
      <c r="J11" s="41">
        <v>9.84</v>
      </c>
      <c r="K11" s="250">
        <v>47</v>
      </c>
      <c r="L11" s="234">
        <v>0.02</v>
      </c>
      <c r="M11" s="15">
        <v>0.01</v>
      </c>
      <c r="N11" s="15">
        <v>0</v>
      </c>
      <c r="O11" s="15">
        <v>0</v>
      </c>
      <c r="P11" s="18">
        <v>0</v>
      </c>
      <c r="Q11" s="234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3.75" customHeight="1" x14ac:dyDescent="0.35">
      <c r="A12" s="106"/>
      <c r="B12" s="123"/>
      <c r="C12" s="128">
        <v>120</v>
      </c>
      <c r="D12" s="149" t="s">
        <v>13</v>
      </c>
      <c r="E12" s="175" t="s">
        <v>44</v>
      </c>
      <c r="F12" s="133">
        <v>20</v>
      </c>
      <c r="G12" s="133"/>
      <c r="H12" s="19">
        <v>1.32</v>
      </c>
      <c r="I12" s="20">
        <v>0.24</v>
      </c>
      <c r="J12" s="21">
        <v>8.0399999999999991</v>
      </c>
      <c r="K12" s="264">
        <v>39.6</v>
      </c>
      <c r="L12" s="266">
        <v>0.03</v>
      </c>
      <c r="M12" s="19">
        <v>0.02</v>
      </c>
      <c r="N12" s="20">
        <v>0</v>
      </c>
      <c r="O12" s="20">
        <v>0</v>
      </c>
      <c r="P12" s="46">
        <v>0</v>
      </c>
      <c r="Q12" s="266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3.75" customHeight="1" x14ac:dyDescent="0.35">
      <c r="A13" s="106"/>
      <c r="B13" s="123"/>
      <c r="C13" s="257"/>
      <c r="D13" s="606"/>
      <c r="E13" s="288" t="s">
        <v>18</v>
      </c>
      <c r="F13" s="303">
        <f>F6+F7+F8+F9+F10+F11+F12+60</f>
        <v>890</v>
      </c>
      <c r="G13" s="128"/>
      <c r="H13" s="193">
        <f>SUM(H6:H12)</f>
        <v>30.07</v>
      </c>
      <c r="I13" s="14">
        <f>SUM(I6:I12)</f>
        <v>32.770000000000003</v>
      </c>
      <c r="J13" s="44">
        <f t="shared" ref="J13" si="0">SUM(J6:J12)</f>
        <v>92.700000000000017</v>
      </c>
      <c r="K13" s="309">
        <f t="shared" ref="K13:X13" si="1">SUM(K6:K12)</f>
        <v>787.26</v>
      </c>
      <c r="L13" s="193">
        <f t="shared" si="1"/>
        <v>0.21</v>
      </c>
      <c r="M13" s="24">
        <f t="shared" si="1"/>
        <v>0.26</v>
      </c>
      <c r="N13" s="14">
        <f t="shared" si="1"/>
        <v>13.7</v>
      </c>
      <c r="O13" s="14">
        <f t="shared" si="1"/>
        <v>140</v>
      </c>
      <c r="P13" s="124">
        <f t="shared" si="1"/>
        <v>0.09</v>
      </c>
      <c r="Q13" s="193">
        <f t="shared" si="1"/>
        <v>74.39</v>
      </c>
      <c r="R13" s="14">
        <f t="shared" si="1"/>
        <v>357.56</v>
      </c>
      <c r="S13" s="14">
        <f t="shared" si="1"/>
        <v>84.89</v>
      </c>
      <c r="T13" s="14">
        <f t="shared" si="1"/>
        <v>4.67</v>
      </c>
      <c r="U13" s="14">
        <f t="shared" si="1"/>
        <v>742.37</v>
      </c>
      <c r="V13" s="14">
        <f t="shared" si="1"/>
        <v>1.3000000000000001E-2</v>
      </c>
      <c r="W13" s="14">
        <f t="shared" si="1"/>
        <v>9.0000000000000011E-3</v>
      </c>
      <c r="X13" s="44">
        <f t="shared" si="1"/>
        <v>3.02</v>
      </c>
    </row>
    <row r="14" spans="1:24" s="16" customFormat="1" ht="33.75" customHeight="1" thickBot="1" x14ac:dyDescent="0.4">
      <c r="A14" s="256"/>
      <c r="B14" s="290"/>
      <c r="C14" s="292"/>
      <c r="D14" s="608"/>
      <c r="E14" s="609" t="s">
        <v>19</v>
      </c>
      <c r="F14" s="608"/>
      <c r="G14" s="610"/>
      <c r="H14" s="614"/>
      <c r="I14" s="616"/>
      <c r="J14" s="617"/>
      <c r="K14" s="310">
        <f>K13/23.5</f>
        <v>33.500425531914892</v>
      </c>
      <c r="L14" s="614"/>
      <c r="M14" s="615"/>
      <c r="N14" s="616"/>
      <c r="O14" s="616"/>
      <c r="P14" s="671"/>
      <c r="Q14" s="614"/>
      <c r="R14" s="616"/>
      <c r="S14" s="616"/>
      <c r="T14" s="616"/>
      <c r="U14" s="616"/>
      <c r="V14" s="616"/>
      <c r="W14" s="616"/>
      <c r="X14" s="617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11" customFormat="1" ht="18" x14ac:dyDescent="0.35">
      <c r="B16" s="268"/>
      <c r="C16" s="268"/>
      <c r="D16" s="269"/>
      <c r="E16" s="270"/>
      <c r="F16" s="271"/>
      <c r="G16" s="269"/>
      <c r="H16" s="269"/>
      <c r="I16" s="269"/>
      <c r="J16" s="269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topLeftCell="A5" zoomScale="42" zoomScaleNormal="42" workbookViewId="0">
      <selection activeCell="E26" sqref="E26"/>
    </sheetView>
  </sheetViews>
  <sheetFormatPr defaultRowHeight="14.5" x14ac:dyDescent="0.35"/>
  <cols>
    <col min="1" max="1" width="16.81640625" customWidth="1"/>
    <col min="2" max="2" width="11" style="789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800"/>
      <c r="C4" s="598" t="s">
        <v>37</v>
      </c>
      <c r="D4" s="664"/>
      <c r="E4" s="665"/>
      <c r="F4" s="597"/>
      <c r="G4" s="598"/>
      <c r="H4" s="603" t="s">
        <v>20</v>
      </c>
      <c r="I4" s="603"/>
      <c r="J4" s="603"/>
      <c r="K4" s="666" t="s">
        <v>21</v>
      </c>
      <c r="L4" s="860" t="s">
        <v>22</v>
      </c>
      <c r="M4" s="861"/>
      <c r="N4" s="862"/>
      <c r="O4" s="862"/>
      <c r="P4" s="862"/>
      <c r="Q4" s="874" t="s">
        <v>23</v>
      </c>
      <c r="R4" s="875"/>
      <c r="S4" s="875"/>
      <c r="T4" s="875"/>
      <c r="U4" s="875"/>
      <c r="V4" s="875"/>
      <c r="W4" s="875"/>
      <c r="X4" s="876"/>
    </row>
    <row r="5" spans="1:24" s="16" customFormat="1" ht="28.5" customHeight="1" thickBot="1" x14ac:dyDescent="0.4">
      <c r="A5" s="141" t="s">
        <v>0</v>
      </c>
      <c r="B5" s="801"/>
      <c r="C5" s="103" t="s">
        <v>38</v>
      </c>
      <c r="D5" s="372" t="s">
        <v>39</v>
      </c>
      <c r="E5" s="103" t="s">
        <v>36</v>
      </c>
      <c r="F5" s="97" t="s">
        <v>24</v>
      </c>
      <c r="G5" s="103" t="s">
        <v>35</v>
      </c>
      <c r="H5" s="455" t="s">
        <v>25</v>
      </c>
      <c r="I5" s="455" t="s">
        <v>26</v>
      </c>
      <c r="J5" s="455" t="s">
        <v>27</v>
      </c>
      <c r="K5" s="679" t="s">
        <v>28</v>
      </c>
      <c r="L5" s="474" t="s">
        <v>29</v>
      </c>
      <c r="M5" s="474" t="s">
        <v>103</v>
      </c>
      <c r="N5" s="474" t="s">
        <v>30</v>
      </c>
      <c r="O5" s="528" t="s">
        <v>104</v>
      </c>
      <c r="P5" s="596" t="s">
        <v>105</v>
      </c>
      <c r="Q5" s="334" t="s">
        <v>31</v>
      </c>
      <c r="R5" s="334" t="s">
        <v>32</v>
      </c>
      <c r="S5" s="334" t="s">
        <v>33</v>
      </c>
      <c r="T5" s="334" t="s">
        <v>34</v>
      </c>
      <c r="U5" s="334" t="s">
        <v>106</v>
      </c>
      <c r="V5" s="334" t="s">
        <v>107</v>
      </c>
      <c r="W5" s="334" t="s">
        <v>108</v>
      </c>
      <c r="X5" s="455" t="s">
        <v>109</v>
      </c>
    </row>
    <row r="6" spans="1:24" s="16" customFormat="1" ht="33.75" customHeight="1" x14ac:dyDescent="0.35">
      <c r="A6" s="80" t="s">
        <v>6</v>
      </c>
      <c r="B6" s="137"/>
      <c r="C6" s="536">
        <v>172</v>
      </c>
      <c r="D6" s="650" t="s">
        <v>17</v>
      </c>
      <c r="E6" s="651" t="s">
        <v>122</v>
      </c>
      <c r="F6" s="673">
        <v>60</v>
      </c>
      <c r="G6" s="276"/>
      <c r="H6" s="278">
        <v>1.75</v>
      </c>
      <c r="I6" s="83">
        <v>0.11</v>
      </c>
      <c r="J6" s="85">
        <v>3.55</v>
      </c>
      <c r="K6" s="481">
        <v>21.6</v>
      </c>
      <c r="L6" s="278">
        <v>0.05</v>
      </c>
      <c r="M6" s="83">
        <v>0.02</v>
      </c>
      <c r="N6" s="83">
        <v>2.4</v>
      </c>
      <c r="O6" s="83">
        <v>20</v>
      </c>
      <c r="P6" s="84">
        <v>0</v>
      </c>
      <c r="Q6" s="278">
        <v>10.56</v>
      </c>
      <c r="R6" s="83">
        <v>32.36</v>
      </c>
      <c r="S6" s="83">
        <v>10.96</v>
      </c>
      <c r="T6" s="83">
        <v>0.37</v>
      </c>
      <c r="U6" s="83">
        <v>49.3</v>
      </c>
      <c r="V6" s="83">
        <v>4.0000000000000001E-3</v>
      </c>
      <c r="W6" s="83">
        <v>1E-3</v>
      </c>
      <c r="X6" s="85">
        <v>0.03</v>
      </c>
    </row>
    <row r="7" spans="1:24" s="16" customFormat="1" ht="33.75" customHeight="1" x14ac:dyDescent="0.35">
      <c r="A7" s="78"/>
      <c r="B7" s="179" t="s">
        <v>71</v>
      </c>
      <c r="C7" s="537">
        <v>37</v>
      </c>
      <c r="D7" s="480" t="s">
        <v>8</v>
      </c>
      <c r="E7" s="294" t="s">
        <v>53</v>
      </c>
      <c r="F7" s="547">
        <v>200</v>
      </c>
      <c r="G7" s="162"/>
      <c r="H7" s="321">
        <v>5.78</v>
      </c>
      <c r="I7" s="55">
        <v>5.5</v>
      </c>
      <c r="J7" s="68">
        <v>10.8</v>
      </c>
      <c r="K7" s="319">
        <v>115.7</v>
      </c>
      <c r="L7" s="321">
        <v>7.0000000000000007E-2</v>
      </c>
      <c r="M7" s="55">
        <v>7.0000000000000007E-2</v>
      </c>
      <c r="N7" s="55">
        <v>5.69</v>
      </c>
      <c r="O7" s="55">
        <v>110</v>
      </c>
      <c r="P7" s="56">
        <v>0</v>
      </c>
      <c r="Q7" s="321">
        <v>14.22</v>
      </c>
      <c r="R7" s="55">
        <v>82.61</v>
      </c>
      <c r="S7" s="55">
        <v>21.99</v>
      </c>
      <c r="T7" s="55">
        <v>1.22</v>
      </c>
      <c r="U7" s="55">
        <v>398.71</v>
      </c>
      <c r="V7" s="55">
        <v>5.0000000000000001E-3</v>
      </c>
      <c r="W7" s="55">
        <v>0</v>
      </c>
      <c r="X7" s="68">
        <v>0.04</v>
      </c>
    </row>
    <row r="8" spans="1:24" s="16" customFormat="1" ht="33.75" customHeight="1" x14ac:dyDescent="0.35">
      <c r="A8" s="81"/>
      <c r="B8" s="179" t="s">
        <v>71</v>
      </c>
      <c r="C8" s="537">
        <v>85</v>
      </c>
      <c r="D8" s="480" t="s">
        <v>9</v>
      </c>
      <c r="E8" s="294" t="s">
        <v>153</v>
      </c>
      <c r="F8" s="505">
        <v>90</v>
      </c>
      <c r="G8" s="162"/>
      <c r="H8" s="321">
        <v>13.81</v>
      </c>
      <c r="I8" s="55">
        <v>7.8</v>
      </c>
      <c r="J8" s="68">
        <v>7.21</v>
      </c>
      <c r="K8" s="319">
        <v>154.13</v>
      </c>
      <c r="L8" s="321">
        <v>0.18</v>
      </c>
      <c r="M8" s="55">
        <v>1.37</v>
      </c>
      <c r="N8" s="55">
        <v>10.33</v>
      </c>
      <c r="O8" s="55">
        <v>3920</v>
      </c>
      <c r="P8" s="56">
        <v>0.96</v>
      </c>
      <c r="Q8" s="321">
        <v>16.170000000000002</v>
      </c>
      <c r="R8" s="55">
        <v>221.57</v>
      </c>
      <c r="S8" s="55">
        <v>14.02</v>
      </c>
      <c r="T8" s="55">
        <v>4.8</v>
      </c>
      <c r="U8" s="55">
        <v>194.11</v>
      </c>
      <c r="V8" s="55">
        <v>5.0000000000000001E-3</v>
      </c>
      <c r="W8" s="55">
        <v>2.8000000000000001E-2</v>
      </c>
      <c r="X8" s="68">
        <v>0</v>
      </c>
    </row>
    <row r="9" spans="1:24" s="16" customFormat="1" ht="33.75" customHeight="1" x14ac:dyDescent="0.35">
      <c r="A9" s="81"/>
      <c r="B9" s="133"/>
      <c r="C9" s="520">
        <v>64</v>
      </c>
      <c r="D9" s="205" t="s">
        <v>46</v>
      </c>
      <c r="E9" s="340" t="s">
        <v>67</v>
      </c>
      <c r="F9" s="221">
        <v>150</v>
      </c>
      <c r="G9" s="99"/>
      <c r="H9" s="242">
        <v>6.76</v>
      </c>
      <c r="I9" s="74">
        <v>3.93</v>
      </c>
      <c r="J9" s="203">
        <v>41.29</v>
      </c>
      <c r="K9" s="355">
        <v>227.48</v>
      </c>
      <c r="L9" s="242">
        <v>0.08</v>
      </c>
      <c r="M9" s="74">
        <v>0.03</v>
      </c>
      <c r="N9" s="74">
        <v>0</v>
      </c>
      <c r="O9" s="74">
        <v>10</v>
      </c>
      <c r="P9" s="75">
        <v>0.06</v>
      </c>
      <c r="Q9" s="242">
        <v>13.22</v>
      </c>
      <c r="R9" s="74">
        <v>50.76</v>
      </c>
      <c r="S9" s="74">
        <v>9.1199999999999992</v>
      </c>
      <c r="T9" s="74">
        <v>0.92</v>
      </c>
      <c r="U9" s="74">
        <v>72.489999999999995</v>
      </c>
      <c r="V9" s="74">
        <v>1E-3</v>
      </c>
      <c r="W9" s="74">
        <v>0</v>
      </c>
      <c r="X9" s="203">
        <v>0.01</v>
      </c>
    </row>
    <row r="10" spans="1:24" s="16" customFormat="1" ht="43.5" customHeight="1" x14ac:dyDescent="0.35">
      <c r="A10" s="81"/>
      <c r="B10" s="133"/>
      <c r="C10" s="133">
        <v>95</v>
      </c>
      <c r="D10" s="653" t="s">
        <v>16</v>
      </c>
      <c r="E10" s="589" t="s">
        <v>132</v>
      </c>
      <c r="F10" s="654">
        <v>200</v>
      </c>
      <c r="G10" s="133"/>
      <c r="H10" s="266">
        <v>0</v>
      </c>
      <c r="I10" s="20">
        <v>0</v>
      </c>
      <c r="J10" s="21">
        <v>20</v>
      </c>
      <c r="K10" s="188">
        <v>80.599999999999994</v>
      </c>
      <c r="L10" s="17">
        <v>0.1</v>
      </c>
      <c r="M10" s="17">
        <v>0.1</v>
      </c>
      <c r="N10" s="15">
        <v>3</v>
      </c>
      <c r="O10" s="15">
        <v>79.2</v>
      </c>
      <c r="P10" s="18">
        <v>0.96</v>
      </c>
      <c r="Q10" s="234">
        <v>0.16</v>
      </c>
      <c r="R10" s="15">
        <v>0</v>
      </c>
      <c r="S10" s="32">
        <v>0</v>
      </c>
      <c r="T10" s="15">
        <v>0.02</v>
      </c>
      <c r="U10" s="15">
        <v>0.15</v>
      </c>
      <c r="V10" s="15">
        <v>0</v>
      </c>
      <c r="W10" s="15">
        <v>0</v>
      </c>
      <c r="X10" s="43">
        <v>0</v>
      </c>
    </row>
    <row r="11" spans="1:24" s="16" customFormat="1" ht="33.75" customHeight="1" x14ac:dyDescent="0.35">
      <c r="A11" s="81"/>
      <c r="B11" s="133"/>
      <c r="C11" s="534">
        <v>119</v>
      </c>
      <c r="D11" s="205" t="s">
        <v>12</v>
      </c>
      <c r="E11" s="150" t="s">
        <v>52</v>
      </c>
      <c r="F11" s="133">
        <v>30</v>
      </c>
      <c r="G11" s="165"/>
      <c r="H11" s="266">
        <v>2.2799999999999998</v>
      </c>
      <c r="I11" s="20">
        <v>0.24</v>
      </c>
      <c r="J11" s="46">
        <v>14.76</v>
      </c>
      <c r="K11" s="388">
        <v>70.5</v>
      </c>
      <c r="L11" s="266">
        <v>0.03</v>
      </c>
      <c r="M11" s="20">
        <v>0.01</v>
      </c>
      <c r="N11" s="20">
        <v>0</v>
      </c>
      <c r="O11" s="20">
        <v>0</v>
      </c>
      <c r="P11" s="21">
        <v>0</v>
      </c>
      <c r="Q11" s="266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6">
        <v>4.3499999999999996</v>
      </c>
    </row>
    <row r="12" spans="1:24" s="16" customFormat="1" ht="33.75" customHeight="1" x14ac:dyDescent="0.35">
      <c r="A12" s="81"/>
      <c r="B12" s="133"/>
      <c r="C12" s="520">
        <v>120</v>
      </c>
      <c r="D12" s="205" t="s">
        <v>13</v>
      </c>
      <c r="E12" s="150" t="s">
        <v>44</v>
      </c>
      <c r="F12" s="133">
        <v>20</v>
      </c>
      <c r="G12" s="165"/>
      <c r="H12" s="266">
        <v>1.32</v>
      </c>
      <c r="I12" s="20">
        <v>0.24</v>
      </c>
      <c r="J12" s="46">
        <v>8.0399999999999991</v>
      </c>
      <c r="K12" s="388">
        <v>39.6</v>
      </c>
      <c r="L12" s="266">
        <v>0.03</v>
      </c>
      <c r="M12" s="20">
        <v>0.02</v>
      </c>
      <c r="N12" s="20">
        <v>0</v>
      </c>
      <c r="O12" s="20">
        <v>0</v>
      </c>
      <c r="P12" s="21">
        <v>0</v>
      </c>
      <c r="Q12" s="266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3.75" customHeight="1" x14ac:dyDescent="0.35">
      <c r="A13" s="81"/>
      <c r="B13" s="178" t="s">
        <v>69</v>
      </c>
      <c r="C13" s="466"/>
      <c r="D13" s="171"/>
      <c r="E13" s="394" t="s">
        <v>18</v>
      </c>
      <c r="F13" s="286" t="e">
        <f>F6+#REF!+#REF!+F9+F10+F11+F12</f>
        <v>#REF!</v>
      </c>
      <c r="G13" s="444"/>
      <c r="H13" s="194" t="e">
        <f>H6+#REF!+#REF!+H9+H10+H11+H12</f>
        <v>#REF!</v>
      </c>
      <c r="I13" s="22" t="e">
        <f>I6+#REF!+#REF!+I9+I10+I11+I12</f>
        <v>#REF!</v>
      </c>
      <c r="J13" s="60" t="e">
        <f>J6+#REF!+#REF!+J9+J10+J11+J12</f>
        <v>#REF!</v>
      </c>
      <c r="K13" s="436" t="e">
        <f>K6+#REF!+#REF!+K9+K10+K11+K12</f>
        <v>#REF!</v>
      </c>
      <c r="L13" s="194" t="e">
        <f>L6+#REF!+#REF!+L9+L10+L11+L12</f>
        <v>#REF!</v>
      </c>
      <c r="M13" s="22" t="e">
        <f>M6+#REF!+#REF!+M9+M10+M11+M12</f>
        <v>#REF!</v>
      </c>
      <c r="N13" s="22" t="e">
        <f>N6+#REF!+#REF!+N9+N10+N11+N12</f>
        <v>#REF!</v>
      </c>
      <c r="O13" s="22" t="e">
        <f>O6+#REF!+#REF!+O9+O10+O11+O12</f>
        <v>#REF!</v>
      </c>
      <c r="P13" s="110" t="e">
        <f>P6+#REF!+#REF!+P9+P10+P11+P12</f>
        <v>#REF!</v>
      </c>
      <c r="Q13" s="194" t="e">
        <f>Q6+#REF!+#REF!+Q9+Q10+Q11+Q12</f>
        <v>#REF!</v>
      </c>
      <c r="R13" s="22" t="e">
        <f>R6+#REF!+#REF!+R9+R10+R11+R12</f>
        <v>#REF!</v>
      </c>
      <c r="S13" s="22" t="e">
        <f>S6+#REF!+#REF!+S9+S10+S11+S12</f>
        <v>#REF!</v>
      </c>
      <c r="T13" s="22" t="e">
        <f>T6+#REF!+#REF!+T9+T10+T11+T12</f>
        <v>#REF!</v>
      </c>
      <c r="U13" s="22" t="e">
        <f>U6+#REF!+#REF!+U9+U10+U11+U12</f>
        <v>#REF!</v>
      </c>
      <c r="V13" s="22" t="e">
        <f>V6+#REF!+#REF!+V9+V10+V11+V12</f>
        <v>#REF!</v>
      </c>
      <c r="W13" s="22" t="e">
        <f>W6+#REF!+#REF!+W9+W10+W11+W12</f>
        <v>#REF!</v>
      </c>
      <c r="X13" s="60" t="e">
        <f>X6+#REF!+#REF!+X9+X10+X11+X12</f>
        <v>#REF!</v>
      </c>
    </row>
    <row r="14" spans="1:24" s="16" customFormat="1" ht="33.75" customHeight="1" x14ac:dyDescent="0.35">
      <c r="A14" s="81"/>
      <c r="B14" s="232" t="s">
        <v>71</v>
      </c>
      <c r="C14" s="538"/>
      <c r="D14" s="398"/>
      <c r="E14" s="399" t="s">
        <v>18</v>
      </c>
      <c r="F14" s="285">
        <f>F6+F7+F8+F9+F10+F11+F12</f>
        <v>750</v>
      </c>
      <c r="G14" s="445"/>
      <c r="H14" s="299">
        <f t="shared" ref="H14:X14" si="0">H6+H7+H8+H9+H10+H11+H12</f>
        <v>31.700000000000003</v>
      </c>
      <c r="I14" s="54">
        <f t="shared" si="0"/>
        <v>17.819999999999997</v>
      </c>
      <c r="J14" s="69">
        <f t="shared" si="0"/>
        <v>105.65</v>
      </c>
      <c r="K14" s="446">
        <f t="shared" si="0"/>
        <v>709.61</v>
      </c>
      <c r="L14" s="299">
        <f t="shared" si="0"/>
        <v>0.54</v>
      </c>
      <c r="M14" s="54">
        <f t="shared" si="0"/>
        <v>1.6200000000000003</v>
      </c>
      <c r="N14" s="54">
        <f t="shared" si="0"/>
        <v>21.42</v>
      </c>
      <c r="O14" s="54">
        <f t="shared" si="0"/>
        <v>4139.2</v>
      </c>
      <c r="P14" s="725">
        <f t="shared" si="0"/>
        <v>1.98</v>
      </c>
      <c r="Q14" s="299">
        <f t="shared" si="0"/>
        <v>66.13</v>
      </c>
      <c r="R14" s="54">
        <f t="shared" si="0"/>
        <v>436.79999999999995</v>
      </c>
      <c r="S14" s="54">
        <f t="shared" si="0"/>
        <v>69.69</v>
      </c>
      <c r="T14" s="54">
        <f t="shared" si="0"/>
        <v>8.44</v>
      </c>
      <c r="U14" s="54">
        <f t="shared" si="0"/>
        <v>789.66</v>
      </c>
      <c r="V14" s="54">
        <f t="shared" si="0"/>
        <v>1.7000000000000005E-2</v>
      </c>
      <c r="W14" s="54">
        <f t="shared" si="0"/>
        <v>3.2000000000000001E-2</v>
      </c>
      <c r="X14" s="69">
        <f t="shared" si="0"/>
        <v>4.43</v>
      </c>
    </row>
    <row r="15" spans="1:24" s="16" customFormat="1" ht="33.75" customHeight="1" x14ac:dyDescent="0.35">
      <c r="A15" s="81"/>
      <c r="B15" s="231" t="s">
        <v>69</v>
      </c>
      <c r="C15" s="477"/>
      <c r="D15" s="400"/>
      <c r="E15" s="394" t="s">
        <v>19</v>
      </c>
      <c r="F15" s="401"/>
      <c r="G15" s="402"/>
      <c r="H15" s="395"/>
      <c r="I15" s="396"/>
      <c r="J15" s="397"/>
      <c r="K15" s="410" t="e">
        <f>K13/23.5</f>
        <v>#REF!</v>
      </c>
      <c r="L15" s="395"/>
      <c r="M15" s="396"/>
      <c r="N15" s="396"/>
      <c r="O15" s="396"/>
      <c r="P15" s="448"/>
      <c r="Q15" s="395"/>
      <c r="R15" s="396"/>
      <c r="S15" s="396"/>
      <c r="T15" s="396"/>
      <c r="U15" s="396"/>
      <c r="V15" s="396"/>
      <c r="W15" s="396"/>
      <c r="X15" s="397"/>
    </row>
    <row r="16" spans="1:24" s="16" customFormat="1" ht="33.75" customHeight="1" thickBot="1" x14ac:dyDescent="0.4">
      <c r="A16" s="336"/>
      <c r="B16" s="181" t="s">
        <v>71</v>
      </c>
      <c r="C16" s="469"/>
      <c r="D16" s="403"/>
      <c r="E16" s="588" t="s">
        <v>19</v>
      </c>
      <c r="F16" s="405"/>
      <c r="G16" s="163"/>
      <c r="H16" s="406"/>
      <c r="I16" s="407"/>
      <c r="J16" s="408"/>
      <c r="K16" s="409">
        <f>K14/23.5</f>
        <v>30.196170212765956</v>
      </c>
      <c r="L16" s="406"/>
      <c r="M16" s="407"/>
      <c r="N16" s="407"/>
      <c r="O16" s="407"/>
      <c r="P16" s="449"/>
      <c r="Q16" s="406"/>
      <c r="R16" s="407"/>
      <c r="S16" s="407"/>
      <c r="T16" s="407"/>
      <c r="U16" s="407"/>
      <c r="V16" s="407"/>
      <c r="W16" s="407"/>
      <c r="X16" s="408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91" t="s">
        <v>61</v>
      </c>
      <c r="B18" s="794"/>
      <c r="C18" s="592"/>
      <c r="D18" s="593"/>
      <c r="E18" s="25"/>
      <c r="F18" s="26"/>
      <c r="G18" s="11"/>
      <c r="H18" s="9"/>
      <c r="I18" s="11"/>
      <c r="J18" s="11"/>
    </row>
    <row r="19" spans="1:14" ht="18" x14ac:dyDescent="0.35">
      <c r="A19" s="594" t="s">
        <v>62</v>
      </c>
      <c r="B19" s="790"/>
      <c r="C19" s="595"/>
      <c r="D19" s="595"/>
      <c r="E19" s="25"/>
      <c r="F19" s="26"/>
      <c r="G19" s="11"/>
      <c r="H19" s="11"/>
      <c r="I19" s="11"/>
      <c r="J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zoomScale="70" zoomScaleNormal="70" workbookViewId="0">
      <selection activeCell="F12" sqref="F12"/>
    </sheetView>
  </sheetViews>
  <sheetFormatPr defaultRowHeight="14.5" x14ac:dyDescent="0.35"/>
  <cols>
    <col min="1" max="1" width="21.54296875" customWidth="1"/>
    <col min="2" max="2" width="21.54296875" style="802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792"/>
      <c r="C2" s="7"/>
      <c r="D2" s="6" t="s">
        <v>3</v>
      </c>
      <c r="E2" s="6"/>
      <c r="F2" s="8" t="s">
        <v>2</v>
      </c>
      <c r="G2" s="119">
        <v>9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553"/>
      <c r="B4" s="756"/>
      <c r="C4" s="597" t="s">
        <v>37</v>
      </c>
      <c r="D4" s="244"/>
      <c r="E4" s="647"/>
      <c r="F4" s="880" t="s">
        <v>24</v>
      </c>
      <c r="G4" s="598"/>
      <c r="H4" s="603" t="s">
        <v>20</v>
      </c>
      <c r="I4" s="603"/>
      <c r="J4" s="603"/>
      <c r="K4" s="666" t="s">
        <v>21</v>
      </c>
      <c r="L4" s="860" t="s">
        <v>22</v>
      </c>
      <c r="M4" s="861"/>
      <c r="N4" s="862"/>
      <c r="O4" s="862"/>
      <c r="P4" s="866"/>
      <c r="Q4" s="867" t="s">
        <v>23</v>
      </c>
      <c r="R4" s="868"/>
      <c r="S4" s="868"/>
      <c r="T4" s="868"/>
      <c r="U4" s="868"/>
      <c r="V4" s="868"/>
      <c r="W4" s="868"/>
      <c r="X4" s="869"/>
    </row>
    <row r="5" spans="1:24" s="16" customFormat="1" ht="28.5" customHeight="1" thickBot="1" x14ac:dyDescent="0.4">
      <c r="A5" s="315" t="s">
        <v>0</v>
      </c>
      <c r="B5" s="750"/>
      <c r="C5" s="97" t="s">
        <v>38</v>
      </c>
      <c r="D5" s="648" t="s">
        <v>39</v>
      </c>
      <c r="E5" s="97" t="s">
        <v>36</v>
      </c>
      <c r="F5" s="881"/>
      <c r="G5" s="103" t="s">
        <v>35</v>
      </c>
      <c r="H5" s="455" t="s">
        <v>25</v>
      </c>
      <c r="I5" s="455" t="s">
        <v>26</v>
      </c>
      <c r="J5" s="455" t="s">
        <v>27</v>
      </c>
      <c r="K5" s="679" t="s">
        <v>28</v>
      </c>
      <c r="L5" s="334" t="s">
        <v>29</v>
      </c>
      <c r="M5" s="334" t="s">
        <v>103</v>
      </c>
      <c r="N5" s="334" t="s">
        <v>30</v>
      </c>
      <c r="O5" s="454" t="s">
        <v>104</v>
      </c>
      <c r="P5" s="334" t="s">
        <v>105</v>
      </c>
      <c r="Q5" s="334" t="s">
        <v>31</v>
      </c>
      <c r="R5" s="334" t="s">
        <v>32</v>
      </c>
      <c r="S5" s="334" t="s">
        <v>33</v>
      </c>
      <c r="T5" s="334" t="s">
        <v>34</v>
      </c>
      <c r="U5" s="334" t="s">
        <v>106</v>
      </c>
      <c r="V5" s="334" t="s">
        <v>107</v>
      </c>
      <c r="W5" s="334" t="s">
        <v>108</v>
      </c>
      <c r="X5" s="455" t="s">
        <v>109</v>
      </c>
    </row>
    <row r="6" spans="1:24" s="16" customFormat="1" ht="26.5" customHeight="1" x14ac:dyDescent="0.35">
      <c r="A6" s="72" t="s">
        <v>5</v>
      </c>
      <c r="B6" s="367"/>
      <c r="C6" s="536">
        <v>28</v>
      </c>
      <c r="D6" s="650" t="s">
        <v>17</v>
      </c>
      <c r="E6" s="651" t="s">
        <v>128</v>
      </c>
      <c r="F6" s="652">
        <v>60</v>
      </c>
      <c r="G6" s="275"/>
      <c r="H6" s="278">
        <v>0.48</v>
      </c>
      <c r="I6" s="83">
        <v>0.6</v>
      </c>
      <c r="J6" s="85">
        <v>1.56</v>
      </c>
      <c r="K6" s="481">
        <v>8.4</v>
      </c>
      <c r="L6" s="278">
        <v>0.02</v>
      </c>
      <c r="M6" s="83">
        <v>0.02</v>
      </c>
      <c r="N6" s="83">
        <v>6</v>
      </c>
      <c r="O6" s="83">
        <v>10</v>
      </c>
      <c r="P6" s="84">
        <v>0</v>
      </c>
      <c r="Q6" s="278">
        <v>13.8</v>
      </c>
      <c r="R6" s="83">
        <v>25.2</v>
      </c>
      <c r="S6" s="83">
        <v>8.4</v>
      </c>
      <c r="T6" s="83">
        <v>0.36</v>
      </c>
      <c r="U6" s="83">
        <v>117.6</v>
      </c>
      <c r="V6" s="83">
        <v>0</v>
      </c>
      <c r="W6" s="83">
        <v>0</v>
      </c>
      <c r="X6" s="85">
        <v>0</v>
      </c>
    </row>
    <row r="7" spans="1:24" s="36" customFormat="1" ht="37.5" customHeight="1" x14ac:dyDescent="0.35">
      <c r="A7" s="86"/>
      <c r="B7" s="150"/>
      <c r="C7" s="520">
        <v>75</v>
      </c>
      <c r="D7" s="205" t="s">
        <v>9</v>
      </c>
      <c r="E7" s="150" t="s">
        <v>112</v>
      </c>
      <c r="F7" s="99">
        <v>90</v>
      </c>
      <c r="G7" s="150"/>
      <c r="H7" s="234">
        <v>12.86</v>
      </c>
      <c r="I7" s="15">
        <v>1.65</v>
      </c>
      <c r="J7" s="18">
        <v>4.9400000000000004</v>
      </c>
      <c r="K7" s="578">
        <v>84.8</v>
      </c>
      <c r="L7" s="234">
        <v>0.08</v>
      </c>
      <c r="M7" s="15">
        <v>0.09</v>
      </c>
      <c r="N7" s="15">
        <v>1.36</v>
      </c>
      <c r="O7" s="15">
        <v>170</v>
      </c>
      <c r="P7" s="18">
        <v>0.16</v>
      </c>
      <c r="Q7" s="234">
        <v>36.93</v>
      </c>
      <c r="R7" s="15">
        <v>163.35</v>
      </c>
      <c r="S7" s="15">
        <v>46.53</v>
      </c>
      <c r="T7" s="15">
        <v>0.85</v>
      </c>
      <c r="U7" s="15">
        <v>346.72</v>
      </c>
      <c r="V7" s="15">
        <v>0.11</v>
      </c>
      <c r="W7" s="15">
        <v>1.2E-2</v>
      </c>
      <c r="X7" s="41">
        <v>0.51</v>
      </c>
    </row>
    <row r="8" spans="1:24" s="36" customFormat="1" ht="26.25" customHeight="1" x14ac:dyDescent="0.35">
      <c r="A8" s="86"/>
      <c r="B8" s="150"/>
      <c r="C8" s="520">
        <v>226</v>
      </c>
      <c r="D8" s="205" t="s">
        <v>59</v>
      </c>
      <c r="E8" s="340" t="s">
        <v>138</v>
      </c>
      <c r="F8" s="619">
        <v>150</v>
      </c>
      <c r="G8" s="133"/>
      <c r="H8" s="266">
        <v>3.23</v>
      </c>
      <c r="I8" s="20">
        <v>5.1100000000000003</v>
      </c>
      <c r="J8" s="21">
        <v>25.3</v>
      </c>
      <c r="K8" s="280">
        <v>159.79</v>
      </c>
      <c r="L8" s="266">
        <v>0.15</v>
      </c>
      <c r="M8" s="20">
        <v>0.1</v>
      </c>
      <c r="N8" s="20">
        <v>13.63</v>
      </c>
      <c r="O8" s="20">
        <v>20</v>
      </c>
      <c r="P8" s="21">
        <v>0.06</v>
      </c>
      <c r="Q8" s="266">
        <v>19.670000000000002</v>
      </c>
      <c r="R8" s="20">
        <v>88.08</v>
      </c>
      <c r="S8" s="20">
        <v>34.68</v>
      </c>
      <c r="T8" s="20">
        <v>1.41</v>
      </c>
      <c r="U8" s="20">
        <v>806.84</v>
      </c>
      <c r="V8" s="20">
        <v>8.0000000000000002E-3</v>
      </c>
      <c r="W8" s="20">
        <v>0</v>
      </c>
      <c r="X8" s="46">
        <v>0.05</v>
      </c>
    </row>
    <row r="9" spans="1:24" s="36" customFormat="1" ht="23.25" customHeight="1" x14ac:dyDescent="0.35">
      <c r="A9" s="86"/>
      <c r="B9" s="150"/>
      <c r="C9" s="520">
        <v>102</v>
      </c>
      <c r="D9" s="205" t="s">
        <v>16</v>
      </c>
      <c r="E9" s="340" t="s">
        <v>76</v>
      </c>
      <c r="F9" s="619">
        <v>200</v>
      </c>
      <c r="G9" s="150"/>
      <c r="H9" s="266">
        <v>0.83</v>
      </c>
      <c r="I9" s="20">
        <v>0.04</v>
      </c>
      <c r="J9" s="46">
        <v>15.16</v>
      </c>
      <c r="K9" s="388">
        <v>64.22</v>
      </c>
      <c r="L9" s="266">
        <v>0.01</v>
      </c>
      <c r="M9" s="20">
        <v>0.03</v>
      </c>
      <c r="N9" s="20">
        <v>0.27</v>
      </c>
      <c r="O9" s="20">
        <v>60</v>
      </c>
      <c r="P9" s="21">
        <v>0</v>
      </c>
      <c r="Q9" s="266">
        <v>24.15</v>
      </c>
      <c r="R9" s="20">
        <v>21.59</v>
      </c>
      <c r="S9" s="20">
        <v>15.53</v>
      </c>
      <c r="T9" s="20">
        <v>0.49</v>
      </c>
      <c r="U9" s="20">
        <v>242.47</v>
      </c>
      <c r="V9" s="20">
        <v>1E-3</v>
      </c>
      <c r="W9" s="20">
        <v>0</v>
      </c>
      <c r="X9" s="46">
        <v>0.01</v>
      </c>
    </row>
    <row r="10" spans="1:24" s="36" customFormat="1" ht="23.25" customHeight="1" x14ac:dyDescent="0.35">
      <c r="A10" s="86"/>
      <c r="B10" s="150"/>
      <c r="C10" s="147">
        <v>119</v>
      </c>
      <c r="D10" s="175" t="s">
        <v>12</v>
      </c>
      <c r="E10" s="149" t="s">
        <v>52</v>
      </c>
      <c r="F10" s="99">
        <v>45</v>
      </c>
      <c r="G10" s="133"/>
      <c r="H10" s="266">
        <v>3.42</v>
      </c>
      <c r="I10" s="20">
        <v>0.36</v>
      </c>
      <c r="J10" s="46">
        <v>22.14</v>
      </c>
      <c r="K10" s="280">
        <v>105.75</v>
      </c>
      <c r="L10" s="266">
        <v>0.05</v>
      </c>
      <c r="M10" s="20">
        <v>0.01</v>
      </c>
      <c r="N10" s="20">
        <v>0</v>
      </c>
      <c r="O10" s="20">
        <v>0</v>
      </c>
      <c r="P10" s="21">
        <v>0</v>
      </c>
      <c r="Q10" s="266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6">
        <v>6.53</v>
      </c>
    </row>
    <row r="11" spans="1:24" s="36" customFormat="1" ht="23.25" customHeight="1" x14ac:dyDescent="0.35">
      <c r="A11" s="86"/>
      <c r="B11" s="150"/>
      <c r="C11" s="520">
        <v>120</v>
      </c>
      <c r="D11" s="205" t="s">
        <v>13</v>
      </c>
      <c r="E11" s="150" t="s">
        <v>11</v>
      </c>
      <c r="F11" s="165">
        <v>30</v>
      </c>
      <c r="G11" s="818"/>
      <c r="H11" s="266">
        <v>1.98</v>
      </c>
      <c r="I11" s="20">
        <v>0.36</v>
      </c>
      <c r="J11" s="46">
        <v>12.06</v>
      </c>
      <c r="K11" s="265">
        <v>59.4</v>
      </c>
      <c r="L11" s="266">
        <v>0.05</v>
      </c>
      <c r="M11" s="20">
        <v>0.02</v>
      </c>
      <c r="N11" s="20">
        <v>0</v>
      </c>
      <c r="O11" s="20">
        <v>0</v>
      </c>
      <c r="P11" s="21">
        <v>0</v>
      </c>
      <c r="Q11" s="266">
        <v>8.6999999999999993</v>
      </c>
      <c r="R11" s="20">
        <v>45</v>
      </c>
      <c r="S11" s="20">
        <v>14.1</v>
      </c>
      <c r="T11" s="20">
        <v>1.17</v>
      </c>
      <c r="U11" s="20">
        <v>70.5</v>
      </c>
      <c r="V11" s="20">
        <v>1E-3</v>
      </c>
      <c r="W11" s="20">
        <v>2E-3</v>
      </c>
      <c r="X11" s="46">
        <v>0.01</v>
      </c>
    </row>
    <row r="12" spans="1:24" s="36" customFormat="1" ht="23.25" customHeight="1" x14ac:dyDescent="0.35">
      <c r="A12" s="86"/>
      <c r="B12" s="150"/>
      <c r="C12" s="520"/>
      <c r="D12" s="205"/>
      <c r="E12" s="297" t="s">
        <v>18</v>
      </c>
      <c r="F12" s="350">
        <f>F6+F7+F8+F9+F10+F11</f>
        <v>575</v>
      </c>
      <c r="G12" s="133"/>
      <c r="H12" s="195">
        <f t="shared" ref="H12:X12" si="0">H6+H7+H8+H9+H10+H11</f>
        <v>22.8</v>
      </c>
      <c r="I12" s="34">
        <f t="shared" si="0"/>
        <v>8.120000000000001</v>
      </c>
      <c r="J12" s="259">
        <f t="shared" si="0"/>
        <v>81.16</v>
      </c>
      <c r="K12" s="262">
        <f t="shared" si="0"/>
        <v>482.36</v>
      </c>
      <c r="L12" s="195">
        <f t="shared" si="0"/>
        <v>0.36</v>
      </c>
      <c r="M12" s="34">
        <f t="shared" si="0"/>
        <v>0.27</v>
      </c>
      <c r="N12" s="34">
        <f t="shared" si="0"/>
        <v>21.26</v>
      </c>
      <c r="O12" s="34">
        <f t="shared" si="0"/>
        <v>260</v>
      </c>
      <c r="P12" s="259">
        <f t="shared" si="0"/>
        <v>0.22</v>
      </c>
      <c r="Q12" s="195">
        <f t="shared" si="0"/>
        <v>112.25000000000001</v>
      </c>
      <c r="R12" s="34">
        <f t="shared" si="0"/>
        <v>372.46999999999997</v>
      </c>
      <c r="S12" s="34">
        <f t="shared" si="0"/>
        <v>125.53999999999999</v>
      </c>
      <c r="T12" s="34">
        <f t="shared" si="0"/>
        <v>4.78</v>
      </c>
      <c r="U12" s="34">
        <f t="shared" si="0"/>
        <v>1625.98</v>
      </c>
      <c r="V12" s="34">
        <f t="shared" si="0"/>
        <v>0.121</v>
      </c>
      <c r="W12" s="34">
        <f t="shared" si="0"/>
        <v>1.7000000000000001E-2</v>
      </c>
      <c r="X12" s="62">
        <f t="shared" si="0"/>
        <v>7.11</v>
      </c>
    </row>
    <row r="13" spans="1:24" s="36" customFormat="1" ht="38.25" customHeight="1" thickBot="1" x14ac:dyDescent="0.4">
      <c r="A13" s="86"/>
      <c r="B13" s="246"/>
      <c r="C13" s="260"/>
      <c r="D13" s="368"/>
      <c r="E13" s="326" t="s">
        <v>19</v>
      </c>
      <c r="F13" s="201"/>
      <c r="G13" s="136"/>
      <c r="H13" s="197"/>
      <c r="I13" s="51"/>
      <c r="J13" s="127"/>
      <c r="K13" s="849">
        <f>K12/23.5</f>
        <v>20.525957446808512</v>
      </c>
      <c r="L13" s="197"/>
      <c r="M13" s="51"/>
      <c r="N13" s="51"/>
      <c r="O13" s="51"/>
      <c r="P13" s="127"/>
      <c r="Q13" s="197"/>
      <c r="R13" s="51"/>
      <c r="S13" s="51"/>
      <c r="T13" s="51"/>
      <c r="U13" s="51"/>
      <c r="V13" s="51"/>
      <c r="W13" s="51"/>
      <c r="X13" s="116"/>
    </row>
    <row r="14" spans="1:24" s="16" customFormat="1" ht="33.75" customHeight="1" x14ac:dyDescent="0.35">
      <c r="A14" s="376" t="s">
        <v>6</v>
      </c>
      <c r="B14" s="678"/>
      <c r="C14" s="525">
        <v>13</v>
      </c>
      <c r="D14" s="367" t="s">
        <v>7</v>
      </c>
      <c r="E14" s="681" t="s">
        <v>54</v>
      </c>
      <c r="F14" s="682">
        <v>60</v>
      </c>
      <c r="G14" s="137"/>
      <c r="H14" s="322">
        <v>1.1200000000000001</v>
      </c>
      <c r="I14" s="49">
        <v>4.2699999999999996</v>
      </c>
      <c r="J14" s="50">
        <v>6.02</v>
      </c>
      <c r="K14" s="577">
        <v>68.62</v>
      </c>
      <c r="L14" s="322">
        <v>0.03</v>
      </c>
      <c r="M14" s="49">
        <v>0.04</v>
      </c>
      <c r="N14" s="49">
        <v>3.29</v>
      </c>
      <c r="O14" s="49">
        <v>450</v>
      </c>
      <c r="P14" s="365">
        <v>0</v>
      </c>
      <c r="Q14" s="322">
        <v>14.45</v>
      </c>
      <c r="R14" s="49">
        <v>29.75</v>
      </c>
      <c r="S14" s="49">
        <v>18.420000000000002</v>
      </c>
      <c r="T14" s="49">
        <v>0.54</v>
      </c>
      <c r="U14" s="49">
        <v>161.77000000000001</v>
      </c>
      <c r="V14" s="49">
        <v>3.0000000000000001E-3</v>
      </c>
      <c r="W14" s="49">
        <v>1E-3</v>
      </c>
      <c r="X14" s="50">
        <v>0.02</v>
      </c>
    </row>
    <row r="15" spans="1:24" s="16" customFormat="1" ht="33.75" customHeight="1" x14ac:dyDescent="0.35">
      <c r="A15" s="79"/>
      <c r="B15" s="150"/>
      <c r="C15" s="146">
        <v>34</v>
      </c>
      <c r="D15" s="653" t="s">
        <v>8</v>
      </c>
      <c r="E15" s="589" t="s">
        <v>72</v>
      </c>
      <c r="F15" s="654">
        <v>200</v>
      </c>
      <c r="G15" s="134"/>
      <c r="H15" s="235">
        <v>9.19</v>
      </c>
      <c r="I15" s="13">
        <v>5.64</v>
      </c>
      <c r="J15" s="43">
        <v>13.63</v>
      </c>
      <c r="K15" s="281">
        <v>141.18</v>
      </c>
      <c r="L15" s="235">
        <v>0.16</v>
      </c>
      <c r="M15" s="13">
        <v>0.08</v>
      </c>
      <c r="N15" s="13">
        <v>2.73</v>
      </c>
      <c r="O15" s="13">
        <v>110</v>
      </c>
      <c r="P15" s="23">
        <v>0</v>
      </c>
      <c r="Q15" s="235">
        <v>24.39</v>
      </c>
      <c r="R15" s="13">
        <v>101</v>
      </c>
      <c r="S15" s="13">
        <v>29.04</v>
      </c>
      <c r="T15" s="13">
        <v>2.08</v>
      </c>
      <c r="U15" s="13">
        <v>339.52</v>
      </c>
      <c r="V15" s="13">
        <v>4.0000000000000001E-3</v>
      </c>
      <c r="W15" s="13">
        <v>2E-3</v>
      </c>
      <c r="X15" s="43">
        <v>0.03</v>
      </c>
    </row>
    <row r="16" spans="1:24" s="16" customFormat="1" ht="33.75" customHeight="1" x14ac:dyDescent="0.35">
      <c r="A16" s="575"/>
      <c r="B16" s="178" t="s">
        <v>69</v>
      </c>
      <c r="C16" s="466">
        <v>152</v>
      </c>
      <c r="D16" s="628" t="s">
        <v>9</v>
      </c>
      <c r="E16" s="552" t="s">
        <v>139</v>
      </c>
      <c r="F16" s="629">
        <v>90</v>
      </c>
      <c r="G16" s="178"/>
      <c r="H16" s="298">
        <v>17.25</v>
      </c>
      <c r="I16" s="58">
        <v>14.98</v>
      </c>
      <c r="J16" s="59">
        <v>7.87</v>
      </c>
      <c r="K16" s="497">
        <v>235.78</v>
      </c>
      <c r="L16" s="298">
        <v>7.0000000000000007E-2</v>
      </c>
      <c r="M16" s="58">
        <v>0.12</v>
      </c>
      <c r="N16" s="58">
        <v>0.81</v>
      </c>
      <c r="O16" s="58">
        <v>10</v>
      </c>
      <c r="P16" s="111">
        <v>0.02</v>
      </c>
      <c r="Q16" s="298">
        <v>24.88</v>
      </c>
      <c r="R16" s="58">
        <v>155.37</v>
      </c>
      <c r="S16" s="58">
        <v>19.91</v>
      </c>
      <c r="T16" s="58">
        <v>1.72</v>
      </c>
      <c r="U16" s="58">
        <v>234.74</v>
      </c>
      <c r="V16" s="58">
        <v>6.0000000000000001E-3</v>
      </c>
      <c r="W16" s="58">
        <v>1E-3</v>
      </c>
      <c r="X16" s="59">
        <v>0.08</v>
      </c>
    </row>
    <row r="17" spans="1:24" s="16" customFormat="1" ht="33.75" customHeight="1" x14ac:dyDescent="0.35">
      <c r="A17" s="575"/>
      <c r="B17" s="179" t="s">
        <v>71</v>
      </c>
      <c r="C17" s="537">
        <v>126</v>
      </c>
      <c r="D17" s="480" t="s">
        <v>9</v>
      </c>
      <c r="E17" s="546" t="s">
        <v>137</v>
      </c>
      <c r="F17" s="630">
        <v>90</v>
      </c>
      <c r="G17" s="179"/>
      <c r="H17" s="236">
        <v>18.489999999999998</v>
      </c>
      <c r="I17" s="61">
        <v>18.54</v>
      </c>
      <c r="J17" s="109">
        <v>3.59</v>
      </c>
      <c r="K17" s="530">
        <v>256</v>
      </c>
      <c r="L17" s="236">
        <v>0.06</v>
      </c>
      <c r="M17" s="61">
        <v>0.14000000000000001</v>
      </c>
      <c r="N17" s="61">
        <v>1.08</v>
      </c>
      <c r="O17" s="61">
        <v>10</v>
      </c>
      <c r="P17" s="460">
        <v>0.04</v>
      </c>
      <c r="Q17" s="236">
        <v>32.39</v>
      </c>
      <c r="R17" s="61">
        <v>188.9</v>
      </c>
      <c r="S17" s="61">
        <v>24.33</v>
      </c>
      <c r="T17" s="61">
        <v>2.57</v>
      </c>
      <c r="U17" s="61">
        <v>330.48</v>
      </c>
      <c r="V17" s="61">
        <v>8.9999999999999993E-3</v>
      </c>
      <c r="W17" s="61">
        <v>0</v>
      </c>
      <c r="X17" s="109">
        <v>0.06</v>
      </c>
    </row>
    <row r="18" spans="1:24" s="16" customFormat="1" ht="33.75" customHeight="1" x14ac:dyDescent="0.35">
      <c r="A18" s="88"/>
      <c r="B18" s="632"/>
      <c r="C18" s="145">
        <v>54</v>
      </c>
      <c r="D18" s="175" t="s">
        <v>59</v>
      </c>
      <c r="E18" s="149" t="s">
        <v>41</v>
      </c>
      <c r="F18" s="128">
        <v>150</v>
      </c>
      <c r="G18" s="132"/>
      <c r="H18" s="266">
        <v>7.26</v>
      </c>
      <c r="I18" s="20">
        <v>4.96</v>
      </c>
      <c r="J18" s="46">
        <v>31.76</v>
      </c>
      <c r="K18" s="280">
        <v>198.84</v>
      </c>
      <c r="L18" s="266">
        <v>0.19</v>
      </c>
      <c r="M18" s="20">
        <v>0.1</v>
      </c>
      <c r="N18" s="20">
        <v>0</v>
      </c>
      <c r="O18" s="20">
        <v>10</v>
      </c>
      <c r="P18" s="21">
        <v>0.06</v>
      </c>
      <c r="Q18" s="266">
        <v>13.09</v>
      </c>
      <c r="R18" s="20">
        <v>159.71</v>
      </c>
      <c r="S18" s="20">
        <v>106.22</v>
      </c>
      <c r="T18" s="20">
        <v>3.57</v>
      </c>
      <c r="U18" s="20">
        <v>193.67</v>
      </c>
      <c r="V18" s="20">
        <v>2E-3</v>
      </c>
      <c r="W18" s="20">
        <v>3.0000000000000001E-3</v>
      </c>
      <c r="X18" s="46">
        <v>0.01</v>
      </c>
    </row>
    <row r="19" spans="1:24" s="16" customFormat="1" ht="43.5" customHeight="1" x14ac:dyDescent="0.35">
      <c r="A19" s="88"/>
      <c r="B19" s="632"/>
      <c r="C19" s="146">
        <v>107</v>
      </c>
      <c r="D19" s="653" t="s">
        <v>16</v>
      </c>
      <c r="E19" s="589" t="s">
        <v>117</v>
      </c>
      <c r="F19" s="654">
        <v>200</v>
      </c>
      <c r="G19" s="134"/>
      <c r="H19" s="234">
        <v>0.2</v>
      </c>
      <c r="I19" s="15">
        <v>0</v>
      </c>
      <c r="J19" s="41">
        <v>24</v>
      </c>
      <c r="K19" s="578">
        <v>100</v>
      </c>
      <c r="L19" s="234">
        <v>0</v>
      </c>
      <c r="M19" s="15">
        <v>0</v>
      </c>
      <c r="N19" s="15">
        <v>0</v>
      </c>
      <c r="O19" s="15">
        <v>820</v>
      </c>
      <c r="P19" s="18">
        <v>0</v>
      </c>
      <c r="Q19" s="234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41">
        <v>0</v>
      </c>
    </row>
    <row r="20" spans="1:24" s="16" customFormat="1" ht="33.75" customHeight="1" x14ac:dyDescent="0.35">
      <c r="A20" s="81"/>
      <c r="B20" s="606"/>
      <c r="C20" s="147">
        <v>119</v>
      </c>
      <c r="D20" s="175" t="s">
        <v>12</v>
      </c>
      <c r="E20" s="149" t="s">
        <v>52</v>
      </c>
      <c r="F20" s="273">
        <v>20</v>
      </c>
      <c r="G20" s="132"/>
      <c r="H20" s="234">
        <v>1.52</v>
      </c>
      <c r="I20" s="15">
        <v>0.16</v>
      </c>
      <c r="J20" s="41">
        <v>9.84</v>
      </c>
      <c r="K20" s="578">
        <v>47</v>
      </c>
      <c r="L20" s="234">
        <v>0.02</v>
      </c>
      <c r="M20" s="15">
        <v>0.01</v>
      </c>
      <c r="N20" s="15">
        <v>0</v>
      </c>
      <c r="O20" s="15">
        <v>0</v>
      </c>
      <c r="P20" s="18">
        <v>0</v>
      </c>
      <c r="Q20" s="234">
        <v>4</v>
      </c>
      <c r="R20" s="15">
        <v>13</v>
      </c>
      <c r="S20" s="15">
        <v>2.8</v>
      </c>
      <c r="T20" s="15">
        <v>0.22</v>
      </c>
      <c r="U20" s="15">
        <v>18.600000000000001</v>
      </c>
      <c r="V20" s="15">
        <v>1E-3</v>
      </c>
      <c r="W20" s="15">
        <v>1E-3</v>
      </c>
      <c r="X20" s="41">
        <v>2.9</v>
      </c>
    </row>
    <row r="21" spans="1:24" s="16" customFormat="1" ht="33.75" customHeight="1" x14ac:dyDescent="0.35">
      <c r="A21" s="81"/>
      <c r="B21" s="606"/>
      <c r="C21" s="145">
        <v>120</v>
      </c>
      <c r="D21" s="175" t="s">
        <v>13</v>
      </c>
      <c r="E21" s="149" t="s">
        <v>44</v>
      </c>
      <c r="F21" s="128">
        <v>20</v>
      </c>
      <c r="G21" s="132"/>
      <c r="H21" s="234">
        <v>1.32</v>
      </c>
      <c r="I21" s="15">
        <v>0.24</v>
      </c>
      <c r="J21" s="41">
        <v>8.0399999999999991</v>
      </c>
      <c r="K21" s="579">
        <v>39.6</v>
      </c>
      <c r="L21" s="266">
        <v>0.03</v>
      </c>
      <c r="M21" s="20">
        <v>0.02</v>
      </c>
      <c r="N21" s="20">
        <v>0</v>
      </c>
      <c r="O21" s="20">
        <v>0</v>
      </c>
      <c r="P21" s="21">
        <v>0</v>
      </c>
      <c r="Q21" s="266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16" customFormat="1" ht="33.75" customHeight="1" x14ac:dyDescent="0.35">
      <c r="A22" s="81"/>
      <c r="B22" s="178" t="s">
        <v>69</v>
      </c>
      <c r="C22" s="746"/>
      <c r="D22" s="683"/>
      <c r="E22" s="295" t="s">
        <v>18</v>
      </c>
      <c r="F22" s="436">
        <f>F14+F15+F16+F18+F19+F20+F21</f>
        <v>740</v>
      </c>
      <c r="G22" s="286"/>
      <c r="H22" s="194">
        <f t="shared" ref="H22:X22" si="1">H14+H15+H16+H18+H19+H20+H21</f>
        <v>37.860000000000007</v>
      </c>
      <c r="I22" s="22">
        <f t="shared" si="1"/>
        <v>30.25</v>
      </c>
      <c r="J22" s="60">
        <f t="shared" si="1"/>
        <v>101.16</v>
      </c>
      <c r="K22" s="444">
        <f t="shared" si="1"/>
        <v>831.0200000000001</v>
      </c>
      <c r="L22" s="194">
        <f t="shared" si="1"/>
        <v>0.5</v>
      </c>
      <c r="M22" s="22">
        <f t="shared" si="1"/>
        <v>0.37</v>
      </c>
      <c r="N22" s="22">
        <f t="shared" si="1"/>
        <v>6.83</v>
      </c>
      <c r="O22" s="22">
        <f t="shared" si="1"/>
        <v>1400</v>
      </c>
      <c r="P22" s="110">
        <f t="shared" si="1"/>
        <v>0.08</v>
      </c>
      <c r="Q22" s="194">
        <f t="shared" si="1"/>
        <v>86.61</v>
      </c>
      <c r="R22" s="22">
        <f t="shared" si="1"/>
        <v>488.83000000000004</v>
      </c>
      <c r="S22" s="22">
        <f t="shared" si="1"/>
        <v>185.79000000000002</v>
      </c>
      <c r="T22" s="22">
        <f t="shared" si="1"/>
        <v>8.91</v>
      </c>
      <c r="U22" s="22">
        <f t="shared" si="1"/>
        <v>995.3</v>
      </c>
      <c r="V22" s="22">
        <f t="shared" si="1"/>
        <v>1.7000000000000001E-2</v>
      </c>
      <c r="W22" s="22">
        <f t="shared" si="1"/>
        <v>9.0000000000000011E-3</v>
      </c>
      <c r="X22" s="60">
        <f t="shared" si="1"/>
        <v>3.04</v>
      </c>
    </row>
    <row r="23" spans="1:24" s="16" customFormat="1" ht="33.75" customHeight="1" x14ac:dyDescent="0.35">
      <c r="A23" s="81"/>
      <c r="B23" s="179" t="s">
        <v>71</v>
      </c>
      <c r="C23" s="747"/>
      <c r="D23" s="684"/>
      <c r="E23" s="296" t="s">
        <v>18</v>
      </c>
      <c r="F23" s="446">
        <f>F14+F15+F17+F19+F18+F20+F21</f>
        <v>740</v>
      </c>
      <c r="G23" s="285"/>
      <c r="H23" s="299">
        <f t="shared" ref="H23:X23" si="2">H14+H15+H17+H19+H18+H20+H21</f>
        <v>39.1</v>
      </c>
      <c r="I23" s="54">
        <f t="shared" si="2"/>
        <v>33.809999999999995</v>
      </c>
      <c r="J23" s="69">
        <f t="shared" si="2"/>
        <v>96.88</v>
      </c>
      <c r="K23" s="445">
        <f t="shared" si="2"/>
        <v>851.24</v>
      </c>
      <c r="L23" s="299">
        <f t="shared" si="2"/>
        <v>0.49</v>
      </c>
      <c r="M23" s="54">
        <f t="shared" si="2"/>
        <v>0.39</v>
      </c>
      <c r="N23" s="54">
        <f t="shared" si="2"/>
        <v>7.1</v>
      </c>
      <c r="O23" s="54">
        <f t="shared" si="2"/>
        <v>1400</v>
      </c>
      <c r="P23" s="725">
        <f t="shared" si="2"/>
        <v>0.1</v>
      </c>
      <c r="Q23" s="299">
        <f t="shared" si="2"/>
        <v>94.12</v>
      </c>
      <c r="R23" s="54">
        <f t="shared" si="2"/>
        <v>522.36</v>
      </c>
      <c r="S23" s="54">
        <f t="shared" si="2"/>
        <v>190.21</v>
      </c>
      <c r="T23" s="54">
        <f t="shared" si="2"/>
        <v>9.76</v>
      </c>
      <c r="U23" s="54">
        <f t="shared" si="2"/>
        <v>1091.04</v>
      </c>
      <c r="V23" s="54">
        <f t="shared" si="2"/>
        <v>2.0000000000000004E-2</v>
      </c>
      <c r="W23" s="54">
        <f t="shared" si="2"/>
        <v>8.0000000000000002E-3</v>
      </c>
      <c r="X23" s="69">
        <f t="shared" si="2"/>
        <v>3.02</v>
      </c>
    </row>
    <row r="24" spans="1:24" s="16" customFormat="1" ht="33.75" customHeight="1" x14ac:dyDescent="0.35">
      <c r="A24" s="81"/>
      <c r="B24" s="178" t="s">
        <v>69</v>
      </c>
      <c r="C24" s="748"/>
      <c r="D24" s="656"/>
      <c r="E24" s="517" t="s">
        <v>19</v>
      </c>
      <c r="F24" s="402"/>
      <c r="G24" s="231"/>
      <c r="H24" s="194"/>
      <c r="I24" s="22"/>
      <c r="J24" s="60"/>
      <c r="K24" s="485">
        <f>K22/23.5</f>
        <v>35.362553191489368</v>
      </c>
      <c r="L24" s="194"/>
      <c r="M24" s="22"/>
      <c r="N24" s="22"/>
      <c r="O24" s="22"/>
      <c r="P24" s="110"/>
      <c r="Q24" s="194"/>
      <c r="R24" s="22"/>
      <c r="S24" s="22"/>
      <c r="T24" s="22"/>
      <c r="U24" s="22"/>
      <c r="V24" s="22"/>
      <c r="W24" s="22"/>
      <c r="X24" s="60"/>
    </row>
    <row r="25" spans="1:24" s="16" customFormat="1" ht="33.75" customHeight="1" thickBot="1" x14ac:dyDescent="0.4">
      <c r="A25" s="336"/>
      <c r="B25" s="181" t="s">
        <v>71</v>
      </c>
      <c r="C25" s="749"/>
      <c r="D25" s="657"/>
      <c r="E25" s="518" t="s">
        <v>19</v>
      </c>
      <c r="F25" s="657"/>
      <c r="G25" s="635"/>
      <c r="H25" s="660"/>
      <c r="I25" s="661"/>
      <c r="J25" s="662"/>
      <c r="K25" s="486">
        <f>K23/23.5</f>
        <v>36.222978723404253</v>
      </c>
      <c r="L25" s="660"/>
      <c r="M25" s="661"/>
      <c r="N25" s="661"/>
      <c r="O25" s="661"/>
      <c r="P25" s="663"/>
      <c r="Q25" s="660"/>
      <c r="R25" s="661"/>
      <c r="S25" s="661"/>
      <c r="T25" s="661"/>
      <c r="U25" s="661"/>
      <c r="V25" s="661"/>
      <c r="W25" s="661"/>
      <c r="X25" s="662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A27" s="358"/>
      <c r="B27" s="358"/>
      <c r="C27" s="269"/>
      <c r="D27" s="208"/>
      <c r="E27" s="25"/>
      <c r="F27" s="26"/>
      <c r="G27" s="11"/>
      <c r="H27" s="9"/>
      <c r="I27" s="11"/>
      <c r="J27" s="11"/>
    </row>
    <row r="28" spans="1:24" ht="18" x14ac:dyDescent="0.35">
      <c r="A28" s="591" t="s">
        <v>61</v>
      </c>
      <c r="B28" s="798"/>
      <c r="C28" s="592"/>
      <c r="D28" s="593"/>
      <c r="E28" s="25"/>
      <c r="F28" s="26"/>
      <c r="G28" s="11"/>
      <c r="H28" s="11"/>
      <c r="I28" s="11"/>
      <c r="J28" s="11"/>
    </row>
    <row r="29" spans="1:24" ht="18" x14ac:dyDescent="0.35">
      <c r="A29" s="594" t="s">
        <v>62</v>
      </c>
      <c r="B29" s="799"/>
      <c r="C29" s="595"/>
      <c r="D29" s="595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2023-03-30T09:05:50Z</dcterms:modified>
</cp:coreProperties>
</file>