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<sst xmlns="http://schemas.openxmlformats.org/spreadsheetml/2006/main" count="1397" uniqueCount="166">
  <si>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</si>
  <si>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</si>
  <si>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</si>
  <si>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</si>
  <si>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</si>
  <si>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</si>
  <si>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</si>
  <si>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</si>
  <si>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</si>
  <si>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</si>
  <si>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</si>
  <si>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</si>
  <si>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</si>
  <si>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</si>
  <si>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</si>
  <si>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</si>
  <si>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</si>
  <si>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</si>
  <si>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</si>
  <si>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</si>
  <si>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</si>
  <si>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</si>
  <si>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</si>
  <si>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</si>
  <si>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</si>
  <si>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</si>
  <si>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</si>
  <si>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</si>
  <si>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</si>
  <si>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</si>
  <si>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</si>
  <si>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</si>
  <si>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</si>
  <si>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</si>
  <si>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</si>
  <si>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</si>
  <si>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</si>
  <si>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</si>
  <si>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</si>
  <si>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</si>
  <si>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</si>
  <si>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</si>
  <si>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</si>
  <si>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</si>
  <si>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</si>
  <si>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</si>
  <si>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</si>
  <si>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</si>
  <si>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</si>
  <si>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</si>
  <si>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</si>
  <si>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</si>
  <si>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</si>
  <si>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</si>
  <si>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</si>
  <si>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</si>
  <si>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</si>
  <si>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</si>
  <si>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</si>
  <si>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</si>
  <si>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</si>
  <si>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</si>
  <si>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</si>
  <si>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</si>
  <si>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</si>
  <si>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</si>
  <si>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</si>
  <si>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</si>
  <si>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</si>
  <si>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</si>
  <si>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</si>
  <si>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</si>
  <si>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</si>
  <si>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</si>
  <si>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</si>
  <si>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</si>
  <si>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</si>
  <si>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</si>
  <si>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</si>
  <si>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</si>
  <si>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</si>
  <si>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</si>
  <si>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</si>
  <si>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</si>
  <si>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</si>
  <si>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</si>
  <si>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</si>
  <si>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</si>
  <si>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</si>
  <si>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</si>
  <si>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</si>
  <si>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</si>
  <si>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</si>
  <si>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</si>
  <si>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</si>
  <si>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</si>
  <si>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</si>
  <si>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</si>
  <si>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</si>
  <si>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</si>
  <si>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</si>
  <si>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</si>
  <si>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</si>
  <si>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</si>
  <si>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</si>
  <si>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</si>
  <si>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</si>
  <si>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</si>
  <si>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</si>
  <si>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</si>
  <si>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</si>
  <si>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</si>
  <si>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</si>
  <si>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</si>
  <si>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</si>
  <si>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</si>
  <si>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</si>
  <si>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</si>
  <si>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</si>
  <si>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</si>
  <si>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</si>
  <si>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</si>
  <si>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</si>
  <si>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</si>
  <si>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</si>
  <si>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</si>
  <si>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</si>
  <si>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</si>
  <si>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</si>
  <si>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</si>
  <si>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</si>
  <si>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</si>
  <si>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</si>
  <si>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</si>
  <si>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</si>
  <si>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</si>
  <si>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</si>
  <si>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</si>
  <si>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</si>
  <si>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</si>
  <si>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</si>
  <si>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</si>
  <si>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</si>
  <si>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</si>
  <si>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</si>
  <si>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</si>
  <si>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</si>
  <si>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</si>
  <si>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</si>
  <si>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</si>
  <si>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</si>
  <si>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</si>
  <si>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</si>
  <si>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</si>
  <si>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</si>
  <si>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</si>
  <si>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</si>
  <si>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</si>
  <si>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</si>
  <si>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</si>
  <si>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</si>
  <si>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</si>
  <si>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</si>
  <si>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</si>
  <si>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Биточек из рыбы NEW</t>
  </si>
  <si>
    <t>Филе птицы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</si>
</sst>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1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52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621" t="s">
        <v>38</v>
      </c>
      <c r="C4" s="622"/>
      <c r="D4" s="689"/>
      <c r="E4" s="621"/>
      <c r="F4" s="620"/>
      <c r="G4" s="623" t="s">
        <v>21</v>
      </c>
      <c r="H4" s="624"/>
      <c r="I4" s="625"/>
      <c r="J4" s="626" t="s">
        <v>22</v>
      </c>
      <c r="K4" s="888" t="s">
        <v>23</v>
      </c>
      <c r="L4" s="889"/>
      <c r="M4" s="890"/>
      <c r="N4" s="890"/>
      <c r="O4" s="890"/>
      <c r="P4" s="891" t="s">
        <v>24</v>
      </c>
      <c r="Q4" s="892"/>
      <c r="R4" s="892"/>
      <c r="S4" s="892"/>
      <c r="T4" s="892"/>
      <c r="U4" s="892"/>
      <c r="V4" s="892"/>
      <c r="W4" s="893"/>
    </row>
    <row r="5" spans="1:23" ht="47" thickBot="1" x14ac:dyDescent="0.4">
      <c r="A5" s="78" t="s">
        <v>0</v>
      </c>
      <c r="B5" s="104" t="s">
        <v>39</v>
      </c>
      <c r="C5" s="783" t="s">
        <v>40</v>
      </c>
      <c r="D5" s="104" t="s">
        <v>37</v>
      </c>
      <c r="E5" s="104" t="s">
        <v>25</v>
      </c>
      <c r="F5" s="98" t="s">
        <v>36</v>
      </c>
      <c r="G5" s="234" t="s">
        <v>26</v>
      </c>
      <c r="H5" s="67" t="s">
        <v>27</v>
      </c>
      <c r="I5" s="68" t="s">
        <v>28</v>
      </c>
      <c r="J5" s="627" t="s">
        <v>29</v>
      </c>
      <c r="K5" s="341" t="s">
        <v>30</v>
      </c>
      <c r="L5" s="341" t="s">
        <v>107</v>
      </c>
      <c r="M5" s="341" t="s">
        <v>31</v>
      </c>
      <c r="N5" s="468" t="s">
        <v>108</v>
      </c>
      <c r="O5" s="746" t="s">
        <v>109</v>
      </c>
      <c r="P5" s="471" t="s">
        <v>32</v>
      </c>
      <c r="Q5" s="98" t="s">
        <v>33</v>
      </c>
      <c r="R5" s="471" t="s">
        <v>34</v>
      </c>
      <c r="S5" s="98" t="s">
        <v>35</v>
      </c>
      <c r="T5" s="471" t="s">
        <v>110</v>
      </c>
      <c r="U5" s="98" t="s">
        <v>111</v>
      </c>
      <c r="V5" s="471" t="s">
        <v>112</v>
      </c>
      <c r="W5" s="749" t="s">
        <v>113</v>
      </c>
    </row>
    <row r="6" spans="1:23" ht="34.5" customHeight="1" x14ac:dyDescent="0.35">
      <c r="A6" s="79" t="s">
        <v>6</v>
      </c>
      <c r="B6" s="214">
        <v>225</v>
      </c>
      <c r="C6" s="359" t="s">
        <v>18</v>
      </c>
      <c r="D6" s="359" t="s">
        <v>141</v>
      </c>
      <c r="E6" s="214">
        <v>90</v>
      </c>
      <c r="F6" s="426"/>
      <c r="G6" s="253">
        <v>4.3899999999999997</v>
      </c>
      <c r="H6" s="37">
        <v>9.7100000000000009</v>
      </c>
      <c r="I6" s="216">
        <v>26.83</v>
      </c>
      <c r="J6" s="430">
        <v>219.19</v>
      </c>
      <c r="K6" s="235">
        <v>0.09</v>
      </c>
      <c r="L6" s="17">
        <v>0.05</v>
      </c>
      <c r="M6" s="15">
        <v>0</v>
      </c>
      <c r="N6" s="15">
        <v>50</v>
      </c>
      <c r="O6" s="18">
        <v>0.13</v>
      </c>
      <c r="P6" s="253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6">
        <v>0</v>
      </c>
    </row>
    <row r="7" spans="1:23" ht="34.5" customHeight="1" x14ac:dyDescent="0.35">
      <c r="A7" s="79"/>
      <c r="B7" s="100">
        <v>123</v>
      </c>
      <c r="C7" s="151" t="s">
        <v>60</v>
      </c>
      <c r="D7" s="278" t="s">
        <v>115</v>
      </c>
      <c r="E7" s="222">
        <v>205</v>
      </c>
      <c r="F7" s="100"/>
      <c r="G7" s="367">
        <v>7.32</v>
      </c>
      <c r="H7" s="91">
        <v>7.29</v>
      </c>
      <c r="I7" s="96">
        <v>34.18</v>
      </c>
      <c r="J7" s="443">
        <v>230.69</v>
      </c>
      <c r="K7" s="310">
        <v>0.08</v>
      </c>
      <c r="L7" s="27">
        <v>0.23</v>
      </c>
      <c r="M7" s="27">
        <v>0.88</v>
      </c>
      <c r="N7" s="27">
        <v>40</v>
      </c>
      <c r="O7" s="599">
        <v>0.15</v>
      </c>
      <c r="P7" s="310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9"/>
      <c r="B8" s="133">
        <v>113</v>
      </c>
      <c r="C8" s="150" t="s">
        <v>5</v>
      </c>
      <c r="D8" s="150" t="s">
        <v>11</v>
      </c>
      <c r="E8" s="133">
        <v>200</v>
      </c>
      <c r="F8" s="249"/>
      <c r="G8" s="235">
        <v>0.04</v>
      </c>
      <c r="H8" s="15">
        <v>0</v>
      </c>
      <c r="I8" s="41">
        <v>7.4</v>
      </c>
      <c r="J8" s="252">
        <v>30.26</v>
      </c>
      <c r="K8" s="235">
        <v>0</v>
      </c>
      <c r="L8" s="17">
        <v>0</v>
      </c>
      <c r="M8" s="15">
        <v>0.8</v>
      </c>
      <c r="N8" s="15">
        <v>0</v>
      </c>
      <c r="O8" s="18">
        <v>0</v>
      </c>
      <c r="P8" s="235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9"/>
      <c r="B9" s="136">
        <v>121</v>
      </c>
      <c r="C9" s="176" t="s">
        <v>13</v>
      </c>
      <c r="D9" s="213" t="s">
        <v>50</v>
      </c>
      <c r="E9" s="274">
        <v>30</v>
      </c>
      <c r="F9" s="133"/>
      <c r="G9" s="17">
        <v>2.25</v>
      </c>
      <c r="H9" s="15">
        <v>0.87</v>
      </c>
      <c r="I9" s="18">
        <v>14.94</v>
      </c>
      <c r="J9" s="186">
        <v>78.599999999999994</v>
      </c>
      <c r="K9" s="235">
        <v>0.03</v>
      </c>
      <c r="L9" s="17">
        <v>0.01</v>
      </c>
      <c r="M9" s="15">
        <v>0</v>
      </c>
      <c r="N9" s="15">
        <v>0</v>
      </c>
      <c r="O9" s="18">
        <v>0</v>
      </c>
      <c r="P9" s="235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9"/>
      <c r="B10" s="133" t="s">
        <v>146</v>
      </c>
      <c r="C10" s="176" t="s">
        <v>17</v>
      </c>
      <c r="D10" s="213" t="s">
        <v>147</v>
      </c>
      <c r="E10" s="181">
        <v>190</v>
      </c>
      <c r="F10" s="129"/>
      <c r="G10" s="235">
        <v>5</v>
      </c>
      <c r="H10" s="15">
        <v>0.4</v>
      </c>
      <c r="I10" s="41">
        <v>2</v>
      </c>
      <c r="J10" s="251">
        <v>25</v>
      </c>
      <c r="K10" s="235"/>
      <c r="L10" s="15"/>
      <c r="M10" s="15"/>
      <c r="N10" s="15"/>
      <c r="O10" s="18"/>
      <c r="P10" s="235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9"/>
      <c r="B11" s="134"/>
      <c r="C11" s="151"/>
      <c r="D11" s="298" t="s">
        <v>19</v>
      </c>
      <c r="E11" s="262">
        <f>SUM(E6:E10)</f>
        <v>715</v>
      </c>
      <c r="F11" s="424"/>
      <c r="G11" s="196">
        <f t="shared" ref="G11:W11" si="0">SUM(G6:G10)</f>
        <v>19</v>
      </c>
      <c r="H11" s="34">
        <f t="shared" si="0"/>
        <v>18.27</v>
      </c>
      <c r="I11" s="63">
        <f t="shared" si="0"/>
        <v>85.35</v>
      </c>
      <c r="J11" s="425">
        <f t="shared" si="0"/>
        <v>583.74</v>
      </c>
      <c r="K11" s="196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60">
        <f t="shared" si="0"/>
        <v>0.28000000000000003</v>
      </c>
      <c r="P11" s="196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3">
        <f t="shared" si="0"/>
        <v>0.03</v>
      </c>
    </row>
    <row r="12" spans="1:23" ht="34.5" customHeight="1" thickBot="1" x14ac:dyDescent="0.4">
      <c r="A12" s="79"/>
      <c r="B12" s="134"/>
      <c r="C12" s="151"/>
      <c r="D12" s="298" t="s">
        <v>20</v>
      </c>
      <c r="E12" s="134"/>
      <c r="F12" s="424"/>
      <c r="G12" s="198"/>
      <c r="H12" s="51"/>
      <c r="I12" s="117"/>
      <c r="J12" s="425">
        <f>J11/23.5</f>
        <v>24.84</v>
      </c>
      <c r="K12" s="198"/>
      <c r="L12" s="155"/>
      <c r="M12" s="427"/>
      <c r="N12" s="427"/>
      <c r="O12" s="748"/>
      <c r="P12" s="429"/>
      <c r="Q12" s="427"/>
      <c r="R12" s="427"/>
      <c r="S12" s="427"/>
      <c r="T12" s="427"/>
      <c r="U12" s="427"/>
      <c r="V12" s="427"/>
      <c r="W12" s="428"/>
    </row>
    <row r="13" spans="1:23" ht="34.5" customHeight="1" x14ac:dyDescent="0.35">
      <c r="A13" s="81" t="s">
        <v>7</v>
      </c>
      <c r="B13" s="138">
        <v>24</v>
      </c>
      <c r="C13" s="628" t="s">
        <v>18</v>
      </c>
      <c r="D13" s="330" t="s">
        <v>105</v>
      </c>
      <c r="E13" s="345">
        <v>150</v>
      </c>
      <c r="F13" s="138"/>
      <c r="G13" s="38">
        <v>0.6</v>
      </c>
      <c r="H13" s="39">
        <v>0.6</v>
      </c>
      <c r="I13" s="42">
        <v>14.7</v>
      </c>
      <c r="J13" s="461">
        <v>70.5</v>
      </c>
      <c r="K13" s="259">
        <v>0.05</v>
      </c>
      <c r="L13" s="38">
        <v>0.03</v>
      </c>
      <c r="M13" s="39">
        <v>15</v>
      </c>
      <c r="N13" s="39">
        <v>0</v>
      </c>
      <c r="O13" s="40">
        <v>0</v>
      </c>
      <c r="P13" s="253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37">
        <v>0.01</v>
      </c>
    </row>
    <row r="14" spans="1:23" ht="34.5" customHeight="1" x14ac:dyDescent="0.35">
      <c r="A14" s="79"/>
      <c r="B14" s="133">
        <v>30</v>
      </c>
      <c r="C14" s="150" t="s">
        <v>9</v>
      </c>
      <c r="D14" s="150" t="s">
        <v>15</v>
      </c>
      <c r="E14" s="133">
        <v>200</v>
      </c>
      <c r="F14" s="176"/>
      <c r="G14" s="235">
        <v>6</v>
      </c>
      <c r="H14" s="15">
        <v>6.28</v>
      </c>
      <c r="I14" s="41">
        <v>7.12</v>
      </c>
      <c r="J14" s="252">
        <v>109.74</v>
      </c>
      <c r="K14" s="235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5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2"/>
      <c r="B15" s="133">
        <v>255</v>
      </c>
      <c r="C15" s="150" t="s">
        <v>10</v>
      </c>
      <c r="D15" s="150" t="s">
        <v>148</v>
      </c>
      <c r="E15" s="133">
        <v>250</v>
      </c>
      <c r="F15" s="176"/>
      <c r="G15" s="235">
        <v>26.9</v>
      </c>
      <c r="H15" s="15">
        <v>33.159999999999997</v>
      </c>
      <c r="I15" s="41">
        <v>40.369999999999997</v>
      </c>
      <c r="J15" s="187">
        <v>567.08000000000004</v>
      </c>
      <c r="K15" s="235">
        <v>0.1</v>
      </c>
      <c r="L15" s="17">
        <v>0.19</v>
      </c>
      <c r="M15" s="15">
        <v>1.33</v>
      </c>
      <c r="N15" s="15">
        <v>160</v>
      </c>
      <c r="O15" s="41">
        <v>0</v>
      </c>
      <c r="P15" s="235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2"/>
      <c r="B16" s="133">
        <v>98</v>
      </c>
      <c r="C16" s="150" t="s">
        <v>17</v>
      </c>
      <c r="D16" s="150" t="s">
        <v>16</v>
      </c>
      <c r="E16" s="133">
        <v>200</v>
      </c>
      <c r="F16" s="176"/>
      <c r="G16" s="235">
        <v>0.37</v>
      </c>
      <c r="H16" s="15">
        <v>0</v>
      </c>
      <c r="I16" s="41">
        <v>14.85</v>
      </c>
      <c r="J16" s="252">
        <v>59.48</v>
      </c>
      <c r="K16" s="235">
        <v>0</v>
      </c>
      <c r="L16" s="17">
        <v>0</v>
      </c>
      <c r="M16" s="15">
        <v>0</v>
      </c>
      <c r="N16" s="15">
        <v>0</v>
      </c>
      <c r="O16" s="41">
        <v>0</v>
      </c>
      <c r="P16" s="235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2"/>
      <c r="B17" s="136">
        <v>119</v>
      </c>
      <c r="C17" s="150" t="s">
        <v>13</v>
      </c>
      <c r="D17" s="150" t="s">
        <v>54</v>
      </c>
      <c r="E17" s="181">
        <v>20</v>
      </c>
      <c r="F17" s="129"/>
      <c r="G17" s="235">
        <v>1.52</v>
      </c>
      <c r="H17" s="15">
        <v>0.16</v>
      </c>
      <c r="I17" s="41">
        <v>9.84</v>
      </c>
      <c r="J17" s="251">
        <v>47</v>
      </c>
      <c r="K17" s="235">
        <v>0.02</v>
      </c>
      <c r="L17" s="15">
        <v>0.01</v>
      </c>
      <c r="M17" s="15">
        <v>0</v>
      </c>
      <c r="N17" s="15">
        <v>0</v>
      </c>
      <c r="O17" s="18">
        <v>0</v>
      </c>
      <c r="P17" s="235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2"/>
      <c r="B18" s="133">
        <v>120</v>
      </c>
      <c r="C18" s="150" t="s">
        <v>14</v>
      </c>
      <c r="D18" s="150" t="s">
        <v>46</v>
      </c>
      <c r="E18" s="133">
        <v>20</v>
      </c>
      <c r="F18" s="176"/>
      <c r="G18" s="235">
        <v>1.32</v>
      </c>
      <c r="H18" s="15">
        <v>0.24</v>
      </c>
      <c r="I18" s="41">
        <v>8.0399999999999991</v>
      </c>
      <c r="J18" s="252">
        <v>39.6</v>
      </c>
      <c r="K18" s="267">
        <v>0.03</v>
      </c>
      <c r="L18" s="19">
        <v>0.02</v>
      </c>
      <c r="M18" s="20">
        <v>0</v>
      </c>
      <c r="N18" s="20">
        <v>0</v>
      </c>
      <c r="O18" s="46">
        <v>0</v>
      </c>
      <c r="P18" s="267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2"/>
      <c r="B19" s="221"/>
      <c r="C19" s="629"/>
      <c r="D19" s="298" t="s">
        <v>19</v>
      </c>
      <c r="E19" s="304">
        <f>SUM(E13:E18)</f>
        <v>840</v>
      </c>
      <c r="F19" s="630"/>
      <c r="G19" s="194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11">
        <f t="shared" si="1"/>
        <v>893.40000000000009</v>
      </c>
      <c r="K19" s="194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4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44"/>
      <c r="B20" s="313"/>
      <c r="C20" s="631"/>
      <c r="D20" s="331" t="s">
        <v>20</v>
      </c>
      <c r="E20" s="631"/>
      <c r="F20" s="633"/>
      <c r="G20" s="634"/>
      <c r="H20" s="635"/>
      <c r="I20" s="636"/>
      <c r="J20" s="312">
        <f>J19/23.5</f>
        <v>38.017021276595749</v>
      </c>
      <c r="K20" s="637"/>
      <c r="L20" s="638"/>
      <c r="M20" s="639"/>
      <c r="N20" s="639"/>
      <c r="O20" s="640"/>
      <c r="P20" s="637"/>
      <c r="Q20" s="639"/>
      <c r="R20" s="639"/>
      <c r="S20" s="639"/>
      <c r="T20" s="639"/>
      <c r="U20" s="639"/>
      <c r="V20" s="639"/>
      <c r="W20" s="640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1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"/>
      <c r="B4" s="823"/>
      <c r="C4" s="620" t="s">
        <v>38</v>
      </c>
      <c r="D4" s="245"/>
      <c r="E4" s="689"/>
      <c r="F4" s="620"/>
      <c r="G4" s="621"/>
      <c r="H4" s="778" t="s">
        <v>21</v>
      </c>
      <c r="I4" s="779"/>
      <c r="J4" s="780"/>
      <c r="K4" s="690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65" t="s">
        <v>0</v>
      </c>
      <c r="B5" s="824"/>
      <c r="C5" s="98" t="s">
        <v>39</v>
      </c>
      <c r="D5" s="672" t="s">
        <v>40</v>
      </c>
      <c r="E5" s="104" t="s">
        <v>37</v>
      </c>
      <c r="F5" s="98" t="s">
        <v>25</v>
      </c>
      <c r="G5" s="104" t="s">
        <v>36</v>
      </c>
      <c r="H5" s="127" t="s">
        <v>26</v>
      </c>
      <c r="I5" s="471" t="s">
        <v>27</v>
      </c>
      <c r="J5" s="98" t="s">
        <v>28</v>
      </c>
      <c r="K5" s="703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3.75" customHeight="1" x14ac:dyDescent="0.35">
      <c r="A6" s="387" t="s">
        <v>7</v>
      </c>
      <c r="B6" s="292"/>
      <c r="C6" s="138">
        <v>24</v>
      </c>
      <c r="D6" s="709" t="s">
        <v>18</v>
      </c>
      <c r="E6" s="378" t="s">
        <v>105</v>
      </c>
      <c r="F6" s="138">
        <v>150</v>
      </c>
      <c r="G6" s="628"/>
      <c r="H6" s="259">
        <v>0.6</v>
      </c>
      <c r="I6" s="39">
        <v>0.6</v>
      </c>
      <c r="J6" s="40">
        <v>14.7</v>
      </c>
      <c r="K6" s="500">
        <v>70.5</v>
      </c>
      <c r="L6" s="259">
        <v>0.03</v>
      </c>
      <c r="M6" s="39">
        <v>0.05</v>
      </c>
      <c r="N6" s="39">
        <v>7.5</v>
      </c>
      <c r="O6" s="39">
        <v>0</v>
      </c>
      <c r="P6" s="42">
        <v>0</v>
      </c>
      <c r="Q6" s="259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0"/>
      <c r="B7" s="129"/>
      <c r="C7" s="135">
        <v>31</v>
      </c>
      <c r="D7" s="710" t="s">
        <v>9</v>
      </c>
      <c r="E7" s="612" t="s">
        <v>75</v>
      </c>
      <c r="F7" s="613">
        <v>200</v>
      </c>
      <c r="G7" s="99"/>
      <c r="H7" s="236">
        <v>5.74</v>
      </c>
      <c r="I7" s="13">
        <v>8.7799999999999994</v>
      </c>
      <c r="J7" s="43">
        <v>8.74</v>
      </c>
      <c r="K7" s="282">
        <v>138.04</v>
      </c>
      <c r="L7" s="236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9"/>
      <c r="B8" s="163" t="s">
        <v>73</v>
      </c>
      <c r="C8" s="180">
        <v>148</v>
      </c>
      <c r="D8" s="712" t="s">
        <v>10</v>
      </c>
      <c r="E8" s="295" t="s">
        <v>101</v>
      </c>
      <c r="F8" s="526">
        <v>90</v>
      </c>
      <c r="G8" s="163"/>
      <c r="H8" s="394">
        <v>19.52</v>
      </c>
      <c r="I8" s="74">
        <v>10.17</v>
      </c>
      <c r="J8" s="395">
        <v>5.89</v>
      </c>
      <c r="K8" s="501">
        <v>193.12</v>
      </c>
      <c r="L8" s="394">
        <v>0.11</v>
      </c>
      <c r="M8" s="74">
        <v>0.16</v>
      </c>
      <c r="N8" s="74">
        <v>1.57</v>
      </c>
      <c r="O8" s="74">
        <v>300</v>
      </c>
      <c r="P8" s="449">
        <v>0.44</v>
      </c>
      <c r="Q8" s="394">
        <v>129.65</v>
      </c>
      <c r="R8" s="74">
        <v>270.19</v>
      </c>
      <c r="S8" s="74">
        <v>64.94</v>
      </c>
      <c r="T8" s="74">
        <v>1.28</v>
      </c>
      <c r="U8" s="74">
        <v>460.93</v>
      </c>
      <c r="V8" s="74">
        <v>0.14000000000000001</v>
      </c>
      <c r="W8" s="74">
        <v>1.7000000000000001E-2</v>
      </c>
      <c r="X8" s="395">
        <v>0.66</v>
      </c>
    </row>
    <row r="9" spans="1:24" s="16" customFormat="1" ht="51" customHeight="1" x14ac:dyDescent="0.35">
      <c r="A9" s="89"/>
      <c r="B9" s="162" t="s">
        <v>71</v>
      </c>
      <c r="C9" s="179">
        <v>312</v>
      </c>
      <c r="D9" s="711" t="s">
        <v>61</v>
      </c>
      <c r="E9" s="349" t="s">
        <v>150</v>
      </c>
      <c r="F9" s="162">
        <v>150</v>
      </c>
      <c r="G9" s="179"/>
      <c r="H9" s="401">
        <v>3.55</v>
      </c>
      <c r="I9" s="402">
        <v>7.16</v>
      </c>
      <c r="J9" s="458">
        <v>17.64</v>
      </c>
      <c r="K9" s="358">
        <v>150.44999999999999</v>
      </c>
      <c r="L9" s="401">
        <v>0.11</v>
      </c>
      <c r="M9" s="564">
        <v>0.12</v>
      </c>
      <c r="N9" s="402">
        <v>21.47</v>
      </c>
      <c r="O9" s="402">
        <v>100</v>
      </c>
      <c r="P9" s="458">
        <v>0.09</v>
      </c>
      <c r="Q9" s="401">
        <v>51.59</v>
      </c>
      <c r="R9" s="402">
        <v>90.88</v>
      </c>
      <c r="S9" s="402">
        <v>30.76</v>
      </c>
      <c r="T9" s="402">
        <v>1.1499999999999999</v>
      </c>
      <c r="U9" s="402">
        <v>495.63</v>
      </c>
      <c r="V9" s="402">
        <v>6.0499999999999998E-3</v>
      </c>
      <c r="W9" s="402">
        <v>7.2999999999999996E-4</v>
      </c>
      <c r="X9" s="403">
        <v>0.03</v>
      </c>
    </row>
    <row r="10" spans="1:24" s="16" customFormat="1" ht="51" customHeight="1" x14ac:dyDescent="0.35">
      <c r="A10" s="89"/>
      <c r="B10" s="163" t="s">
        <v>73</v>
      </c>
      <c r="C10" s="180">
        <v>22</v>
      </c>
      <c r="D10" s="497" t="s">
        <v>61</v>
      </c>
      <c r="E10" s="295" t="s">
        <v>139</v>
      </c>
      <c r="F10" s="163">
        <v>150</v>
      </c>
      <c r="G10" s="180"/>
      <c r="H10" s="325">
        <v>2.41</v>
      </c>
      <c r="I10" s="55">
        <v>7.02</v>
      </c>
      <c r="J10" s="56">
        <v>14.18</v>
      </c>
      <c r="K10" s="239">
        <v>130.79</v>
      </c>
      <c r="L10" s="238">
        <v>0.08</v>
      </c>
      <c r="M10" s="238">
        <v>7.0000000000000007E-2</v>
      </c>
      <c r="N10" s="55">
        <v>13.63</v>
      </c>
      <c r="O10" s="55">
        <v>420</v>
      </c>
      <c r="P10" s="56">
        <v>0.06</v>
      </c>
      <c r="Q10" s="325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9">
        <v>0.03</v>
      </c>
    </row>
    <row r="11" spans="1:24" s="16" customFormat="1" ht="43.5" customHeight="1" x14ac:dyDescent="0.35">
      <c r="A11" s="89"/>
      <c r="B11" s="100"/>
      <c r="C11" s="133">
        <v>114</v>
      </c>
      <c r="D11" s="176" t="s">
        <v>45</v>
      </c>
      <c r="E11" s="213" t="s">
        <v>51</v>
      </c>
      <c r="F11" s="274">
        <v>200</v>
      </c>
      <c r="G11" s="150"/>
      <c r="H11" s="235">
        <v>0</v>
      </c>
      <c r="I11" s="15">
        <v>0</v>
      </c>
      <c r="J11" s="41">
        <v>7.27</v>
      </c>
      <c r="K11" s="251">
        <v>28.73</v>
      </c>
      <c r="L11" s="235">
        <v>0</v>
      </c>
      <c r="M11" s="17">
        <v>0</v>
      </c>
      <c r="N11" s="15">
        <v>0</v>
      </c>
      <c r="O11" s="15">
        <v>0</v>
      </c>
      <c r="P11" s="18">
        <v>0</v>
      </c>
      <c r="Q11" s="235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9"/>
      <c r="B12" s="100"/>
      <c r="C12" s="207">
        <v>119</v>
      </c>
      <c r="D12" s="606" t="s">
        <v>13</v>
      </c>
      <c r="E12" s="151" t="s">
        <v>54</v>
      </c>
      <c r="F12" s="134">
        <v>45</v>
      </c>
      <c r="G12" s="100"/>
      <c r="H12" s="267">
        <v>3.42</v>
      </c>
      <c r="I12" s="20">
        <v>0.36</v>
      </c>
      <c r="J12" s="46">
        <v>22.14</v>
      </c>
      <c r="K12" s="281">
        <v>105.75</v>
      </c>
      <c r="L12" s="267">
        <v>0.05</v>
      </c>
      <c r="M12" s="20">
        <v>0.01</v>
      </c>
      <c r="N12" s="20">
        <v>0</v>
      </c>
      <c r="O12" s="20">
        <v>0</v>
      </c>
      <c r="P12" s="21">
        <v>0</v>
      </c>
      <c r="Q12" s="267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9"/>
      <c r="B13" s="100"/>
      <c r="C13" s="134">
        <v>120</v>
      </c>
      <c r="D13" s="606" t="s">
        <v>14</v>
      </c>
      <c r="E13" s="151" t="s">
        <v>46</v>
      </c>
      <c r="F13" s="134">
        <v>25</v>
      </c>
      <c r="G13" s="100"/>
      <c r="H13" s="267">
        <v>1.65</v>
      </c>
      <c r="I13" s="20">
        <v>0.3</v>
      </c>
      <c r="J13" s="46">
        <v>10.050000000000001</v>
      </c>
      <c r="K13" s="281">
        <v>49.5</v>
      </c>
      <c r="L13" s="267">
        <v>0.04</v>
      </c>
      <c r="M13" s="20">
        <v>0.02</v>
      </c>
      <c r="N13" s="20">
        <v>0</v>
      </c>
      <c r="O13" s="20">
        <v>0</v>
      </c>
      <c r="P13" s="21">
        <v>0</v>
      </c>
      <c r="Q13" s="267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9"/>
      <c r="B14" s="162" t="s">
        <v>71</v>
      </c>
      <c r="C14" s="343"/>
      <c r="D14" s="713"/>
      <c r="E14" s="296" t="s">
        <v>19</v>
      </c>
      <c r="F14" s="287" t="e">
        <f>F6+F7+#REF!+F9+F11+F12+F13</f>
        <v>#REF!</v>
      </c>
      <c r="G14" s="447"/>
      <c r="H14" s="195" t="e">
        <f>H6+H7+#REF!+H9+H11+H12+H13</f>
        <v>#REF!</v>
      </c>
      <c r="I14" s="22" t="e">
        <f>I6+I7+#REF!+I9+I11+I12+I13</f>
        <v>#REF!</v>
      </c>
      <c r="J14" s="61" t="e">
        <f>J6+J7+#REF!+J9+J11+J12+J13</f>
        <v>#REF!</v>
      </c>
      <c r="K14" s="455" t="e">
        <f>K6+K7+#REF!+K9+K11+K12+K13</f>
        <v>#REF!</v>
      </c>
      <c r="L14" s="195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1" t="e">
        <f>P6+P7+#REF!+P9+P11+P12+P13</f>
        <v>#REF!</v>
      </c>
      <c r="Q14" s="195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1" t="e">
        <f>X6+X7+#REF!+X9+X11+X12+X13</f>
        <v>#REF!</v>
      </c>
    </row>
    <row r="15" spans="1:24" s="16" customFormat="1" ht="33.75" customHeight="1" x14ac:dyDescent="0.35">
      <c r="A15" s="89"/>
      <c r="B15" s="495" t="s">
        <v>73</v>
      </c>
      <c r="C15" s="603"/>
      <c r="D15" s="714"/>
      <c r="E15" s="297" t="s">
        <v>19</v>
      </c>
      <c r="F15" s="286">
        <f>F6+F7+F8+F9+F11+F12+F13</f>
        <v>860</v>
      </c>
      <c r="G15" s="457"/>
      <c r="H15" s="300">
        <f t="shared" ref="H15:X15" si="0">H6+H7+H8+H10+H11+H12+H13</f>
        <v>33.339999999999996</v>
      </c>
      <c r="I15" s="54">
        <f t="shared" si="0"/>
        <v>27.229999999999997</v>
      </c>
      <c r="J15" s="70">
        <f t="shared" si="0"/>
        <v>82.97</v>
      </c>
      <c r="K15" s="456">
        <f t="shared" si="0"/>
        <v>716.43</v>
      </c>
      <c r="L15" s="300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51">
        <f t="shared" si="0"/>
        <v>0.56000000000000005</v>
      </c>
      <c r="Q15" s="300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70">
        <f t="shared" si="0"/>
        <v>7.266</v>
      </c>
    </row>
    <row r="16" spans="1:24" s="16" customFormat="1" ht="33.75" customHeight="1" x14ac:dyDescent="0.35">
      <c r="A16" s="89"/>
      <c r="B16" s="483" t="s">
        <v>71</v>
      </c>
      <c r="C16" s="348"/>
      <c r="D16" s="715"/>
      <c r="E16" s="296" t="s">
        <v>20</v>
      </c>
      <c r="F16" s="412"/>
      <c r="G16" s="483"/>
      <c r="H16" s="195"/>
      <c r="I16" s="22"/>
      <c r="J16" s="61"/>
      <c r="K16" s="502" t="e">
        <f>K14/23.5</f>
        <v>#REF!</v>
      </c>
      <c r="L16" s="195"/>
      <c r="M16" s="22"/>
      <c r="N16" s="22"/>
      <c r="O16" s="22"/>
      <c r="P16" s="111"/>
      <c r="Q16" s="195"/>
      <c r="R16" s="22"/>
      <c r="S16" s="22"/>
      <c r="T16" s="22"/>
      <c r="U16" s="22"/>
      <c r="V16" s="22"/>
      <c r="W16" s="22"/>
      <c r="X16" s="61"/>
    </row>
    <row r="17" spans="1:24" s="16" customFormat="1" ht="33.75" customHeight="1" thickBot="1" x14ac:dyDescent="0.4">
      <c r="A17" s="116"/>
      <c r="B17" s="164" t="s">
        <v>73</v>
      </c>
      <c r="C17" s="520"/>
      <c r="D17" s="682"/>
      <c r="E17" s="754" t="s">
        <v>20</v>
      </c>
      <c r="F17" s="182"/>
      <c r="G17" s="164"/>
      <c r="H17" s="417"/>
      <c r="I17" s="418"/>
      <c r="J17" s="419"/>
      <c r="K17" s="503">
        <f>K15/23.5</f>
        <v>30.486382978723402</v>
      </c>
      <c r="L17" s="417"/>
      <c r="M17" s="418"/>
      <c r="N17" s="418"/>
      <c r="O17" s="418"/>
      <c r="P17" s="460"/>
      <c r="Q17" s="417"/>
      <c r="R17" s="418"/>
      <c r="S17" s="418"/>
      <c r="T17" s="418"/>
      <c r="U17" s="418"/>
      <c r="V17" s="418"/>
      <c r="W17" s="418"/>
      <c r="X17" s="419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69"/>
      <c r="B19" s="831"/>
      <c r="C19" s="270"/>
      <c r="D19" s="209"/>
      <c r="E19" s="25"/>
      <c r="F19" s="26"/>
      <c r="G19" s="11"/>
      <c r="H19" s="9"/>
      <c r="I19" s="11"/>
      <c r="J19" s="11"/>
    </row>
    <row r="20" spans="1:24" ht="18" x14ac:dyDescent="0.35">
      <c r="A20" s="614" t="s">
        <v>63</v>
      </c>
      <c r="B20" s="822"/>
      <c r="C20" s="615"/>
      <c r="D20" s="615"/>
      <c r="E20" s="25"/>
      <c r="F20" s="26"/>
      <c r="G20" s="11"/>
      <c r="H20" s="11"/>
      <c r="I20" s="11"/>
      <c r="J20" s="11"/>
      <c r="R20" s="472"/>
    </row>
    <row r="21" spans="1:24" ht="18" x14ac:dyDescent="0.35">
      <c r="A21" s="617" t="s">
        <v>64</v>
      </c>
      <c r="B21" s="818"/>
      <c r="C21" s="115"/>
      <c r="D21" s="618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1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16"/>
      <c r="C2" s="7"/>
      <c r="D2" s="6" t="s">
        <v>3</v>
      </c>
      <c r="E2" s="750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2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832"/>
      <c r="C4" s="763" t="s">
        <v>38</v>
      </c>
      <c r="D4" s="245"/>
      <c r="E4" s="689"/>
      <c r="F4" s="761"/>
      <c r="G4" s="763"/>
      <c r="H4" s="778" t="s">
        <v>21</v>
      </c>
      <c r="I4" s="779"/>
      <c r="J4" s="780"/>
      <c r="K4" s="690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47" thickBot="1" x14ac:dyDescent="0.4">
      <c r="A5" s="78" t="s">
        <v>0</v>
      </c>
      <c r="B5" s="833"/>
      <c r="C5" s="104" t="s">
        <v>39</v>
      </c>
      <c r="D5" s="672" t="s">
        <v>40</v>
      </c>
      <c r="E5" s="104" t="s">
        <v>37</v>
      </c>
      <c r="F5" s="98" t="s">
        <v>25</v>
      </c>
      <c r="G5" s="104" t="s">
        <v>36</v>
      </c>
      <c r="H5" s="98" t="s">
        <v>26</v>
      </c>
      <c r="I5" s="471" t="s">
        <v>27</v>
      </c>
      <c r="J5" s="98" t="s">
        <v>28</v>
      </c>
      <c r="K5" s="703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3.75" customHeight="1" x14ac:dyDescent="0.35">
      <c r="A6" s="81" t="s">
        <v>7</v>
      </c>
      <c r="B6" s="138"/>
      <c r="C6" s="396">
        <v>28</v>
      </c>
      <c r="D6" s="755" t="s">
        <v>18</v>
      </c>
      <c r="E6" s="397" t="s">
        <v>133</v>
      </c>
      <c r="F6" s="442">
        <v>60</v>
      </c>
      <c r="G6" s="453"/>
      <c r="H6" s="436">
        <v>0.48</v>
      </c>
      <c r="I6" s="363">
        <v>0.6</v>
      </c>
      <c r="J6" s="437">
        <v>1.56</v>
      </c>
      <c r="K6" s="454">
        <v>8.4</v>
      </c>
      <c r="L6" s="327">
        <v>0.02</v>
      </c>
      <c r="M6" s="329">
        <v>0.02</v>
      </c>
      <c r="N6" s="49">
        <v>6</v>
      </c>
      <c r="O6" s="49">
        <v>10</v>
      </c>
      <c r="P6" s="50">
        <v>0</v>
      </c>
      <c r="Q6" s="327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0"/>
      <c r="B7" s="134"/>
      <c r="C7" s="100">
        <v>40</v>
      </c>
      <c r="D7" s="756" t="s">
        <v>9</v>
      </c>
      <c r="E7" s="158" t="s">
        <v>94</v>
      </c>
      <c r="F7" s="736">
        <v>200</v>
      </c>
      <c r="G7" s="100"/>
      <c r="H7" s="243">
        <v>5</v>
      </c>
      <c r="I7" s="75">
        <v>7.6</v>
      </c>
      <c r="J7" s="76">
        <v>12.8</v>
      </c>
      <c r="K7" s="207">
        <v>139.80000000000001</v>
      </c>
      <c r="L7" s="243">
        <v>0.04</v>
      </c>
      <c r="M7" s="205">
        <v>0.1</v>
      </c>
      <c r="N7" s="75">
        <v>3.32</v>
      </c>
      <c r="O7" s="75">
        <v>152.19999999999999</v>
      </c>
      <c r="P7" s="204">
        <v>0</v>
      </c>
      <c r="Q7" s="243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4">
        <v>4.2000000000000003E-2</v>
      </c>
    </row>
    <row r="8" spans="1:24" s="36" customFormat="1" ht="33.75" customHeight="1" x14ac:dyDescent="0.35">
      <c r="A8" s="89"/>
      <c r="B8" s="134"/>
      <c r="C8" s="100">
        <v>86</v>
      </c>
      <c r="D8" s="552" t="s">
        <v>10</v>
      </c>
      <c r="E8" s="350" t="s">
        <v>77</v>
      </c>
      <c r="F8" s="736">
        <v>240</v>
      </c>
      <c r="G8" s="100"/>
      <c r="H8" s="235">
        <v>20.149999999999999</v>
      </c>
      <c r="I8" s="15">
        <v>19.079999999999998</v>
      </c>
      <c r="J8" s="18">
        <v>24.59</v>
      </c>
      <c r="K8" s="186">
        <v>350.62</v>
      </c>
      <c r="L8" s="235">
        <v>0.18</v>
      </c>
      <c r="M8" s="17">
        <v>0.21</v>
      </c>
      <c r="N8" s="15">
        <v>13.9</v>
      </c>
      <c r="O8" s="15">
        <v>10</v>
      </c>
      <c r="P8" s="41">
        <v>0</v>
      </c>
      <c r="Q8" s="235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2"/>
      <c r="B9" s="133"/>
      <c r="C9" s="99">
        <v>102</v>
      </c>
      <c r="D9" s="645" t="s">
        <v>17</v>
      </c>
      <c r="E9" s="612" t="s">
        <v>78</v>
      </c>
      <c r="F9" s="571">
        <v>200</v>
      </c>
      <c r="G9" s="99"/>
      <c r="H9" s="235">
        <v>0.83</v>
      </c>
      <c r="I9" s="15">
        <v>0.04</v>
      </c>
      <c r="J9" s="41">
        <v>15.16</v>
      </c>
      <c r="K9" s="252">
        <v>64.22</v>
      </c>
      <c r="L9" s="235">
        <v>0.01</v>
      </c>
      <c r="M9" s="15">
        <v>0.03</v>
      </c>
      <c r="N9" s="15">
        <v>0.27</v>
      </c>
      <c r="O9" s="15">
        <v>60</v>
      </c>
      <c r="P9" s="41">
        <v>0</v>
      </c>
      <c r="Q9" s="235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47" t="s">
        <v>13</v>
      </c>
      <c r="E10" s="150" t="s">
        <v>54</v>
      </c>
      <c r="F10" s="134">
        <v>45</v>
      </c>
      <c r="G10" s="100"/>
      <c r="H10" s="267">
        <v>3.42</v>
      </c>
      <c r="I10" s="20">
        <v>0.36</v>
      </c>
      <c r="J10" s="46">
        <v>22.14</v>
      </c>
      <c r="K10" s="281">
        <v>105.75</v>
      </c>
      <c r="L10" s="267">
        <v>0.05</v>
      </c>
      <c r="M10" s="20">
        <v>0.01</v>
      </c>
      <c r="N10" s="20">
        <v>0</v>
      </c>
      <c r="O10" s="20">
        <v>0</v>
      </c>
      <c r="P10" s="21">
        <v>0</v>
      </c>
      <c r="Q10" s="26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47" t="s">
        <v>14</v>
      </c>
      <c r="E11" s="150" t="s">
        <v>46</v>
      </c>
      <c r="F11" s="134">
        <v>25</v>
      </c>
      <c r="G11" s="100"/>
      <c r="H11" s="267">
        <v>1.65</v>
      </c>
      <c r="I11" s="20">
        <v>0.3</v>
      </c>
      <c r="J11" s="46">
        <v>10.050000000000001</v>
      </c>
      <c r="K11" s="281">
        <v>49.5</v>
      </c>
      <c r="L11" s="267">
        <v>0.04</v>
      </c>
      <c r="M11" s="20">
        <v>0.02</v>
      </c>
      <c r="N11" s="20">
        <v>0</v>
      </c>
      <c r="O11" s="20">
        <v>0</v>
      </c>
      <c r="P11" s="21">
        <v>0</v>
      </c>
      <c r="Q11" s="267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9"/>
      <c r="B12" s="134"/>
      <c r="C12" s="100"/>
      <c r="D12" s="552"/>
      <c r="E12" s="298" t="s">
        <v>19</v>
      </c>
      <c r="F12" s="384">
        <f>SUM(F6:F11)</f>
        <v>770</v>
      </c>
      <c r="G12" s="100"/>
      <c r="H12" s="267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9">
        <f>K6+K7+K8+K9+K10+K11</f>
        <v>718.29000000000008</v>
      </c>
      <c r="L12" s="267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67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6"/>
      <c r="B13" s="137"/>
      <c r="C13" s="256"/>
      <c r="D13" s="757"/>
      <c r="E13" s="331" t="s">
        <v>20</v>
      </c>
      <c r="F13" s="261"/>
      <c r="G13" s="202"/>
      <c r="H13" s="198"/>
      <c r="I13" s="51"/>
      <c r="J13" s="128"/>
      <c r="K13" s="354">
        <f>K12/23.5</f>
        <v>30.565531914893619</v>
      </c>
      <c r="L13" s="198"/>
      <c r="M13" s="155"/>
      <c r="N13" s="51"/>
      <c r="O13" s="51"/>
      <c r="P13" s="117"/>
      <c r="Q13" s="198"/>
      <c r="R13" s="51"/>
      <c r="S13" s="51"/>
      <c r="T13" s="51"/>
      <c r="U13" s="51"/>
      <c r="V13" s="51"/>
      <c r="W13" s="51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14" t="s">
        <v>63</v>
      </c>
      <c r="B17" s="822"/>
      <c r="C17" s="615"/>
      <c r="D17" s="616"/>
      <c r="E17" s="25"/>
      <c r="F17" s="26"/>
      <c r="G17" s="11"/>
      <c r="H17" s="11"/>
      <c r="I17" s="11"/>
      <c r="J17" s="11"/>
    </row>
    <row r="18" spans="1:10" x14ac:dyDescent="0.35">
      <c r="A18" s="617" t="s">
        <v>64</v>
      </c>
      <c r="B18" s="818"/>
      <c r="C18" s="618"/>
      <c r="D18" s="618"/>
      <c r="E18" s="11"/>
      <c r="F18" s="11"/>
      <c r="G18" s="11"/>
      <c r="H18" s="11"/>
      <c r="I18" s="11"/>
      <c r="J18" s="11"/>
    </row>
    <row r="19" spans="1:10" x14ac:dyDescent="0.35">
      <c r="A19" s="11"/>
      <c r="B19" s="819"/>
      <c r="C19" s="335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621" t="s">
        <v>38</v>
      </c>
      <c r="D4" s="688"/>
      <c r="E4" s="689"/>
      <c r="F4" s="621"/>
      <c r="G4" s="620"/>
      <c r="H4" s="778" t="s">
        <v>21</v>
      </c>
      <c r="I4" s="779"/>
      <c r="J4" s="780"/>
      <c r="K4" s="690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78" t="s">
        <v>0</v>
      </c>
      <c r="B5" s="98"/>
      <c r="C5" s="104" t="s">
        <v>39</v>
      </c>
      <c r="D5" s="781" t="s">
        <v>40</v>
      </c>
      <c r="E5" s="104" t="s">
        <v>37</v>
      </c>
      <c r="F5" s="104" t="s">
        <v>25</v>
      </c>
      <c r="G5" s="98" t="s">
        <v>36</v>
      </c>
      <c r="H5" s="127" t="s">
        <v>26</v>
      </c>
      <c r="I5" s="471" t="s">
        <v>27</v>
      </c>
      <c r="J5" s="749" t="s">
        <v>28</v>
      </c>
      <c r="K5" s="703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3.75" customHeight="1" x14ac:dyDescent="0.35">
      <c r="A6" s="81" t="s">
        <v>7</v>
      </c>
      <c r="B6" s="292"/>
      <c r="C6" s="276">
        <v>9</v>
      </c>
      <c r="D6" s="674" t="s">
        <v>18</v>
      </c>
      <c r="E6" s="675" t="s">
        <v>86</v>
      </c>
      <c r="F6" s="676">
        <v>60</v>
      </c>
      <c r="G6" s="504"/>
      <c r="H6" s="259">
        <v>1.29</v>
      </c>
      <c r="I6" s="39">
        <v>4.2699999999999996</v>
      </c>
      <c r="J6" s="40">
        <v>6.97</v>
      </c>
      <c r="K6" s="309">
        <v>72.75</v>
      </c>
      <c r="L6" s="259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59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9"/>
      <c r="B7" s="99"/>
      <c r="C7" s="134">
        <v>41</v>
      </c>
      <c r="D7" s="206" t="s">
        <v>9</v>
      </c>
      <c r="E7" s="350" t="s">
        <v>80</v>
      </c>
      <c r="F7" s="222">
        <v>200</v>
      </c>
      <c r="G7" s="368"/>
      <c r="H7" s="243">
        <v>6.66</v>
      </c>
      <c r="I7" s="75">
        <v>5.51</v>
      </c>
      <c r="J7" s="204">
        <v>8.75</v>
      </c>
      <c r="K7" s="366">
        <v>111.57</v>
      </c>
      <c r="L7" s="243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43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4">
        <v>0.03</v>
      </c>
    </row>
    <row r="8" spans="1:24" s="36" customFormat="1" ht="33.75" customHeight="1" x14ac:dyDescent="0.35">
      <c r="A8" s="89"/>
      <c r="B8" s="566"/>
      <c r="C8" s="134">
        <v>81</v>
      </c>
      <c r="D8" s="206" t="s">
        <v>10</v>
      </c>
      <c r="E8" s="158" t="s">
        <v>70</v>
      </c>
      <c r="F8" s="642">
        <v>90</v>
      </c>
      <c r="G8" s="166"/>
      <c r="H8" s="267">
        <v>23.81</v>
      </c>
      <c r="I8" s="20">
        <v>19.829999999999998</v>
      </c>
      <c r="J8" s="46">
        <v>0.72</v>
      </c>
      <c r="K8" s="266">
        <v>274.56</v>
      </c>
      <c r="L8" s="267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7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2"/>
      <c r="B9" s="100"/>
      <c r="C9" s="134">
        <v>124</v>
      </c>
      <c r="D9" s="206" t="s">
        <v>83</v>
      </c>
      <c r="E9" s="350" t="s">
        <v>81</v>
      </c>
      <c r="F9" s="222">
        <v>150</v>
      </c>
      <c r="G9" s="368"/>
      <c r="H9" s="243">
        <v>3.93</v>
      </c>
      <c r="I9" s="75">
        <v>4.24</v>
      </c>
      <c r="J9" s="204">
        <v>21.84</v>
      </c>
      <c r="K9" s="366">
        <v>140.55000000000001</v>
      </c>
      <c r="L9" s="243">
        <v>0.11</v>
      </c>
      <c r="M9" s="75">
        <v>0.02</v>
      </c>
      <c r="N9" s="75">
        <v>0</v>
      </c>
      <c r="O9" s="75">
        <v>10</v>
      </c>
      <c r="P9" s="76">
        <v>0.06</v>
      </c>
      <c r="Q9" s="243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4">
        <v>0.01</v>
      </c>
    </row>
    <row r="10" spans="1:24" s="16" customFormat="1" ht="33.75" customHeight="1" x14ac:dyDescent="0.35">
      <c r="A10" s="82"/>
      <c r="B10" s="366"/>
      <c r="C10" s="207">
        <v>100</v>
      </c>
      <c r="D10" s="206" t="s">
        <v>84</v>
      </c>
      <c r="E10" s="151" t="s">
        <v>82</v>
      </c>
      <c r="F10" s="134">
        <v>200</v>
      </c>
      <c r="G10" s="368"/>
      <c r="H10" s="267">
        <v>0.15</v>
      </c>
      <c r="I10" s="20">
        <v>0.04</v>
      </c>
      <c r="J10" s="46">
        <v>12.83</v>
      </c>
      <c r="K10" s="266">
        <v>52.45</v>
      </c>
      <c r="L10" s="235">
        <v>0</v>
      </c>
      <c r="M10" s="15">
        <v>0</v>
      </c>
      <c r="N10" s="15">
        <v>1.2</v>
      </c>
      <c r="O10" s="15">
        <v>0</v>
      </c>
      <c r="P10" s="18">
        <v>0</v>
      </c>
      <c r="Q10" s="235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2"/>
      <c r="B11" s="366"/>
      <c r="C11" s="207">
        <v>119</v>
      </c>
      <c r="D11" s="206" t="s">
        <v>13</v>
      </c>
      <c r="E11" s="151" t="s">
        <v>54</v>
      </c>
      <c r="F11" s="274">
        <v>20</v>
      </c>
      <c r="G11" s="133"/>
      <c r="H11" s="235">
        <v>1.52</v>
      </c>
      <c r="I11" s="15">
        <v>0.16</v>
      </c>
      <c r="J11" s="41">
        <v>9.84</v>
      </c>
      <c r="K11" s="601">
        <v>47</v>
      </c>
      <c r="L11" s="235">
        <v>0.02</v>
      </c>
      <c r="M11" s="15">
        <v>0.01</v>
      </c>
      <c r="N11" s="15">
        <v>0</v>
      </c>
      <c r="O11" s="15">
        <v>0</v>
      </c>
      <c r="P11" s="18">
        <v>0</v>
      </c>
      <c r="Q11" s="23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6" t="s">
        <v>14</v>
      </c>
      <c r="E12" s="151" t="s">
        <v>46</v>
      </c>
      <c r="F12" s="129">
        <v>20</v>
      </c>
      <c r="G12" s="133"/>
      <c r="H12" s="235">
        <v>1.32</v>
      </c>
      <c r="I12" s="15">
        <v>0.24</v>
      </c>
      <c r="J12" s="41">
        <v>8.0399999999999991</v>
      </c>
      <c r="K12" s="602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9"/>
      <c r="B13" s="566"/>
      <c r="C13" s="139"/>
      <c r="D13" s="466"/>
      <c r="E13" s="298" t="s">
        <v>19</v>
      </c>
      <c r="F13" s="190">
        <f>F6+F7+F8+F9+F10+F11+F12</f>
        <v>740</v>
      </c>
      <c r="G13" s="283"/>
      <c r="H13" s="196">
        <f t="shared" ref="H13:X13" si="0">H6+H7+H8+H9+H10+H11+H12</f>
        <v>38.68</v>
      </c>
      <c r="I13" s="34">
        <f t="shared" si="0"/>
        <v>34.29</v>
      </c>
      <c r="J13" s="63">
        <f t="shared" si="0"/>
        <v>68.990000000000009</v>
      </c>
      <c r="K13" s="573">
        <f t="shared" si="0"/>
        <v>738.48000000000013</v>
      </c>
      <c r="L13" s="196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60">
        <f t="shared" si="0"/>
        <v>6.9999999999999993E-2</v>
      </c>
      <c r="Q13" s="196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3">
        <f t="shared" si="0"/>
        <v>3.1</v>
      </c>
    </row>
    <row r="14" spans="1:24" s="16" customFormat="1" ht="33.75" customHeight="1" thickBot="1" x14ac:dyDescent="0.4">
      <c r="A14" s="116"/>
      <c r="B14" s="574"/>
      <c r="C14" s="137"/>
      <c r="D14" s="379"/>
      <c r="E14" s="331" t="s">
        <v>20</v>
      </c>
      <c r="F14" s="353"/>
      <c r="G14" s="202"/>
      <c r="H14" s="198"/>
      <c r="I14" s="51"/>
      <c r="J14" s="117"/>
      <c r="K14" s="451">
        <f>K13/23.5</f>
        <v>31.424680851063837</v>
      </c>
      <c r="L14" s="198"/>
      <c r="M14" s="51"/>
      <c r="N14" s="51"/>
      <c r="O14" s="51"/>
      <c r="P14" s="128"/>
      <c r="Q14" s="198"/>
      <c r="R14" s="51"/>
      <c r="S14" s="51"/>
      <c r="T14" s="51"/>
      <c r="U14" s="51"/>
      <c r="V14" s="51"/>
      <c r="W14" s="51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2"/>
      <c r="B16" s="269"/>
      <c r="C16" s="269"/>
      <c r="D16" s="270"/>
      <c r="E16" s="271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23"/>
      <c r="C4" s="621" t="s">
        <v>38</v>
      </c>
      <c r="D4" s="719"/>
      <c r="E4" s="689"/>
      <c r="F4" s="621"/>
      <c r="G4" s="620"/>
      <c r="H4" s="778" t="s">
        <v>21</v>
      </c>
      <c r="I4" s="779"/>
      <c r="J4" s="780"/>
      <c r="K4" s="626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47" thickBot="1" x14ac:dyDescent="0.4">
      <c r="A5" s="142" t="s">
        <v>0</v>
      </c>
      <c r="B5" s="104"/>
      <c r="C5" s="104" t="s">
        <v>39</v>
      </c>
      <c r="D5" s="790" t="s">
        <v>40</v>
      </c>
      <c r="E5" s="104" t="s">
        <v>37</v>
      </c>
      <c r="F5" s="104" t="s">
        <v>25</v>
      </c>
      <c r="G5" s="98" t="s">
        <v>36</v>
      </c>
      <c r="H5" s="792" t="s">
        <v>26</v>
      </c>
      <c r="I5" s="471" t="s">
        <v>27</v>
      </c>
      <c r="J5" s="793" t="s">
        <v>28</v>
      </c>
      <c r="K5" s="627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490" t="s">
        <v>109</v>
      </c>
      <c r="Q5" s="490" t="s">
        <v>32</v>
      </c>
      <c r="R5" s="490" t="s">
        <v>33</v>
      </c>
      <c r="S5" s="490" t="s">
        <v>34</v>
      </c>
      <c r="T5" s="490" t="s">
        <v>35</v>
      </c>
      <c r="U5" s="490" t="s">
        <v>110</v>
      </c>
      <c r="V5" s="490" t="s">
        <v>111</v>
      </c>
      <c r="W5" s="490" t="s">
        <v>112</v>
      </c>
      <c r="X5" s="621" t="s">
        <v>113</v>
      </c>
    </row>
    <row r="6" spans="1:24" s="16" customFormat="1" ht="26.5" customHeight="1" x14ac:dyDescent="0.35">
      <c r="A6" s="144" t="s">
        <v>7</v>
      </c>
      <c r="B6" s="138"/>
      <c r="C6" s="382">
        <v>135</v>
      </c>
      <c r="D6" s="365" t="s">
        <v>18</v>
      </c>
      <c r="E6" s="174" t="s">
        <v>140</v>
      </c>
      <c r="F6" s="154">
        <v>60</v>
      </c>
      <c r="G6" s="651"/>
      <c r="H6" s="436">
        <v>1.2</v>
      </c>
      <c r="I6" s="363">
        <v>5.4</v>
      </c>
      <c r="J6" s="437">
        <v>5.16</v>
      </c>
      <c r="K6" s="189">
        <v>73.2</v>
      </c>
      <c r="L6" s="436">
        <v>0.01</v>
      </c>
      <c r="M6" s="362">
        <v>0.03</v>
      </c>
      <c r="N6" s="363">
        <v>4.2</v>
      </c>
      <c r="O6" s="363">
        <v>90</v>
      </c>
      <c r="P6" s="364">
        <v>0</v>
      </c>
      <c r="Q6" s="436">
        <v>24.6</v>
      </c>
      <c r="R6" s="363">
        <v>40.200000000000003</v>
      </c>
      <c r="S6" s="363">
        <v>21</v>
      </c>
      <c r="T6" s="363">
        <v>4.2</v>
      </c>
      <c r="U6" s="363">
        <v>189</v>
      </c>
      <c r="V6" s="363">
        <v>0</v>
      </c>
      <c r="W6" s="363">
        <v>0</v>
      </c>
      <c r="X6" s="437">
        <v>0</v>
      </c>
    </row>
    <row r="7" spans="1:24" s="16" customFormat="1" ht="26.5" customHeight="1" x14ac:dyDescent="0.35">
      <c r="A7" s="105"/>
      <c r="B7" s="135"/>
      <c r="C7" s="135" t="s">
        <v>159</v>
      </c>
      <c r="D7" s="446" t="s">
        <v>9</v>
      </c>
      <c r="E7" s="375" t="s">
        <v>156</v>
      </c>
      <c r="F7" s="613">
        <v>200</v>
      </c>
      <c r="G7" s="99"/>
      <c r="H7" s="236">
        <v>6.2</v>
      </c>
      <c r="I7" s="13">
        <v>6.38</v>
      </c>
      <c r="J7" s="43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36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6"/>
      <c r="B8" s="122"/>
      <c r="C8" s="134">
        <v>80</v>
      </c>
      <c r="D8" s="445" t="s">
        <v>10</v>
      </c>
      <c r="E8" s="158" t="s">
        <v>91</v>
      </c>
      <c r="F8" s="222">
        <v>90</v>
      </c>
      <c r="G8" s="100"/>
      <c r="H8" s="236">
        <v>14.84</v>
      </c>
      <c r="I8" s="13">
        <v>12.69</v>
      </c>
      <c r="J8" s="43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3">
        <v>0</v>
      </c>
      <c r="Q8" s="236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6"/>
      <c r="B9" s="122"/>
      <c r="C9" s="134">
        <v>54</v>
      </c>
      <c r="D9" s="444" t="s">
        <v>83</v>
      </c>
      <c r="E9" s="150" t="s">
        <v>42</v>
      </c>
      <c r="F9" s="133">
        <v>150</v>
      </c>
      <c r="G9" s="129"/>
      <c r="H9" s="267">
        <v>7.26</v>
      </c>
      <c r="I9" s="20">
        <v>4.96</v>
      </c>
      <c r="J9" s="46">
        <v>31.76</v>
      </c>
      <c r="K9" s="189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0" t="s">
        <v>17</v>
      </c>
      <c r="E10" s="171" t="s">
        <v>16</v>
      </c>
      <c r="F10" s="577">
        <v>200</v>
      </c>
      <c r="G10" s="547"/>
      <c r="H10" s="235">
        <v>0.37</v>
      </c>
      <c r="I10" s="15">
        <v>0</v>
      </c>
      <c r="J10" s="18">
        <v>14.85</v>
      </c>
      <c r="K10" s="187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5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6"/>
      <c r="C11" s="136">
        <v>119</v>
      </c>
      <c r="D11" s="444" t="s">
        <v>54</v>
      </c>
      <c r="E11" s="150" t="s">
        <v>41</v>
      </c>
      <c r="F11" s="133">
        <v>30</v>
      </c>
      <c r="G11" s="129"/>
      <c r="H11" s="235">
        <v>2.2799999999999998</v>
      </c>
      <c r="I11" s="15">
        <v>0.24</v>
      </c>
      <c r="J11" s="41">
        <v>14.76</v>
      </c>
      <c r="K11" s="186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44" t="s">
        <v>46</v>
      </c>
      <c r="E12" s="150" t="s">
        <v>46</v>
      </c>
      <c r="F12" s="133">
        <v>25</v>
      </c>
      <c r="G12" s="129"/>
      <c r="H12" s="235">
        <v>1.65</v>
      </c>
      <c r="I12" s="15">
        <v>0.3</v>
      </c>
      <c r="J12" s="41">
        <v>10.050000000000001</v>
      </c>
      <c r="K12" s="186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5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22"/>
      <c r="C13" s="139"/>
      <c r="D13" s="720"/>
      <c r="E13" s="156" t="s">
        <v>19</v>
      </c>
      <c r="F13" s="190">
        <f>SUM(F6:F12)</f>
        <v>755</v>
      </c>
      <c r="G13" s="254"/>
      <c r="H13" s="197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0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7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6" customFormat="1" ht="26.5" customHeight="1" thickBot="1" x14ac:dyDescent="0.4">
      <c r="A14" s="145"/>
      <c r="B14" s="123"/>
      <c r="C14" s="140"/>
      <c r="D14" s="721"/>
      <c r="E14" s="157" t="s">
        <v>20</v>
      </c>
      <c r="F14" s="137"/>
      <c r="G14" s="202"/>
      <c r="H14" s="198"/>
      <c r="I14" s="51"/>
      <c r="J14" s="117"/>
      <c r="K14" s="191">
        <f>K13/23.5</f>
        <v>32.957446808510639</v>
      </c>
      <c r="L14" s="155"/>
      <c r="M14" s="155"/>
      <c r="N14" s="51"/>
      <c r="O14" s="51"/>
      <c r="P14" s="117"/>
      <c r="Q14" s="198"/>
      <c r="R14" s="51"/>
      <c r="S14" s="51"/>
      <c r="T14" s="51"/>
      <c r="U14" s="51"/>
      <c r="V14" s="51"/>
      <c r="W14" s="51"/>
      <c r="X14" s="117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2" customFormat="1" ht="18" x14ac:dyDescent="0.35">
      <c r="A16" s="369"/>
      <c r="B16" s="273"/>
      <c r="C16" s="270"/>
      <c r="D16" s="270"/>
      <c r="E16" s="271"/>
      <c r="F16" s="272"/>
      <c r="G16" s="270"/>
      <c r="H16" s="270"/>
      <c r="I16" s="270"/>
      <c r="J16" s="270"/>
    </row>
    <row r="17" spans="1:10" ht="18" x14ac:dyDescent="0.35">
      <c r="A17" s="11"/>
      <c r="B17" s="335"/>
      <c r="C17" s="335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81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16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68"/>
      <c r="C4" s="745" t="s">
        <v>38</v>
      </c>
      <c r="D4" s="245"/>
      <c r="E4" s="764"/>
      <c r="F4" s="620"/>
      <c r="G4" s="621"/>
      <c r="H4" s="787" t="s">
        <v>21</v>
      </c>
      <c r="I4" s="788"/>
      <c r="J4" s="789"/>
      <c r="K4" s="690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28.5" customHeight="1" thickBot="1" x14ac:dyDescent="0.4">
      <c r="A5" s="142" t="s">
        <v>0</v>
      </c>
      <c r="B5" s="104"/>
      <c r="C5" s="98" t="s">
        <v>39</v>
      </c>
      <c r="D5" s="672" t="s">
        <v>40</v>
      </c>
      <c r="E5" s="749" t="s">
        <v>37</v>
      </c>
      <c r="F5" s="98" t="s">
        <v>25</v>
      </c>
      <c r="G5" s="104" t="s">
        <v>36</v>
      </c>
      <c r="H5" s="792" t="s">
        <v>26</v>
      </c>
      <c r="I5" s="471" t="s">
        <v>27</v>
      </c>
      <c r="J5" s="793" t="s">
        <v>28</v>
      </c>
      <c r="K5" s="703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743" t="s">
        <v>109</v>
      </c>
      <c r="Q5" s="490" t="s">
        <v>32</v>
      </c>
      <c r="R5" s="490" t="s">
        <v>33</v>
      </c>
      <c r="S5" s="490" t="s">
        <v>34</v>
      </c>
      <c r="T5" s="490" t="s">
        <v>35</v>
      </c>
      <c r="U5" s="490" t="s">
        <v>110</v>
      </c>
      <c r="V5" s="490" t="s">
        <v>111</v>
      </c>
      <c r="W5" s="490" t="s">
        <v>112</v>
      </c>
      <c r="X5" s="743" t="s">
        <v>113</v>
      </c>
    </row>
    <row r="6" spans="1:24" s="16" customFormat="1" ht="36" customHeight="1" x14ac:dyDescent="0.35">
      <c r="A6" s="144" t="s">
        <v>7</v>
      </c>
      <c r="B6" s="215"/>
      <c r="C6" s="154">
        <v>24</v>
      </c>
      <c r="D6" s="628" t="s">
        <v>18</v>
      </c>
      <c r="E6" s="378" t="s">
        <v>102</v>
      </c>
      <c r="F6" s="511">
        <v>150</v>
      </c>
      <c r="G6" s="513"/>
      <c r="H6" s="253">
        <v>0.6</v>
      </c>
      <c r="I6" s="37">
        <v>0.6</v>
      </c>
      <c r="J6" s="48">
        <v>14.7</v>
      </c>
      <c r="K6" s="461">
        <v>70.5</v>
      </c>
      <c r="L6" s="253">
        <v>0.05</v>
      </c>
      <c r="M6" s="37">
        <v>0.03</v>
      </c>
      <c r="N6" s="37">
        <v>15</v>
      </c>
      <c r="O6" s="37">
        <v>0</v>
      </c>
      <c r="P6" s="48">
        <v>0</v>
      </c>
      <c r="Q6" s="25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6">
        <v>0.01</v>
      </c>
    </row>
    <row r="7" spans="1:24" s="16" customFormat="1" ht="26.5" customHeight="1" x14ac:dyDescent="0.35">
      <c r="A7" s="105"/>
      <c r="B7" s="135"/>
      <c r="C7" s="165">
        <v>34</v>
      </c>
      <c r="D7" s="373" t="s">
        <v>9</v>
      </c>
      <c r="E7" s="375" t="s">
        <v>74</v>
      </c>
      <c r="F7" s="678">
        <v>200</v>
      </c>
      <c r="G7" s="165"/>
      <c r="H7" s="236">
        <v>9.19</v>
      </c>
      <c r="I7" s="13">
        <v>5.64</v>
      </c>
      <c r="J7" s="23">
        <v>13.63</v>
      </c>
      <c r="K7" s="282">
        <v>141.18</v>
      </c>
      <c r="L7" s="243">
        <v>0.16</v>
      </c>
      <c r="M7" s="75">
        <v>0.08</v>
      </c>
      <c r="N7" s="75">
        <v>2.73</v>
      </c>
      <c r="O7" s="75">
        <v>110</v>
      </c>
      <c r="P7" s="76">
        <v>0</v>
      </c>
      <c r="Q7" s="243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4">
        <v>0.03</v>
      </c>
    </row>
    <row r="8" spans="1:24" s="36" customFormat="1" ht="26.5" customHeight="1" x14ac:dyDescent="0.35">
      <c r="A8" s="106"/>
      <c r="B8" s="180"/>
      <c r="C8" s="163">
        <v>82</v>
      </c>
      <c r="D8" s="433" t="s">
        <v>10</v>
      </c>
      <c r="E8" s="664" t="s">
        <v>129</v>
      </c>
      <c r="F8" s="533">
        <v>95</v>
      </c>
      <c r="G8" s="183"/>
      <c r="H8" s="325">
        <v>24.87</v>
      </c>
      <c r="I8" s="55">
        <v>21.09</v>
      </c>
      <c r="J8" s="56">
        <v>0.72</v>
      </c>
      <c r="K8" s="516">
        <v>290.5</v>
      </c>
      <c r="L8" s="325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25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9">
        <v>0.15</v>
      </c>
    </row>
    <row r="9" spans="1:24" s="36" customFormat="1" ht="26.5" customHeight="1" x14ac:dyDescent="0.35">
      <c r="A9" s="106"/>
      <c r="B9" s="134"/>
      <c r="C9" s="166">
        <v>65</v>
      </c>
      <c r="D9" s="374" t="s">
        <v>83</v>
      </c>
      <c r="E9" s="150" t="s">
        <v>53</v>
      </c>
      <c r="F9" s="129">
        <v>150</v>
      </c>
      <c r="G9" s="167"/>
      <c r="H9" s="367">
        <v>6.76</v>
      </c>
      <c r="I9" s="91">
        <v>3.93</v>
      </c>
      <c r="J9" s="92">
        <v>41.29</v>
      </c>
      <c r="K9" s="517">
        <v>227.48</v>
      </c>
      <c r="L9" s="236">
        <v>0.08</v>
      </c>
      <c r="M9" s="13">
        <v>0.03</v>
      </c>
      <c r="N9" s="13">
        <v>0</v>
      </c>
      <c r="O9" s="13">
        <v>10</v>
      </c>
      <c r="P9" s="23">
        <v>0.06</v>
      </c>
      <c r="Q9" s="236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7"/>
      <c r="B10" s="135"/>
      <c r="C10" s="207">
        <v>216</v>
      </c>
      <c r="D10" s="176" t="s">
        <v>17</v>
      </c>
      <c r="E10" s="213" t="s">
        <v>119</v>
      </c>
      <c r="F10" s="133">
        <v>200</v>
      </c>
      <c r="G10" s="630"/>
      <c r="H10" s="235">
        <v>0.25</v>
      </c>
      <c r="I10" s="15">
        <v>0</v>
      </c>
      <c r="J10" s="41">
        <v>12.73</v>
      </c>
      <c r="K10" s="186">
        <v>51.3</v>
      </c>
      <c r="L10" s="26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7"/>
      <c r="B11" s="136"/>
      <c r="C11" s="101">
        <v>119</v>
      </c>
      <c r="D11" s="150" t="s">
        <v>13</v>
      </c>
      <c r="E11" s="176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7">
        <v>0.01</v>
      </c>
      <c r="N11" s="15">
        <v>0</v>
      </c>
      <c r="O11" s="15">
        <v>0</v>
      </c>
      <c r="P11" s="41">
        <v>0</v>
      </c>
      <c r="Q11" s="23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6"/>
      <c r="C12" s="129">
        <v>120</v>
      </c>
      <c r="D12" s="547" t="s">
        <v>14</v>
      </c>
      <c r="E12" s="150" t="s">
        <v>46</v>
      </c>
      <c r="F12" s="166">
        <v>20</v>
      </c>
      <c r="G12" s="166"/>
      <c r="H12" s="267">
        <v>1.32</v>
      </c>
      <c r="I12" s="20">
        <v>0.24</v>
      </c>
      <c r="J12" s="21">
        <v>8.0399999999999991</v>
      </c>
      <c r="K12" s="431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79"/>
      <c r="C13" s="488"/>
      <c r="D13" s="648"/>
      <c r="E13" s="405" t="s">
        <v>19</v>
      </c>
      <c r="F13" s="413" t="e">
        <f>F6+F7+#REF!+F9+F10+F11+F12</f>
        <v>#REF!</v>
      </c>
      <c r="G13" s="514"/>
      <c r="H13" s="195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55" t="e">
        <f>K6+K7+#REF!+K9+K10+K11+K12</f>
        <v>#REF!</v>
      </c>
      <c r="L13" s="19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36" customFormat="1" ht="26.5" customHeight="1" x14ac:dyDescent="0.35">
      <c r="A14" s="106"/>
      <c r="B14" s="233"/>
      <c r="C14" s="507"/>
      <c r="D14" s="647"/>
      <c r="E14" s="508" t="s">
        <v>19</v>
      </c>
      <c r="F14" s="457">
        <f>F6+F7+F8+F9+F10+F11+F12</f>
        <v>835</v>
      </c>
      <c r="G14" s="456"/>
      <c r="H14" s="300">
        <f t="shared" ref="H14:X14" si="0">H6+H7+H8+H9+H10+H11+H12</f>
        <v>44.51</v>
      </c>
      <c r="I14" s="54">
        <f t="shared" si="0"/>
        <v>31.659999999999997</v>
      </c>
      <c r="J14" s="751">
        <f t="shared" si="0"/>
        <v>100.95000000000002</v>
      </c>
      <c r="K14" s="288">
        <f t="shared" si="0"/>
        <v>867.56</v>
      </c>
      <c r="L14" s="300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51">
        <f t="shared" si="0"/>
        <v>0.11</v>
      </c>
      <c r="Q14" s="300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70">
        <f t="shared" si="0"/>
        <v>3.1</v>
      </c>
    </row>
    <row r="15" spans="1:24" s="36" customFormat="1" ht="26.5" customHeight="1" x14ac:dyDescent="0.35">
      <c r="A15" s="106"/>
      <c r="B15" s="232"/>
      <c r="C15" s="488"/>
      <c r="D15" s="648"/>
      <c r="E15" s="448" t="s">
        <v>20</v>
      </c>
      <c r="F15" s="413"/>
      <c r="G15" s="488"/>
      <c r="H15" s="195"/>
      <c r="I15" s="22"/>
      <c r="J15" s="111"/>
      <c r="K15" s="518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5"/>
      <c r="B16" s="182"/>
      <c r="C16" s="509"/>
      <c r="D16" s="683"/>
      <c r="E16" s="415" t="s">
        <v>20</v>
      </c>
      <c r="F16" s="164"/>
      <c r="G16" s="510"/>
      <c r="H16" s="417"/>
      <c r="I16" s="418"/>
      <c r="J16" s="460"/>
      <c r="K16" s="519">
        <f>K14/23.5</f>
        <v>36.917446808510633</v>
      </c>
      <c r="L16" s="417"/>
      <c r="M16" s="418"/>
      <c r="N16" s="418"/>
      <c r="O16" s="418"/>
      <c r="P16" s="460"/>
      <c r="Q16" s="417"/>
      <c r="R16" s="418"/>
      <c r="S16" s="418"/>
      <c r="T16" s="418"/>
      <c r="U16" s="418"/>
      <c r="V16" s="418"/>
      <c r="W16" s="418"/>
      <c r="X16" s="41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14" t="s">
        <v>63</v>
      </c>
      <c r="B18" s="822"/>
      <c r="C18" s="615"/>
      <c r="D18" s="616"/>
      <c r="E18" s="25"/>
      <c r="F18" s="26"/>
      <c r="G18" s="11"/>
      <c r="H18" s="9"/>
      <c r="I18" s="11"/>
      <c r="J18" s="11"/>
    </row>
    <row r="19" spans="1:14" ht="18" x14ac:dyDescent="0.35">
      <c r="A19" s="617" t="s">
        <v>64</v>
      </c>
      <c r="B19" s="818"/>
      <c r="C19" s="618"/>
      <c r="D19" s="618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82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22"/>
      <c r="C4" s="621" t="s">
        <v>38</v>
      </c>
      <c r="D4" s="688"/>
      <c r="E4" s="689"/>
      <c r="F4" s="621"/>
      <c r="G4" s="621"/>
      <c r="H4" s="778" t="s">
        <v>21</v>
      </c>
      <c r="I4" s="779"/>
      <c r="J4" s="780"/>
      <c r="K4" s="690" t="s">
        <v>22</v>
      </c>
      <c r="L4" s="895" t="s">
        <v>23</v>
      </c>
      <c r="M4" s="896"/>
      <c r="N4" s="896"/>
      <c r="O4" s="896"/>
      <c r="P4" s="897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28.5" customHeight="1" thickBot="1" x14ac:dyDescent="0.4">
      <c r="A5" s="142" t="s">
        <v>0</v>
      </c>
      <c r="B5" s="794"/>
      <c r="C5" s="104" t="s">
        <v>39</v>
      </c>
      <c r="D5" s="383" t="s">
        <v>40</v>
      </c>
      <c r="E5" s="104" t="s">
        <v>37</v>
      </c>
      <c r="F5" s="104" t="s">
        <v>25</v>
      </c>
      <c r="G5" s="104" t="s">
        <v>36</v>
      </c>
      <c r="H5" s="98" t="s">
        <v>26</v>
      </c>
      <c r="I5" s="471" t="s">
        <v>27</v>
      </c>
      <c r="J5" s="98" t="s">
        <v>28</v>
      </c>
      <c r="K5" s="703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26.5" customHeight="1" x14ac:dyDescent="0.35">
      <c r="A6" s="144" t="s">
        <v>7</v>
      </c>
      <c r="B6" s="214"/>
      <c r="C6" s="546">
        <v>133</v>
      </c>
      <c r="D6" s="378" t="s">
        <v>18</v>
      </c>
      <c r="E6" s="628" t="s">
        <v>128</v>
      </c>
      <c r="F6" s="511">
        <v>60</v>
      </c>
      <c r="G6" s="693"/>
      <c r="H6" s="259">
        <v>1.24</v>
      </c>
      <c r="I6" s="39">
        <v>0.21</v>
      </c>
      <c r="J6" s="40">
        <v>6.12</v>
      </c>
      <c r="K6" s="309">
        <v>31.32</v>
      </c>
      <c r="L6" s="279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79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41">
        <v>35</v>
      </c>
      <c r="D7" s="200" t="s">
        <v>90</v>
      </c>
      <c r="E7" s="158" t="s">
        <v>87</v>
      </c>
      <c r="F7" s="222">
        <v>200</v>
      </c>
      <c r="G7" s="166"/>
      <c r="H7" s="236">
        <v>4.91</v>
      </c>
      <c r="I7" s="13">
        <v>9.9600000000000009</v>
      </c>
      <c r="J7" s="43">
        <v>9.02</v>
      </c>
      <c r="K7" s="101">
        <v>146.41</v>
      </c>
      <c r="L7" s="235">
        <v>0.04</v>
      </c>
      <c r="M7" s="15">
        <v>0.03</v>
      </c>
      <c r="N7" s="15">
        <v>0.75</v>
      </c>
      <c r="O7" s="15">
        <v>120</v>
      </c>
      <c r="P7" s="18">
        <v>0</v>
      </c>
      <c r="Q7" s="235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6"/>
      <c r="B8" s="134"/>
      <c r="C8" s="541">
        <v>148</v>
      </c>
      <c r="D8" s="151" t="s">
        <v>10</v>
      </c>
      <c r="E8" s="175" t="s">
        <v>123</v>
      </c>
      <c r="F8" s="222">
        <v>90</v>
      </c>
      <c r="G8" s="166"/>
      <c r="H8" s="267">
        <v>19.52</v>
      </c>
      <c r="I8" s="20">
        <v>10.17</v>
      </c>
      <c r="J8" s="46">
        <v>5.89</v>
      </c>
      <c r="K8" s="266">
        <v>193.12</v>
      </c>
      <c r="L8" s="235">
        <v>0.11</v>
      </c>
      <c r="M8" s="17">
        <v>0.16</v>
      </c>
      <c r="N8" s="15">
        <v>1.57</v>
      </c>
      <c r="O8" s="15">
        <v>300</v>
      </c>
      <c r="P8" s="41">
        <v>0.44</v>
      </c>
      <c r="Q8" s="235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6"/>
      <c r="B9" s="180" t="s">
        <v>73</v>
      </c>
      <c r="C9" s="878">
        <v>51</v>
      </c>
      <c r="D9" s="879" t="s">
        <v>61</v>
      </c>
      <c r="E9" s="880" t="s">
        <v>138</v>
      </c>
      <c r="F9" s="881">
        <v>150</v>
      </c>
      <c r="G9" s="882"/>
      <c r="H9" s="883">
        <v>3.33</v>
      </c>
      <c r="I9" s="884">
        <v>3.81</v>
      </c>
      <c r="J9" s="885">
        <v>26.04</v>
      </c>
      <c r="K9" s="886">
        <v>151.12</v>
      </c>
      <c r="L9" s="883">
        <v>0.15</v>
      </c>
      <c r="M9" s="884">
        <v>0.1</v>
      </c>
      <c r="N9" s="884">
        <v>14.03</v>
      </c>
      <c r="O9" s="884">
        <v>20</v>
      </c>
      <c r="P9" s="885">
        <v>0.06</v>
      </c>
      <c r="Q9" s="883">
        <v>20.11</v>
      </c>
      <c r="R9" s="884">
        <v>90.58</v>
      </c>
      <c r="S9" s="884">
        <v>35.68</v>
      </c>
      <c r="T9" s="884">
        <v>1.45</v>
      </c>
      <c r="U9" s="884">
        <v>830.41</v>
      </c>
      <c r="V9" s="884">
        <v>8.0000000000000002E-3</v>
      </c>
      <c r="W9" s="884">
        <v>1E-3</v>
      </c>
      <c r="X9" s="887">
        <v>0.05</v>
      </c>
    </row>
    <row r="10" spans="1:24" s="16" customFormat="1" ht="33.75" customHeight="1" x14ac:dyDescent="0.35">
      <c r="A10" s="107"/>
      <c r="B10" s="133"/>
      <c r="C10" s="541">
        <v>107</v>
      </c>
      <c r="D10" s="200" t="s">
        <v>17</v>
      </c>
      <c r="E10" s="158" t="s">
        <v>89</v>
      </c>
      <c r="F10" s="222">
        <v>200</v>
      </c>
      <c r="G10" s="552"/>
      <c r="H10" s="235">
        <v>0.6</v>
      </c>
      <c r="I10" s="15">
        <v>0.2</v>
      </c>
      <c r="J10" s="41">
        <v>23.6</v>
      </c>
      <c r="K10" s="251">
        <v>104</v>
      </c>
      <c r="L10" s="235">
        <v>0.02</v>
      </c>
      <c r="M10" s="15">
        <v>0.02</v>
      </c>
      <c r="N10" s="15">
        <v>171</v>
      </c>
      <c r="O10" s="15">
        <v>20</v>
      </c>
      <c r="P10" s="18">
        <v>0</v>
      </c>
      <c r="Q10" s="235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3"/>
      <c r="C11" s="148">
        <v>119</v>
      </c>
      <c r="D11" s="176" t="s">
        <v>13</v>
      </c>
      <c r="E11" s="150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7">
        <v>0.01</v>
      </c>
      <c r="N11" s="15">
        <v>0</v>
      </c>
      <c r="O11" s="15">
        <v>0</v>
      </c>
      <c r="P11" s="41">
        <v>0</v>
      </c>
      <c r="Q11" s="23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3"/>
      <c r="C12" s="146">
        <v>120</v>
      </c>
      <c r="D12" s="176" t="s">
        <v>14</v>
      </c>
      <c r="E12" s="150" t="s">
        <v>46</v>
      </c>
      <c r="F12" s="166">
        <v>20</v>
      </c>
      <c r="G12" s="166"/>
      <c r="H12" s="267">
        <v>1.32</v>
      </c>
      <c r="I12" s="20">
        <v>0.24</v>
      </c>
      <c r="J12" s="21">
        <v>8.0399999999999991</v>
      </c>
      <c r="K12" s="431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79" t="s">
        <v>71</v>
      </c>
      <c r="C13" s="494"/>
      <c r="D13" s="717"/>
      <c r="E13" s="405" t="s">
        <v>19</v>
      </c>
      <c r="F13" s="412" t="e">
        <f>F6+F7+F8+#REF!+F10+F11+F12</f>
        <v>#REF!</v>
      </c>
      <c r="G13" s="514"/>
      <c r="H13" s="195" t="e">
        <f>H6+H7+H8+#REF!+H10+H11+H12</f>
        <v>#REF!</v>
      </c>
      <c r="I13" s="22" t="e">
        <f>I6+I7+I8+#REF!+I10+I11+I12</f>
        <v>#REF!</v>
      </c>
      <c r="J13" s="61" t="e">
        <f>J6+J7+J8+#REF!+J10+J11+J12</f>
        <v>#REF!</v>
      </c>
      <c r="K13" s="413" t="e">
        <f>K6+K7+K8+#REF!+K10+K11+K12</f>
        <v>#REF!</v>
      </c>
      <c r="L13" s="195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5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1" t="e">
        <f>X6+X7+X8+#REF!+X10+X11+X12</f>
        <v>#REF!</v>
      </c>
    </row>
    <row r="14" spans="1:24" s="36" customFormat="1" ht="26.5" customHeight="1" x14ac:dyDescent="0.35">
      <c r="A14" s="106"/>
      <c r="B14" s="180" t="s">
        <v>73</v>
      </c>
      <c r="C14" s="559"/>
      <c r="D14" s="716"/>
      <c r="E14" s="508" t="s">
        <v>19</v>
      </c>
      <c r="F14" s="286">
        <f>F6+F7+F8+F9+F10+F11+F12</f>
        <v>740</v>
      </c>
      <c r="G14" s="456"/>
      <c r="H14" s="300">
        <f t="shared" ref="H14:X14" si="0">H6+H7+H8+H9+H10+H11+H12</f>
        <v>32.44</v>
      </c>
      <c r="I14" s="54">
        <f t="shared" si="0"/>
        <v>24.75</v>
      </c>
      <c r="J14" s="70">
        <f t="shared" si="0"/>
        <v>88.550000000000011</v>
      </c>
      <c r="K14" s="457">
        <f t="shared" si="0"/>
        <v>712.57</v>
      </c>
      <c r="L14" s="300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51">
        <f t="shared" si="0"/>
        <v>0.5</v>
      </c>
      <c r="Q14" s="300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70">
        <f t="shared" si="0"/>
        <v>3.65</v>
      </c>
    </row>
    <row r="15" spans="1:24" s="36" customFormat="1" ht="26.5" customHeight="1" x14ac:dyDescent="0.35">
      <c r="A15" s="106"/>
      <c r="B15" s="179" t="s">
        <v>71</v>
      </c>
      <c r="C15" s="494"/>
      <c r="D15" s="717"/>
      <c r="E15" s="448" t="s">
        <v>20</v>
      </c>
      <c r="F15" s="412"/>
      <c r="G15" s="488"/>
      <c r="H15" s="195"/>
      <c r="I15" s="22"/>
      <c r="J15" s="61"/>
      <c r="K15" s="524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5"/>
      <c r="B16" s="182" t="s">
        <v>73</v>
      </c>
      <c r="C16" s="758"/>
      <c r="D16" s="681"/>
      <c r="E16" s="415" t="s">
        <v>20</v>
      </c>
      <c r="F16" s="182"/>
      <c r="G16" s="510"/>
      <c r="H16" s="417"/>
      <c r="I16" s="418"/>
      <c r="J16" s="419"/>
      <c r="K16" s="420">
        <f>K14/23.5</f>
        <v>30.32212765957447</v>
      </c>
      <c r="L16" s="417"/>
      <c r="M16" s="418"/>
      <c r="N16" s="418"/>
      <c r="O16" s="418"/>
      <c r="P16" s="460"/>
      <c r="Q16" s="417"/>
      <c r="R16" s="418"/>
      <c r="S16" s="418"/>
      <c r="T16" s="418"/>
      <c r="U16" s="418"/>
      <c r="V16" s="418"/>
      <c r="W16" s="418"/>
      <c r="X16" s="419"/>
    </row>
    <row r="17" spans="1:19" x14ac:dyDescent="0.35">
      <c r="A17" s="2"/>
      <c r="C17" s="208"/>
      <c r="D17" s="28"/>
      <c r="E17" s="28"/>
      <c r="F17" s="28"/>
      <c r="G17" s="209"/>
      <c r="H17" s="210"/>
      <c r="I17" s="209"/>
      <c r="J17" s="28"/>
      <c r="K17" s="211"/>
      <c r="L17" s="28"/>
      <c r="M17" s="28"/>
      <c r="N17" s="28"/>
      <c r="O17" s="212"/>
      <c r="P17" s="212"/>
      <c r="Q17" s="212"/>
      <c r="R17" s="212"/>
      <c r="S17" s="212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614" t="s">
        <v>63</v>
      </c>
      <c r="B19" s="822"/>
      <c r="C19" s="615"/>
      <c r="D19" s="616"/>
      <c r="E19" s="25"/>
      <c r="F19" s="26"/>
      <c r="G19" s="11"/>
      <c r="H19" s="11"/>
      <c r="I19" s="11"/>
      <c r="J19" s="11"/>
    </row>
    <row r="20" spans="1:19" ht="18" x14ac:dyDescent="0.35">
      <c r="A20" s="617" t="s">
        <v>64</v>
      </c>
      <c r="B20" s="818"/>
      <c r="C20" s="618"/>
      <c r="D20" s="618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81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16"/>
      <c r="C2" s="227"/>
      <c r="D2" s="227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8"/>
      <c r="D3" s="22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68"/>
      <c r="C4" s="619" t="s">
        <v>38</v>
      </c>
      <c r="D4" s="226"/>
      <c r="E4" s="671"/>
      <c r="F4" s="619"/>
      <c r="G4" s="621"/>
      <c r="H4" s="778" t="s">
        <v>21</v>
      </c>
      <c r="I4" s="779"/>
      <c r="J4" s="780"/>
      <c r="K4" s="723" t="s">
        <v>22</v>
      </c>
      <c r="L4" s="891" t="s">
        <v>23</v>
      </c>
      <c r="M4" s="892"/>
      <c r="N4" s="910"/>
      <c r="O4" s="910"/>
      <c r="P4" s="911"/>
      <c r="Q4" s="891" t="s">
        <v>24</v>
      </c>
      <c r="R4" s="892"/>
      <c r="S4" s="892"/>
      <c r="T4" s="892"/>
      <c r="U4" s="892"/>
      <c r="V4" s="892"/>
      <c r="W4" s="892"/>
      <c r="X4" s="893"/>
    </row>
    <row r="5" spans="1:24" s="16" customFormat="1" ht="28.5" customHeight="1" thickBot="1" x14ac:dyDescent="0.4">
      <c r="A5" s="142" t="s">
        <v>0</v>
      </c>
      <c r="B5" s="104"/>
      <c r="C5" s="127" t="s">
        <v>39</v>
      </c>
      <c r="D5" s="294" t="s">
        <v>40</v>
      </c>
      <c r="E5" s="481" t="s">
        <v>37</v>
      </c>
      <c r="F5" s="127" t="s">
        <v>25</v>
      </c>
      <c r="G5" s="104" t="s">
        <v>36</v>
      </c>
      <c r="H5" s="481" t="s">
        <v>26</v>
      </c>
      <c r="I5" s="471" t="s">
        <v>27</v>
      </c>
      <c r="J5" s="481" t="s">
        <v>28</v>
      </c>
      <c r="K5" s="724" t="s">
        <v>29</v>
      </c>
      <c r="L5" s="127" t="s">
        <v>30</v>
      </c>
      <c r="M5" s="471" t="s">
        <v>107</v>
      </c>
      <c r="N5" s="98" t="s">
        <v>31</v>
      </c>
      <c r="O5" s="795" t="s">
        <v>108</v>
      </c>
      <c r="P5" s="749" t="s">
        <v>109</v>
      </c>
      <c r="Q5" s="127" t="s">
        <v>32</v>
      </c>
      <c r="R5" s="471" t="s">
        <v>33</v>
      </c>
      <c r="S5" s="98" t="s">
        <v>34</v>
      </c>
      <c r="T5" s="471" t="s">
        <v>35</v>
      </c>
      <c r="U5" s="98" t="s">
        <v>110</v>
      </c>
      <c r="V5" s="471" t="s">
        <v>111</v>
      </c>
      <c r="W5" s="98" t="s">
        <v>112</v>
      </c>
      <c r="X5" s="471" t="s">
        <v>113</v>
      </c>
    </row>
    <row r="6" spans="1:24" s="16" customFormat="1" ht="43.5" customHeight="1" x14ac:dyDescent="0.35">
      <c r="A6" s="144" t="s">
        <v>7</v>
      </c>
      <c r="B6" s="154"/>
      <c r="C6" s="138">
        <v>25</v>
      </c>
      <c r="D6" s="400" t="s">
        <v>18</v>
      </c>
      <c r="E6" s="565" t="s">
        <v>49</v>
      </c>
      <c r="F6" s="345">
        <v>150</v>
      </c>
      <c r="G6" s="725"/>
      <c r="H6" s="47">
        <v>0.6</v>
      </c>
      <c r="I6" s="37">
        <v>0.45</v>
      </c>
      <c r="J6" s="216">
        <v>15.45</v>
      </c>
      <c r="K6" s="309">
        <v>70.5</v>
      </c>
      <c r="L6" s="253">
        <v>0.03</v>
      </c>
      <c r="M6" s="37">
        <v>0.05</v>
      </c>
      <c r="N6" s="37">
        <v>7.5</v>
      </c>
      <c r="O6" s="37">
        <v>0</v>
      </c>
      <c r="P6" s="48">
        <v>0</v>
      </c>
      <c r="Q6" s="259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5"/>
      <c r="B7" s="180" t="s">
        <v>73</v>
      </c>
      <c r="C7" s="558">
        <v>37</v>
      </c>
      <c r="D7" s="497" t="s">
        <v>9</v>
      </c>
      <c r="E7" s="295" t="s">
        <v>97</v>
      </c>
      <c r="F7" s="526">
        <v>200</v>
      </c>
      <c r="G7" s="433"/>
      <c r="H7" s="325">
        <v>5.78</v>
      </c>
      <c r="I7" s="55">
        <v>5.5</v>
      </c>
      <c r="J7" s="69">
        <v>10.8</v>
      </c>
      <c r="K7" s="239">
        <v>115.7</v>
      </c>
      <c r="L7" s="325">
        <v>7.0000000000000007E-2</v>
      </c>
      <c r="M7" s="238">
        <v>7.0000000000000007E-2</v>
      </c>
      <c r="N7" s="55">
        <v>5.69</v>
      </c>
      <c r="O7" s="55">
        <v>110</v>
      </c>
      <c r="P7" s="69">
        <v>0</v>
      </c>
      <c r="Q7" s="32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36" customFormat="1" ht="35.25" customHeight="1" x14ac:dyDescent="0.35">
      <c r="A8" s="106"/>
      <c r="B8" s="134"/>
      <c r="C8" s="99">
        <v>89</v>
      </c>
      <c r="D8" s="314" t="s">
        <v>10</v>
      </c>
      <c r="E8" s="694" t="s">
        <v>85</v>
      </c>
      <c r="F8" s="726">
        <v>90</v>
      </c>
      <c r="G8" s="613"/>
      <c r="H8" s="71">
        <v>18.13</v>
      </c>
      <c r="I8" s="13">
        <v>17.05</v>
      </c>
      <c r="J8" s="43">
        <v>3.69</v>
      </c>
      <c r="K8" s="101">
        <v>240.96</v>
      </c>
      <c r="L8" s="367">
        <v>0.06</v>
      </c>
      <c r="M8" s="90">
        <v>0.13</v>
      </c>
      <c r="N8" s="91">
        <v>1.06</v>
      </c>
      <c r="O8" s="91">
        <v>0</v>
      </c>
      <c r="P8" s="92">
        <v>0</v>
      </c>
      <c r="Q8" s="367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6" customFormat="1" ht="26.5" customHeight="1" x14ac:dyDescent="0.35">
      <c r="A9" s="106"/>
      <c r="B9" s="134"/>
      <c r="C9" s="100">
        <v>53</v>
      </c>
      <c r="D9" s="131" t="s">
        <v>61</v>
      </c>
      <c r="E9" s="206" t="s">
        <v>92</v>
      </c>
      <c r="F9" s="166">
        <v>150</v>
      </c>
      <c r="G9" s="134"/>
      <c r="H9" s="19">
        <v>3.34</v>
      </c>
      <c r="I9" s="20">
        <v>4.91</v>
      </c>
      <c r="J9" s="46">
        <v>33.93</v>
      </c>
      <c r="K9" s="266">
        <v>191.49</v>
      </c>
      <c r="L9" s="267">
        <v>0.03</v>
      </c>
      <c r="M9" s="20">
        <v>0.02</v>
      </c>
      <c r="N9" s="20">
        <v>0</v>
      </c>
      <c r="O9" s="20">
        <v>20</v>
      </c>
      <c r="P9" s="21">
        <v>0.09</v>
      </c>
      <c r="Q9" s="26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14" t="s">
        <v>17</v>
      </c>
      <c r="E10" s="612" t="s">
        <v>66</v>
      </c>
      <c r="F10" s="726">
        <v>200</v>
      </c>
      <c r="G10" s="613"/>
      <c r="H10" s="235">
        <v>0.64</v>
      </c>
      <c r="I10" s="15">
        <v>0.25</v>
      </c>
      <c r="J10" s="41">
        <v>16.059999999999999</v>
      </c>
      <c r="K10" s="251">
        <v>79.849999999999994</v>
      </c>
      <c r="L10" s="235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66">
        <v>119</v>
      </c>
      <c r="D11" s="131" t="s">
        <v>54</v>
      </c>
      <c r="E11" s="206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7">
        <v>0.01</v>
      </c>
      <c r="N11" s="15">
        <v>0</v>
      </c>
      <c r="O11" s="15">
        <v>0</v>
      </c>
      <c r="P11" s="41">
        <v>0</v>
      </c>
      <c r="Q11" s="23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4"/>
      <c r="C12" s="366">
        <v>120</v>
      </c>
      <c r="D12" s="131" t="s">
        <v>46</v>
      </c>
      <c r="E12" s="206" t="s">
        <v>46</v>
      </c>
      <c r="F12" s="166">
        <v>20</v>
      </c>
      <c r="G12" s="166"/>
      <c r="H12" s="267">
        <v>1.32</v>
      </c>
      <c r="I12" s="20">
        <v>0.24</v>
      </c>
      <c r="J12" s="21">
        <v>8.0399999999999991</v>
      </c>
      <c r="K12" s="431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79" t="s">
        <v>71</v>
      </c>
      <c r="C13" s="483"/>
      <c r="D13" s="527"/>
      <c r="E13" s="528" t="s">
        <v>19</v>
      </c>
      <c r="F13" s="514" t="e">
        <f>F6+#REF!+F8+F9+F10+F11+F12</f>
        <v>#REF!</v>
      </c>
      <c r="G13" s="412"/>
      <c r="H13" s="53" t="e">
        <f>H6+#REF!+H8+H9+H10+H11+H12</f>
        <v>#REF!</v>
      </c>
      <c r="I13" s="22" t="e">
        <f>I6+#REF!+I8+I9+I10+I11+I12</f>
        <v>#REF!</v>
      </c>
      <c r="J13" s="61" t="e">
        <f>J6+#REF!+J8+J9+J10+J11+J12</f>
        <v>#REF!</v>
      </c>
      <c r="K13" s="413" t="e">
        <f>K6+#REF!+K8+K9+K10+K11+K12</f>
        <v>#REF!</v>
      </c>
      <c r="L13" s="195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5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1" t="e">
        <f>X6+#REF!+X8+X9+X10+X11+X12</f>
        <v>#REF!</v>
      </c>
    </row>
    <row r="14" spans="1:24" s="36" customFormat="1" ht="26.5" customHeight="1" x14ac:dyDescent="0.35">
      <c r="A14" s="106"/>
      <c r="B14" s="233" t="s">
        <v>73</v>
      </c>
      <c r="C14" s="495"/>
      <c r="D14" s="530"/>
      <c r="E14" s="531" t="s">
        <v>19</v>
      </c>
      <c r="F14" s="456">
        <f>F6+F7+F8+F9+F10+F11+F12</f>
        <v>830</v>
      </c>
      <c r="G14" s="286"/>
      <c r="H14" s="550">
        <f t="shared" ref="H14:X14" si="0">H6+H7+H8+H9+H10+H11+H12</f>
        <v>31.33</v>
      </c>
      <c r="I14" s="54">
        <f t="shared" si="0"/>
        <v>28.56</v>
      </c>
      <c r="J14" s="70">
        <f t="shared" si="0"/>
        <v>97.81</v>
      </c>
      <c r="K14" s="457">
        <f t="shared" si="0"/>
        <v>785.1</v>
      </c>
      <c r="L14" s="300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51">
        <f t="shared" si="0"/>
        <v>0.09</v>
      </c>
      <c r="Q14" s="300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70">
        <f t="shared" si="0"/>
        <v>3.03</v>
      </c>
    </row>
    <row r="15" spans="1:24" s="36" customFormat="1" ht="26.5" customHeight="1" x14ac:dyDescent="0.35">
      <c r="A15" s="106"/>
      <c r="B15" s="232" t="s">
        <v>71</v>
      </c>
      <c r="C15" s="483"/>
      <c r="D15" s="527"/>
      <c r="E15" s="529" t="s">
        <v>20</v>
      </c>
      <c r="F15" s="514"/>
      <c r="G15" s="412"/>
      <c r="H15" s="53"/>
      <c r="I15" s="22"/>
      <c r="J15" s="61"/>
      <c r="K15" s="486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5"/>
      <c r="B16" s="182" t="s">
        <v>73</v>
      </c>
      <c r="C16" s="164"/>
      <c r="D16" s="182"/>
      <c r="E16" s="532" t="s">
        <v>20</v>
      </c>
      <c r="F16" s="510"/>
      <c r="G16" s="182"/>
      <c r="H16" s="475"/>
      <c r="I16" s="418"/>
      <c r="J16" s="419"/>
      <c r="K16" s="537">
        <f>K14/23.5</f>
        <v>33.408510638297876</v>
      </c>
      <c r="L16" s="417"/>
      <c r="M16" s="418"/>
      <c r="N16" s="418"/>
      <c r="O16" s="418"/>
      <c r="P16" s="460"/>
      <c r="Q16" s="417"/>
      <c r="R16" s="418"/>
      <c r="S16" s="418"/>
      <c r="T16" s="418"/>
      <c r="U16" s="418"/>
      <c r="V16" s="418"/>
      <c r="W16" s="418"/>
      <c r="X16" s="419"/>
    </row>
    <row r="17" spans="1:19" ht="15.5" x14ac:dyDescent="0.35">
      <c r="A17" s="9"/>
      <c r="B17" s="810"/>
      <c r="C17" s="224"/>
      <c r="D17" s="224"/>
      <c r="E17" s="28"/>
      <c r="F17" s="28"/>
      <c r="G17" s="28"/>
      <c r="H17" s="210"/>
      <c r="I17" s="209"/>
      <c r="J17" s="28"/>
      <c r="K17" s="211"/>
      <c r="L17" s="28"/>
      <c r="M17" s="28"/>
      <c r="N17" s="28"/>
      <c r="O17" s="212"/>
      <c r="P17" s="212"/>
      <c r="Q17" s="212"/>
      <c r="R17" s="212"/>
      <c r="S17" s="212"/>
    </row>
    <row r="18" spans="1:19" x14ac:dyDescent="0.35">
      <c r="L18" s="472"/>
    </row>
    <row r="19" spans="1:19" x14ac:dyDescent="0.35">
      <c r="A19" s="614" t="s">
        <v>63</v>
      </c>
      <c r="B19" s="822"/>
      <c r="C19" s="615"/>
      <c r="D19" s="616"/>
    </row>
    <row r="20" spans="1:19" x14ac:dyDescent="0.35">
      <c r="A20" s="617" t="s">
        <v>64</v>
      </c>
      <c r="B20" s="818"/>
      <c r="C20" s="618"/>
      <c r="D20" s="61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817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16"/>
      <c r="C2" s="227"/>
      <c r="D2" s="229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8"/>
      <c r="D3" s="23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68"/>
      <c r="C4" s="620" t="s">
        <v>38</v>
      </c>
      <c r="D4" s="245"/>
      <c r="E4" s="671"/>
      <c r="F4" s="621"/>
      <c r="G4" s="620"/>
      <c r="H4" s="787" t="s">
        <v>21</v>
      </c>
      <c r="I4" s="788"/>
      <c r="J4" s="789"/>
      <c r="K4" s="626" t="s">
        <v>22</v>
      </c>
      <c r="L4" s="895" t="s">
        <v>23</v>
      </c>
      <c r="M4" s="896"/>
      <c r="N4" s="912"/>
      <c r="O4" s="912"/>
      <c r="P4" s="913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142" t="s">
        <v>0</v>
      </c>
      <c r="B5" s="104"/>
      <c r="C5" s="98" t="s">
        <v>39</v>
      </c>
      <c r="D5" s="672" t="s">
        <v>40</v>
      </c>
      <c r="E5" s="481" t="s">
        <v>37</v>
      </c>
      <c r="F5" s="104" t="s">
        <v>25</v>
      </c>
      <c r="G5" s="98" t="s">
        <v>36</v>
      </c>
      <c r="H5" s="792" t="s">
        <v>26</v>
      </c>
      <c r="I5" s="471" t="s">
        <v>27</v>
      </c>
      <c r="J5" s="793" t="s">
        <v>28</v>
      </c>
      <c r="K5" s="727" t="s">
        <v>29</v>
      </c>
      <c r="L5" s="791" t="s">
        <v>30</v>
      </c>
      <c r="M5" s="792" t="s">
        <v>107</v>
      </c>
      <c r="N5" s="471" t="s">
        <v>31</v>
      </c>
      <c r="O5" s="796" t="s">
        <v>108</v>
      </c>
      <c r="P5" s="471" t="s">
        <v>109</v>
      </c>
      <c r="Q5" s="481" t="s">
        <v>32</v>
      </c>
      <c r="R5" s="104" t="s">
        <v>33</v>
      </c>
      <c r="S5" s="481" t="s">
        <v>34</v>
      </c>
      <c r="T5" s="104" t="s">
        <v>35</v>
      </c>
      <c r="U5" s="791" t="s">
        <v>110</v>
      </c>
      <c r="V5" s="791" t="s">
        <v>111</v>
      </c>
      <c r="W5" s="791" t="s">
        <v>112</v>
      </c>
      <c r="X5" s="248" t="s">
        <v>113</v>
      </c>
    </row>
    <row r="6" spans="1:24" s="16" customFormat="1" ht="26.5" customHeight="1" x14ac:dyDescent="0.35">
      <c r="A6" s="144" t="s">
        <v>7</v>
      </c>
      <c r="B6" s="154"/>
      <c r="C6" s="154">
        <v>28</v>
      </c>
      <c r="D6" s="651" t="s">
        <v>18</v>
      </c>
      <c r="E6" s="797" t="s">
        <v>126</v>
      </c>
      <c r="F6" s="676">
        <v>60</v>
      </c>
      <c r="G6" s="504"/>
      <c r="H6" s="259">
        <v>0.48</v>
      </c>
      <c r="I6" s="39">
        <v>0.6</v>
      </c>
      <c r="J6" s="40">
        <v>1.56</v>
      </c>
      <c r="K6" s="309">
        <v>8.4</v>
      </c>
      <c r="L6" s="747">
        <v>0.02</v>
      </c>
      <c r="M6" s="327">
        <v>0.02</v>
      </c>
      <c r="N6" s="49">
        <v>6</v>
      </c>
      <c r="O6" s="49">
        <v>10</v>
      </c>
      <c r="P6" s="50">
        <v>0</v>
      </c>
      <c r="Q6" s="327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5"/>
      <c r="B7" s="151"/>
      <c r="C7" s="165">
        <v>31</v>
      </c>
      <c r="D7" s="314" t="s">
        <v>9</v>
      </c>
      <c r="E7" s="612" t="s">
        <v>75</v>
      </c>
      <c r="F7" s="613">
        <v>200</v>
      </c>
      <c r="G7" s="99"/>
      <c r="H7" s="236">
        <v>5.74</v>
      </c>
      <c r="I7" s="13">
        <v>8.7799999999999994</v>
      </c>
      <c r="J7" s="43">
        <v>8.74</v>
      </c>
      <c r="K7" s="101">
        <v>138.04</v>
      </c>
      <c r="L7" s="136">
        <v>0.04</v>
      </c>
      <c r="M7" s="236">
        <v>0.08</v>
      </c>
      <c r="N7" s="13">
        <v>5.24</v>
      </c>
      <c r="O7" s="13">
        <v>132.80000000000001</v>
      </c>
      <c r="P7" s="43">
        <v>0.06</v>
      </c>
      <c r="Q7" s="23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6"/>
      <c r="B8" s="180" t="s">
        <v>73</v>
      </c>
      <c r="C8" s="183">
        <v>83</v>
      </c>
      <c r="D8" s="433" t="s">
        <v>10</v>
      </c>
      <c r="E8" s="525" t="s">
        <v>130</v>
      </c>
      <c r="F8" s="533">
        <v>90</v>
      </c>
      <c r="G8" s="183"/>
      <c r="H8" s="394">
        <v>20.45</v>
      </c>
      <c r="I8" s="74">
        <v>19.920000000000002</v>
      </c>
      <c r="J8" s="395">
        <v>1.59</v>
      </c>
      <c r="K8" s="499">
        <v>269.25</v>
      </c>
      <c r="L8" s="479">
        <v>0.09</v>
      </c>
      <c r="M8" s="394">
        <v>0.16</v>
      </c>
      <c r="N8" s="74">
        <v>2.77</v>
      </c>
      <c r="O8" s="74">
        <v>50</v>
      </c>
      <c r="P8" s="395">
        <v>0.04</v>
      </c>
      <c r="Q8" s="394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95">
        <v>0.13</v>
      </c>
    </row>
    <row r="9" spans="1:24" s="36" customFormat="1" ht="35.25" customHeight="1" x14ac:dyDescent="0.35">
      <c r="A9" s="106"/>
      <c r="B9" s="180"/>
      <c r="C9" s="180">
        <v>51</v>
      </c>
      <c r="D9" s="173" t="s">
        <v>61</v>
      </c>
      <c r="E9" s="569" t="s">
        <v>138</v>
      </c>
      <c r="F9" s="654">
        <v>150</v>
      </c>
      <c r="G9" s="183"/>
      <c r="H9" s="394">
        <v>3.33</v>
      </c>
      <c r="I9" s="74">
        <v>3.81</v>
      </c>
      <c r="J9" s="395">
        <v>26.04</v>
      </c>
      <c r="K9" s="499">
        <v>151.12</v>
      </c>
      <c r="L9" s="479">
        <v>0.15</v>
      </c>
      <c r="M9" s="394">
        <v>0.1</v>
      </c>
      <c r="N9" s="74">
        <v>14.03</v>
      </c>
      <c r="O9" s="74">
        <v>20</v>
      </c>
      <c r="P9" s="395">
        <v>0.06</v>
      </c>
      <c r="Q9" s="394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95">
        <v>0.05</v>
      </c>
    </row>
    <row r="10" spans="1:24" s="16" customFormat="1" ht="39" customHeight="1" x14ac:dyDescent="0.35">
      <c r="A10" s="107"/>
      <c r="B10" s="134"/>
      <c r="C10" s="133">
        <v>114</v>
      </c>
      <c r="D10" s="176" t="s">
        <v>45</v>
      </c>
      <c r="E10" s="213" t="s">
        <v>51</v>
      </c>
      <c r="F10" s="274">
        <v>200</v>
      </c>
      <c r="G10" s="167"/>
      <c r="H10" s="235">
        <v>0</v>
      </c>
      <c r="I10" s="15">
        <v>0</v>
      </c>
      <c r="J10" s="41">
        <v>7.27</v>
      </c>
      <c r="K10" s="251">
        <v>28.73</v>
      </c>
      <c r="L10" s="186">
        <v>0</v>
      </c>
      <c r="M10" s="235">
        <v>0</v>
      </c>
      <c r="N10" s="15">
        <v>0</v>
      </c>
      <c r="O10" s="15">
        <v>0</v>
      </c>
      <c r="P10" s="41">
        <v>0</v>
      </c>
      <c r="Q10" s="235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81">
        <v>119</v>
      </c>
      <c r="D11" s="151" t="s">
        <v>13</v>
      </c>
      <c r="E11" s="206" t="s">
        <v>54</v>
      </c>
      <c r="F11" s="134">
        <v>45</v>
      </c>
      <c r="G11" s="100"/>
      <c r="H11" s="267">
        <v>3.42</v>
      </c>
      <c r="I11" s="20">
        <v>0.36</v>
      </c>
      <c r="J11" s="46">
        <v>22.14</v>
      </c>
      <c r="K11" s="266">
        <v>105.75</v>
      </c>
      <c r="L11" s="189">
        <v>0.05</v>
      </c>
      <c r="M11" s="267">
        <v>0.01</v>
      </c>
      <c r="N11" s="20">
        <v>0</v>
      </c>
      <c r="O11" s="20">
        <v>0</v>
      </c>
      <c r="P11" s="46">
        <v>0</v>
      </c>
      <c r="Q11" s="267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7"/>
      <c r="B12" s="134"/>
      <c r="C12" s="166">
        <v>120</v>
      </c>
      <c r="D12" s="151" t="s">
        <v>14</v>
      </c>
      <c r="E12" s="206" t="s">
        <v>46</v>
      </c>
      <c r="F12" s="133">
        <v>25</v>
      </c>
      <c r="G12" s="129"/>
      <c r="H12" s="235">
        <v>1.65</v>
      </c>
      <c r="I12" s="15">
        <v>0.3</v>
      </c>
      <c r="J12" s="41">
        <v>10.050000000000001</v>
      </c>
      <c r="K12" s="251">
        <v>49.5</v>
      </c>
      <c r="L12" s="186">
        <v>0.04</v>
      </c>
      <c r="M12" s="235">
        <v>0.02</v>
      </c>
      <c r="N12" s="15">
        <v>0</v>
      </c>
      <c r="O12" s="15">
        <v>0</v>
      </c>
      <c r="P12" s="41">
        <v>0</v>
      </c>
      <c r="Q12" s="235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79" t="s">
        <v>71</v>
      </c>
      <c r="C13" s="488"/>
      <c r="D13" s="534"/>
      <c r="E13" s="528" t="s">
        <v>19</v>
      </c>
      <c r="F13" s="412" t="e">
        <f>F6+F7+#REF!+#REF!+F10+F11+F12</f>
        <v>#REF!</v>
      </c>
      <c r="G13" s="514"/>
      <c r="H13" s="406" t="e">
        <f>H6+H7+#REF!+#REF!+H10+H11+H12</f>
        <v>#REF!</v>
      </c>
      <c r="I13" s="407" t="e">
        <f>I6+I7+#REF!+#REF!+I10+I11+I12</f>
        <v>#REF!</v>
      </c>
      <c r="J13" s="408" t="e">
        <f>J6+J7+#REF!+#REF!+J10+J11+J12</f>
        <v>#REF!</v>
      </c>
      <c r="K13" s="447" t="e">
        <f>K6+K7+#REF!+#REF!+K10+K11+K12</f>
        <v>#REF!</v>
      </c>
      <c r="L13" s="287" t="e">
        <f>L6+L7+#REF!+#REF!+L10+L11+L12</f>
        <v>#REF!</v>
      </c>
      <c r="M13" s="406" t="e">
        <f>M6+M7+#REF!+#REF!+M10+M11+M12</f>
        <v>#REF!</v>
      </c>
      <c r="N13" s="407" t="e">
        <f>N6+N7+#REF!+#REF!+N10+N11+N12</f>
        <v>#REF!</v>
      </c>
      <c r="O13" s="407" t="e">
        <f>O6+O7+#REF!+#REF!+O10+O11+O12</f>
        <v>#REF!</v>
      </c>
      <c r="P13" s="408" t="e">
        <f>P6+P7+#REF!+#REF!+P10+P11+P12</f>
        <v>#REF!</v>
      </c>
      <c r="Q13" s="406" t="e">
        <f>Q6+Q7+#REF!+#REF!+Q10+Q11+Q12</f>
        <v>#REF!</v>
      </c>
      <c r="R13" s="407" t="e">
        <f>R6+R7+#REF!+#REF!+R10+R11+R12</f>
        <v>#REF!</v>
      </c>
      <c r="S13" s="407" t="e">
        <f>S6+S7+#REF!+#REF!+S10+S11+S12</f>
        <v>#REF!</v>
      </c>
      <c r="T13" s="407" t="e">
        <f>T6+T7+#REF!+#REF!+T10+T11+T12</f>
        <v>#REF!</v>
      </c>
      <c r="U13" s="407" t="e">
        <f>U6+U7+#REF!+#REF!+U10+U11+U12</f>
        <v>#REF!</v>
      </c>
      <c r="V13" s="407" t="e">
        <f>V6+V7+#REF!+#REF!+V10+V11+V12</f>
        <v>#REF!</v>
      </c>
      <c r="W13" s="407" t="e">
        <f>W6+W7+#REF!+#REF!+W10+W11+W12</f>
        <v>#REF!</v>
      </c>
      <c r="X13" s="408" t="e">
        <f>X6+X7+#REF!+#REF!+X10+X11+X12</f>
        <v>#REF!</v>
      </c>
    </row>
    <row r="14" spans="1:24" s="36" customFormat="1" ht="26.5" customHeight="1" x14ac:dyDescent="0.35">
      <c r="A14" s="106"/>
      <c r="B14" s="233" t="s">
        <v>73</v>
      </c>
      <c r="C14" s="507"/>
      <c r="D14" s="535"/>
      <c r="E14" s="531" t="s">
        <v>19</v>
      </c>
      <c r="F14" s="286">
        <f>F6+F7+F8+F9+F10+F11+F12</f>
        <v>770</v>
      </c>
      <c r="G14" s="456"/>
      <c r="H14" s="875">
        <f t="shared" ref="H14:X14" si="0">H6+H7+H8+H9+H10+H11+H12</f>
        <v>35.07</v>
      </c>
      <c r="I14" s="876">
        <f t="shared" si="0"/>
        <v>33.769999999999996</v>
      </c>
      <c r="J14" s="874">
        <f t="shared" si="0"/>
        <v>77.39</v>
      </c>
      <c r="K14" s="441">
        <f t="shared" si="0"/>
        <v>750.79</v>
      </c>
      <c r="L14" s="285">
        <f t="shared" si="0"/>
        <v>0.38999999999999996</v>
      </c>
      <c r="M14" s="875">
        <f t="shared" si="0"/>
        <v>0.39</v>
      </c>
      <c r="N14" s="876">
        <f t="shared" si="0"/>
        <v>28.04</v>
      </c>
      <c r="O14" s="876">
        <f t="shared" si="0"/>
        <v>212.8</v>
      </c>
      <c r="P14" s="874">
        <f t="shared" si="0"/>
        <v>0.16</v>
      </c>
      <c r="Q14" s="875">
        <f t="shared" si="0"/>
        <v>118.22</v>
      </c>
      <c r="R14" s="876">
        <f t="shared" si="0"/>
        <v>432.17999999999995</v>
      </c>
      <c r="S14" s="876">
        <f t="shared" si="0"/>
        <v>106.74</v>
      </c>
      <c r="T14" s="876">
        <f t="shared" si="0"/>
        <v>6.129999999999999</v>
      </c>
      <c r="U14" s="876">
        <f t="shared" si="0"/>
        <v>1610.9099999999999</v>
      </c>
      <c r="V14" s="876">
        <f t="shared" si="0"/>
        <v>2.2000000000000002E-2</v>
      </c>
      <c r="W14" s="876">
        <f t="shared" si="0"/>
        <v>5.0000000000000001E-3</v>
      </c>
      <c r="X14" s="874">
        <f t="shared" si="0"/>
        <v>6.7460000000000004</v>
      </c>
    </row>
    <row r="15" spans="1:24" s="36" customFormat="1" ht="26.5" customHeight="1" x14ac:dyDescent="0.35">
      <c r="A15" s="106"/>
      <c r="B15" s="232" t="s">
        <v>71</v>
      </c>
      <c r="C15" s="488"/>
      <c r="D15" s="534"/>
      <c r="E15" s="529" t="s">
        <v>20</v>
      </c>
      <c r="F15" s="232"/>
      <c r="G15" s="483"/>
      <c r="H15" s="195"/>
      <c r="I15" s="22"/>
      <c r="J15" s="61"/>
      <c r="K15" s="486" t="e">
        <f>K13/23.5</f>
        <v>#REF!</v>
      </c>
      <c r="L15" s="232"/>
      <c r="M15" s="195"/>
      <c r="N15" s="22"/>
      <c r="O15" s="22"/>
      <c r="P15" s="61"/>
      <c r="Q15" s="195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5"/>
      <c r="B16" s="182" t="s">
        <v>73</v>
      </c>
      <c r="C16" s="510"/>
      <c r="D16" s="536"/>
      <c r="E16" s="532" t="s">
        <v>20</v>
      </c>
      <c r="F16" s="182"/>
      <c r="G16" s="164"/>
      <c r="H16" s="417"/>
      <c r="I16" s="418"/>
      <c r="J16" s="419"/>
      <c r="K16" s="537">
        <f>K14/23.5</f>
        <v>31.948510638297872</v>
      </c>
      <c r="L16" s="182"/>
      <c r="M16" s="417"/>
      <c r="N16" s="418"/>
      <c r="O16" s="418"/>
      <c r="P16" s="419"/>
      <c r="Q16" s="417"/>
      <c r="R16" s="418"/>
      <c r="S16" s="418"/>
      <c r="T16" s="418"/>
      <c r="U16" s="418"/>
      <c r="V16" s="418"/>
      <c r="W16" s="418"/>
      <c r="X16" s="419"/>
    </row>
    <row r="17" spans="1:19" ht="15.5" x14ac:dyDescent="0.35">
      <c r="A17" s="9"/>
      <c r="B17" s="810"/>
      <c r="C17" s="224"/>
      <c r="D17" s="231"/>
      <c r="E17" s="28"/>
      <c r="F17" s="28"/>
      <c r="G17" s="209"/>
      <c r="H17" s="210"/>
      <c r="I17" s="209"/>
      <c r="J17" s="28"/>
      <c r="K17" s="211"/>
      <c r="L17" s="28"/>
      <c r="M17" s="28"/>
      <c r="N17" s="28"/>
      <c r="O17" s="212"/>
      <c r="P17" s="212"/>
      <c r="Q17" s="212"/>
      <c r="R17" s="212"/>
      <c r="S17" s="212"/>
    </row>
    <row r="20" spans="1:19" x14ac:dyDescent="0.35">
      <c r="A20" s="614" t="s">
        <v>63</v>
      </c>
      <c r="B20" s="822"/>
      <c r="C20" s="615"/>
      <c r="D20" s="616"/>
    </row>
    <row r="21" spans="1:19" x14ac:dyDescent="0.35">
      <c r="A21" s="617" t="s">
        <v>64</v>
      </c>
      <c r="B21" s="818"/>
      <c r="C21" s="618"/>
      <c r="D21" s="61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7"/>
      <c r="D2" s="229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8"/>
      <c r="D3" s="23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620" t="s">
        <v>38</v>
      </c>
      <c r="D4" s="245"/>
      <c r="E4" s="671"/>
      <c r="F4" s="621"/>
      <c r="G4" s="620"/>
      <c r="H4" s="787" t="s">
        <v>21</v>
      </c>
      <c r="I4" s="788"/>
      <c r="J4" s="798"/>
      <c r="K4" s="690" t="s">
        <v>22</v>
      </c>
      <c r="L4" s="895" t="s">
        <v>23</v>
      </c>
      <c r="M4" s="896"/>
      <c r="N4" s="912"/>
      <c r="O4" s="912"/>
      <c r="P4" s="913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28.5" customHeight="1" thickBot="1" x14ac:dyDescent="0.4">
      <c r="A5" s="142" t="s">
        <v>0</v>
      </c>
      <c r="B5" s="104"/>
      <c r="C5" s="98" t="s">
        <v>39</v>
      </c>
      <c r="D5" s="672" t="s">
        <v>40</v>
      </c>
      <c r="E5" s="98" t="s">
        <v>37</v>
      </c>
      <c r="F5" s="471" t="s">
        <v>25</v>
      </c>
      <c r="G5" s="98" t="s">
        <v>36</v>
      </c>
      <c r="H5" s="127" t="s">
        <v>26</v>
      </c>
      <c r="I5" s="471" t="s">
        <v>27</v>
      </c>
      <c r="J5" s="98" t="s">
        <v>28</v>
      </c>
      <c r="K5" s="703" t="s">
        <v>29</v>
      </c>
      <c r="L5" s="66" t="s">
        <v>30</v>
      </c>
      <c r="M5" s="127" t="s">
        <v>107</v>
      </c>
      <c r="N5" s="471" t="s">
        <v>31</v>
      </c>
      <c r="O5" s="799" t="s">
        <v>108</v>
      </c>
      <c r="P5" s="471" t="s">
        <v>109</v>
      </c>
      <c r="Q5" s="98" t="s">
        <v>32</v>
      </c>
      <c r="R5" s="471" t="s">
        <v>33</v>
      </c>
      <c r="S5" s="98" t="s">
        <v>34</v>
      </c>
      <c r="T5" s="471" t="s">
        <v>35</v>
      </c>
      <c r="U5" s="777" t="s">
        <v>110</v>
      </c>
      <c r="V5" s="777" t="s">
        <v>111</v>
      </c>
      <c r="W5" s="777" t="s">
        <v>112</v>
      </c>
      <c r="X5" s="104" t="s">
        <v>113</v>
      </c>
    </row>
    <row r="6" spans="1:24" s="16" customFormat="1" ht="26.5" customHeight="1" x14ac:dyDescent="0.35">
      <c r="A6" s="144" t="s">
        <v>7</v>
      </c>
      <c r="B6" s="225"/>
      <c r="C6" s="154">
        <v>9</v>
      </c>
      <c r="D6" s="174" t="s">
        <v>18</v>
      </c>
      <c r="E6" s="365" t="s">
        <v>86</v>
      </c>
      <c r="F6" s="154">
        <v>60</v>
      </c>
      <c r="G6" s="651"/>
      <c r="H6" s="259">
        <v>1.29</v>
      </c>
      <c r="I6" s="39">
        <v>4.2699999999999996</v>
      </c>
      <c r="J6" s="40">
        <v>6.97</v>
      </c>
      <c r="K6" s="477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59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5"/>
      <c r="B7" s="88"/>
      <c r="C7" s="133">
        <v>37</v>
      </c>
      <c r="D7" s="176" t="s">
        <v>9</v>
      </c>
      <c r="E7" s="350" t="s">
        <v>97</v>
      </c>
      <c r="F7" s="222">
        <v>200</v>
      </c>
      <c r="G7" s="150"/>
      <c r="H7" s="236">
        <v>5.78</v>
      </c>
      <c r="I7" s="13">
        <v>5.5</v>
      </c>
      <c r="J7" s="43">
        <v>10.8</v>
      </c>
      <c r="K7" s="136">
        <v>115.7</v>
      </c>
      <c r="L7" s="236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36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6"/>
      <c r="B8" s="160"/>
      <c r="C8" s="135">
        <v>126</v>
      </c>
      <c r="D8" s="677" t="s">
        <v>10</v>
      </c>
      <c r="E8" s="612" t="s">
        <v>142</v>
      </c>
      <c r="F8" s="613">
        <v>90</v>
      </c>
      <c r="G8" s="99"/>
      <c r="H8" s="236">
        <v>18.489999999999998</v>
      </c>
      <c r="I8" s="13">
        <v>18.54</v>
      </c>
      <c r="J8" s="43">
        <v>3.59</v>
      </c>
      <c r="K8" s="148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6"/>
      <c r="B9" s="124"/>
      <c r="C9" s="133">
        <v>124</v>
      </c>
      <c r="D9" s="176" t="s">
        <v>61</v>
      </c>
      <c r="E9" s="213" t="s">
        <v>93</v>
      </c>
      <c r="F9" s="133">
        <v>150</v>
      </c>
      <c r="G9" s="129"/>
      <c r="H9" s="236">
        <v>3.93</v>
      </c>
      <c r="I9" s="13">
        <v>4.24</v>
      </c>
      <c r="J9" s="43">
        <v>21.84</v>
      </c>
      <c r="K9" s="148">
        <v>140.55000000000001</v>
      </c>
      <c r="L9" s="205">
        <v>0.11</v>
      </c>
      <c r="M9" s="205">
        <v>0.02</v>
      </c>
      <c r="N9" s="75">
        <v>0</v>
      </c>
      <c r="O9" s="75">
        <v>10</v>
      </c>
      <c r="P9" s="76">
        <v>0.06</v>
      </c>
      <c r="Q9" s="243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4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6" t="s">
        <v>17</v>
      </c>
      <c r="E10" s="150" t="s">
        <v>59</v>
      </c>
      <c r="F10" s="133">
        <v>200</v>
      </c>
      <c r="G10" s="630"/>
      <c r="H10" s="235">
        <v>0.2</v>
      </c>
      <c r="I10" s="15">
        <v>0</v>
      </c>
      <c r="J10" s="41">
        <v>15.02</v>
      </c>
      <c r="K10" s="193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5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7"/>
      <c r="B11" s="122"/>
      <c r="C11" s="136">
        <v>119</v>
      </c>
      <c r="D11" s="176" t="s">
        <v>13</v>
      </c>
      <c r="E11" s="150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7">
        <v>0.01</v>
      </c>
      <c r="N11" s="15">
        <v>0</v>
      </c>
      <c r="O11" s="15">
        <v>0</v>
      </c>
      <c r="P11" s="41">
        <v>0</v>
      </c>
      <c r="Q11" s="23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6" t="s">
        <v>14</v>
      </c>
      <c r="E12" s="150" t="s">
        <v>46</v>
      </c>
      <c r="F12" s="166">
        <v>20</v>
      </c>
      <c r="G12" s="166"/>
      <c r="H12" s="267">
        <v>1.32</v>
      </c>
      <c r="I12" s="20">
        <v>0.24</v>
      </c>
      <c r="J12" s="21">
        <v>8.0399999999999991</v>
      </c>
      <c r="K12" s="431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60"/>
      <c r="C13" s="139"/>
      <c r="D13" s="466"/>
      <c r="E13" s="156" t="s">
        <v>19</v>
      </c>
      <c r="F13" s="284">
        <f>SUM(F6:F12)</f>
        <v>740</v>
      </c>
      <c r="G13" s="254"/>
      <c r="H13" s="196">
        <f t="shared" ref="H13:J13" si="0">SUM(H6:H12)</f>
        <v>32.529999999999994</v>
      </c>
      <c r="I13" s="34">
        <f t="shared" si="0"/>
        <v>32.949999999999996</v>
      </c>
      <c r="J13" s="63">
        <f t="shared" si="0"/>
        <v>76.099999999999994</v>
      </c>
      <c r="K13" s="360">
        <f>SUM(K6:K12)</f>
        <v>733.2</v>
      </c>
      <c r="L13" s="196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3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3">
        <f t="shared" si="1"/>
        <v>3.02</v>
      </c>
    </row>
    <row r="14" spans="1:24" s="36" customFormat="1" ht="26.5" customHeight="1" thickBot="1" x14ac:dyDescent="0.4">
      <c r="A14" s="145"/>
      <c r="B14" s="242"/>
      <c r="C14" s="140"/>
      <c r="D14" s="467"/>
      <c r="E14" s="157" t="s">
        <v>20</v>
      </c>
      <c r="F14" s="137"/>
      <c r="G14" s="202"/>
      <c r="H14" s="198"/>
      <c r="I14" s="51"/>
      <c r="J14" s="117"/>
      <c r="K14" s="386">
        <f>K13/23.5</f>
        <v>31.200000000000003</v>
      </c>
      <c r="L14" s="198"/>
      <c r="M14" s="155"/>
      <c r="N14" s="51"/>
      <c r="O14" s="51"/>
      <c r="P14" s="117"/>
      <c r="Q14" s="155"/>
      <c r="R14" s="51"/>
      <c r="S14" s="51"/>
      <c r="T14" s="51"/>
      <c r="U14" s="51"/>
      <c r="V14" s="51"/>
      <c r="W14" s="51"/>
      <c r="X14" s="117"/>
    </row>
    <row r="15" spans="1:24" ht="15.5" x14ac:dyDescent="0.35">
      <c r="A15" s="9"/>
      <c r="B15" s="223"/>
      <c r="C15" s="224"/>
      <c r="D15" s="231"/>
      <c r="E15" s="28"/>
      <c r="F15" s="28"/>
      <c r="G15" s="209"/>
      <c r="H15" s="210"/>
      <c r="I15" s="209"/>
      <c r="J15" s="28"/>
      <c r="K15" s="211"/>
      <c r="L15" s="28"/>
      <c r="M15" s="28"/>
      <c r="N15" s="28"/>
      <c r="O15" s="212"/>
      <c r="P15" s="212"/>
      <c r="Q15" s="212"/>
      <c r="R15" s="212"/>
      <c r="S15" s="21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7"/>
      <c r="D2" s="229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8"/>
      <c r="D3" s="23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23"/>
      <c r="C4" s="620" t="s">
        <v>38</v>
      </c>
      <c r="D4" s="245"/>
      <c r="E4" s="671"/>
      <c r="F4" s="621"/>
      <c r="G4" s="620"/>
      <c r="H4" s="787" t="s">
        <v>21</v>
      </c>
      <c r="I4" s="788"/>
      <c r="J4" s="789"/>
      <c r="K4" s="626" t="s">
        <v>22</v>
      </c>
      <c r="L4" s="888" t="s">
        <v>23</v>
      </c>
      <c r="M4" s="889"/>
      <c r="N4" s="890"/>
      <c r="O4" s="914"/>
      <c r="P4" s="915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28.5" customHeight="1" thickBot="1" x14ac:dyDescent="0.4">
      <c r="A5" s="142" t="s">
        <v>0</v>
      </c>
      <c r="B5" s="104"/>
      <c r="C5" s="98" t="s">
        <v>39</v>
      </c>
      <c r="D5" s="672" t="s">
        <v>40</v>
      </c>
      <c r="E5" s="98" t="s">
        <v>37</v>
      </c>
      <c r="F5" s="104" t="s">
        <v>25</v>
      </c>
      <c r="G5" s="98" t="s">
        <v>36</v>
      </c>
      <c r="H5" s="127" t="s">
        <v>26</v>
      </c>
      <c r="I5" s="471" t="s">
        <v>27</v>
      </c>
      <c r="J5" s="749" t="s">
        <v>28</v>
      </c>
      <c r="K5" s="627" t="s">
        <v>29</v>
      </c>
      <c r="L5" s="341" t="s">
        <v>30</v>
      </c>
      <c r="M5" s="341" t="s">
        <v>107</v>
      </c>
      <c r="N5" s="800" t="s">
        <v>31</v>
      </c>
      <c r="O5" s="795" t="s">
        <v>108</v>
      </c>
      <c r="P5" s="471" t="s">
        <v>109</v>
      </c>
      <c r="Q5" s="98" t="s">
        <v>32</v>
      </c>
      <c r="R5" s="471" t="s">
        <v>33</v>
      </c>
      <c r="S5" s="98" t="s">
        <v>34</v>
      </c>
      <c r="T5" s="471" t="s">
        <v>35</v>
      </c>
      <c r="U5" s="777" t="s">
        <v>110</v>
      </c>
      <c r="V5" s="777" t="s">
        <v>111</v>
      </c>
      <c r="W5" s="777" t="s">
        <v>112</v>
      </c>
      <c r="X5" s="104" t="s">
        <v>113</v>
      </c>
    </row>
    <row r="6" spans="1:24" s="16" customFormat="1" ht="26.5" customHeight="1" x14ac:dyDescent="0.35">
      <c r="A6" s="105" t="s">
        <v>7</v>
      </c>
      <c r="B6" s="268"/>
      <c r="C6" s="138">
        <v>25</v>
      </c>
      <c r="D6" s="628" t="s">
        <v>18</v>
      </c>
      <c r="E6" s="330" t="s">
        <v>49</v>
      </c>
      <c r="F6" s="345">
        <v>150</v>
      </c>
      <c r="G6" s="138"/>
      <c r="H6" s="38">
        <v>0.6</v>
      </c>
      <c r="I6" s="39">
        <v>0.45</v>
      </c>
      <c r="J6" s="42">
        <v>15.45</v>
      </c>
      <c r="K6" s="188">
        <v>70.5</v>
      </c>
      <c r="L6" s="259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5"/>
      <c r="B7" s="88"/>
      <c r="C7" s="135">
        <v>32</v>
      </c>
      <c r="D7" s="314" t="s">
        <v>9</v>
      </c>
      <c r="E7" s="278" t="s">
        <v>52</v>
      </c>
      <c r="F7" s="613">
        <v>200</v>
      </c>
      <c r="G7" s="147"/>
      <c r="H7" s="236">
        <v>5.88</v>
      </c>
      <c r="I7" s="13">
        <v>8.82</v>
      </c>
      <c r="J7" s="43">
        <v>9.6</v>
      </c>
      <c r="K7" s="148">
        <v>142.19999999999999</v>
      </c>
      <c r="L7" s="236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6"/>
      <c r="B8" s="160"/>
      <c r="C8" s="260">
        <v>177</v>
      </c>
      <c r="D8" s="150" t="s">
        <v>10</v>
      </c>
      <c r="E8" s="171" t="s">
        <v>145</v>
      </c>
      <c r="F8" s="133">
        <v>90</v>
      </c>
      <c r="G8" s="146"/>
      <c r="H8" s="235">
        <v>15.77</v>
      </c>
      <c r="I8" s="15">
        <v>13.36</v>
      </c>
      <c r="J8" s="41">
        <v>1.61</v>
      </c>
      <c r="K8" s="193">
        <v>190.47</v>
      </c>
      <c r="L8" s="235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5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6"/>
      <c r="B9" s="124"/>
      <c r="C9" s="167">
        <v>54</v>
      </c>
      <c r="D9" s="150" t="s">
        <v>83</v>
      </c>
      <c r="E9" s="171" t="s">
        <v>42</v>
      </c>
      <c r="F9" s="133">
        <v>150</v>
      </c>
      <c r="G9" s="146"/>
      <c r="H9" s="236">
        <v>7.26</v>
      </c>
      <c r="I9" s="13">
        <v>4.96</v>
      </c>
      <c r="J9" s="43">
        <v>31.76</v>
      </c>
      <c r="K9" s="148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6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7"/>
      <c r="B10" s="122"/>
      <c r="C10" s="282">
        <v>104</v>
      </c>
      <c r="D10" s="150" t="s">
        <v>17</v>
      </c>
      <c r="E10" s="171" t="s">
        <v>76</v>
      </c>
      <c r="F10" s="133">
        <v>200</v>
      </c>
      <c r="G10" s="704"/>
      <c r="H10" s="235">
        <v>0</v>
      </c>
      <c r="I10" s="15">
        <v>0</v>
      </c>
      <c r="J10" s="41">
        <v>14.16</v>
      </c>
      <c r="K10" s="193">
        <v>55.48</v>
      </c>
      <c r="L10" s="235">
        <v>0.09</v>
      </c>
      <c r="M10" s="17">
        <v>0.1</v>
      </c>
      <c r="N10" s="15">
        <v>2.94</v>
      </c>
      <c r="O10" s="15">
        <v>80</v>
      </c>
      <c r="P10" s="18">
        <v>0.96</v>
      </c>
      <c r="Q10" s="23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22"/>
      <c r="C11" s="282">
        <v>119</v>
      </c>
      <c r="D11" s="150" t="s">
        <v>13</v>
      </c>
      <c r="E11" s="176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7">
        <v>0.01</v>
      </c>
      <c r="N11" s="15">
        <v>0</v>
      </c>
      <c r="O11" s="15">
        <v>0</v>
      </c>
      <c r="P11" s="41">
        <v>0</v>
      </c>
      <c r="Q11" s="23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7"/>
      <c r="B12" s="135"/>
      <c r="C12" s="167">
        <v>120</v>
      </c>
      <c r="D12" s="150" t="s">
        <v>14</v>
      </c>
      <c r="E12" s="176" t="s">
        <v>46</v>
      </c>
      <c r="F12" s="166">
        <v>20</v>
      </c>
      <c r="G12" s="166"/>
      <c r="H12" s="267">
        <v>1.32</v>
      </c>
      <c r="I12" s="20">
        <v>0.24</v>
      </c>
      <c r="J12" s="21">
        <v>8.0399999999999991</v>
      </c>
      <c r="K12" s="431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60"/>
      <c r="C13" s="168"/>
      <c r="D13" s="377"/>
      <c r="E13" s="177" t="s">
        <v>19</v>
      </c>
      <c r="F13" s="190">
        <f>SUM(F6:F12)</f>
        <v>830</v>
      </c>
      <c r="G13" s="255"/>
      <c r="H13" s="196">
        <f t="shared" ref="H13:X13" si="0">SUM(H6:H12)</f>
        <v>32.349999999999994</v>
      </c>
      <c r="I13" s="34">
        <f t="shared" si="0"/>
        <v>27.99</v>
      </c>
      <c r="J13" s="63">
        <f t="shared" si="0"/>
        <v>90.460000000000008</v>
      </c>
      <c r="K13" s="384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60">
        <f t="shared" si="0"/>
        <v>1.0899999999999999</v>
      </c>
      <c r="Q13" s="196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3">
        <f t="shared" si="0"/>
        <v>3.056</v>
      </c>
    </row>
    <row r="14" spans="1:24" s="36" customFormat="1" ht="26.5" customHeight="1" thickBot="1" x14ac:dyDescent="0.4">
      <c r="A14" s="145"/>
      <c r="B14" s="242"/>
      <c r="C14" s="169"/>
      <c r="D14" s="450"/>
      <c r="E14" s="178" t="s">
        <v>20</v>
      </c>
      <c r="F14" s="137"/>
      <c r="G14" s="261"/>
      <c r="H14" s="198"/>
      <c r="I14" s="51"/>
      <c r="J14" s="117"/>
      <c r="K14" s="452">
        <f>K13/23.5</f>
        <v>31.663404255319151</v>
      </c>
      <c r="L14" s="155"/>
      <c r="M14" s="155"/>
      <c r="N14" s="51"/>
      <c r="O14" s="51"/>
      <c r="P14" s="128"/>
      <c r="Q14" s="198"/>
      <c r="R14" s="51"/>
      <c r="S14" s="51"/>
      <c r="T14" s="51"/>
      <c r="U14" s="51"/>
      <c r="V14" s="51"/>
      <c r="W14" s="51"/>
      <c r="X14" s="117"/>
    </row>
    <row r="15" spans="1:24" ht="15.5" x14ac:dyDescent="0.35">
      <c r="A15" s="9"/>
      <c r="B15" s="223"/>
      <c r="C15" s="224"/>
      <c r="D15" s="231"/>
      <c r="E15" s="28"/>
      <c r="F15" s="28"/>
      <c r="G15" s="209"/>
      <c r="H15" s="210"/>
      <c r="I15" s="209"/>
      <c r="J15" s="28"/>
      <c r="K15" s="211"/>
      <c r="L15" s="28"/>
      <c r="M15" s="28"/>
      <c r="N15" s="28"/>
      <c r="O15" s="212"/>
      <c r="P15" s="212"/>
      <c r="Q15" s="212"/>
      <c r="R15" s="212"/>
      <c r="S15" s="21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1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1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98"/>
      <c r="C4" s="371" t="s">
        <v>38</v>
      </c>
      <c r="D4" s="900" t="s">
        <v>40</v>
      </c>
      <c r="E4" s="170"/>
      <c r="F4" s="372"/>
      <c r="G4" s="371"/>
      <c r="H4" s="280" t="s">
        <v>21</v>
      </c>
      <c r="I4" s="306"/>
      <c r="J4" s="250"/>
      <c r="K4" s="184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142" t="s">
        <v>0</v>
      </c>
      <c r="B5" s="899"/>
      <c r="C5" s="98" t="s">
        <v>39</v>
      </c>
      <c r="D5" s="901"/>
      <c r="E5" s="481" t="s">
        <v>37</v>
      </c>
      <c r="F5" s="104" t="s">
        <v>25</v>
      </c>
      <c r="G5" s="98" t="s">
        <v>36</v>
      </c>
      <c r="H5" s="554" t="s">
        <v>26</v>
      </c>
      <c r="I5" s="489" t="s">
        <v>27</v>
      </c>
      <c r="J5" s="491" t="s">
        <v>28</v>
      </c>
      <c r="K5" s="185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490" t="s">
        <v>109</v>
      </c>
      <c r="Q5" s="490" t="s">
        <v>32</v>
      </c>
      <c r="R5" s="490" t="s">
        <v>33</v>
      </c>
      <c r="S5" s="490" t="s">
        <v>34</v>
      </c>
      <c r="T5" s="490" t="s">
        <v>35</v>
      </c>
      <c r="U5" s="490" t="s">
        <v>110</v>
      </c>
      <c r="V5" s="490" t="s">
        <v>111</v>
      </c>
      <c r="W5" s="490" t="s">
        <v>112</v>
      </c>
      <c r="X5" s="560" t="s">
        <v>113</v>
      </c>
    </row>
    <row r="6" spans="1:24" s="16" customFormat="1" ht="26.5" customHeight="1" x14ac:dyDescent="0.35">
      <c r="A6" s="105" t="s">
        <v>6</v>
      </c>
      <c r="B6" s="214"/>
      <c r="C6" s="340">
        <v>2</v>
      </c>
      <c r="D6" s="641" t="s">
        <v>18</v>
      </c>
      <c r="E6" s="378" t="s">
        <v>155</v>
      </c>
      <c r="F6" s="553">
        <v>15</v>
      </c>
      <c r="G6" s="292"/>
      <c r="H6" s="259">
        <v>0.12</v>
      </c>
      <c r="I6" s="39">
        <v>10.88</v>
      </c>
      <c r="J6" s="40">
        <v>0.19</v>
      </c>
      <c r="K6" s="430">
        <v>99.15</v>
      </c>
      <c r="L6" s="259">
        <v>0</v>
      </c>
      <c r="M6" s="39">
        <v>0.02</v>
      </c>
      <c r="N6" s="39">
        <v>0</v>
      </c>
      <c r="O6" s="39">
        <v>70</v>
      </c>
      <c r="P6" s="42">
        <v>0.19</v>
      </c>
      <c r="Q6" s="25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5"/>
      <c r="B7" s="133"/>
      <c r="C7" s="100">
        <v>253</v>
      </c>
      <c r="D7" s="552" t="s">
        <v>61</v>
      </c>
      <c r="E7" s="350" t="s">
        <v>106</v>
      </c>
      <c r="F7" s="642">
        <v>150</v>
      </c>
      <c r="G7" s="166"/>
      <c r="H7" s="243">
        <v>4.3</v>
      </c>
      <c r="I7" s="75">
        <v>4.24</v>
      </c>
      <c r="J7" s="204">
        <v>18.77</v>
      </c>
      <c r="K7" s="366">
        <v>129.54</v>
      </c>
      <c r="L7" s="243">
        <v>0.11</v>
      </c>
      <c r="M7" s="75">
        <v>0.06</v>
      </c>
      <c r="N7" s="75">
        <v>0</v>
      </c>
      <c r="O7" s="75">
        <v>10</v>
      </c>
      <c r="P7" s="76">
        <v>0.06</v>
      </c>
      <c r="Q7" s="243">
        <v>8.69</v>
      </c>
      <c r="R7" s="75">
        <v>94.9</v>
      </c>
      <c r="S7" s="75">
        <v>62.72</v>
      </c>
      <c r="T7" s="75">
        <v>2.12</v>
      </c>
      <c r="U7" s="75">
        <v>114.82</v>
      </c>
      <c r="V7" s="75">
        <v>1E-3</v>
      </c>
      <c r="W7" s="75">
        <v>1E-3</v>
      </c>
      <c r="X7" s="204">
        <v>0.01</v>
      </c>
    </row>
    <row r="8" spans="1:24" s="16" customFormat="1" ht="44.25" customHeight="1" x14ac:dyDescent="0.35">
      <c r="A8" s="105"/>
      <c r="B8" s="478" t="s">
        <v>71</v>
      </c>
      <c r="C8" s="432">
        <v>240</v>
      </c>
      <c r="D8" s="643" t="s">
        <v>10</v>
      </c>
      <c r="E8" s="562" t="s">
        <v>114</v>
      </c>
      <c r="F8" s="561">
        <v>90</v>
      </c>
      <c r="G8" s="432"/>
      <c r="H8" s="299">
        <v>20.170000000000002</v>
      </c>
      <c r="I8" s="59">
        <v>20.309999999999999</v>
      </c>
      <c r="J8" s="60">
        <v>2.09</v>
      </c>
      <c r="K8" s="432">
        <v>274</v>
      </c>
      <c r="L8" s="299">
        <v>7.0000000000000007E-2</v>
      </c>
      <c r="M8" s="59">
        <v>0.18</v>
      </c>
      <c r="N8" s="59">
        <v>1.5</v>
      </c>
      <c r="O8" s="59">
        <v>225</v>
      </c>
      <c r="P8" s="112">
        <v>0.42</v>
      </c>
      <c r="Q8" s="299">
        <v>157.65</v>
      </c>
      <c r="R8" s="59">
        <v>222.58</v>
      </c>
      <c r="S8" s="59">
        <v>26.64</v>
      </c>
      <c r="T8" s="59">
        <v>1.51</v>
      </c>
      <c r="U8" s="59">
        <v>237.86</v>
      </c>
      <c r="V8" s="59">
        <v>0</v>
      </c>
      <c r="W8" s="59">
        <v>0</v>
      </c>
      <c r="X8" s="60">
        <v>0.1</v>
      </c>
    </row>
    <row r="9" spans="1:24" s="16" customFormat="1" ht="22.5" customHeight="1" x14ac:dyDescent="0.35">
      <c r="A9" s="105"/>
      <c r="B9" s="180" t="s">
        <v>117</v>
      </c>
      <c r="C9" s="163">
        <v>177</v>
      </c>
      <c r="D9" s="433" t="s">
        <v>10</v>
      </c>
      <c r="E9" s="433" t="s">
        <v>165</v>
      </c>
      <c r="F9" s="654">
        <v>90</v>
      </c>
      <c r="G9" s="183"/>
      <c r="H9" s="237">
        <v>15.77</v>
      </c>
      <c r="I9" s="62">
        <v>13.36</v>
      </c>
      <c r="J9" s="110">
        <v>1.61</v>
      </c>
      <c r="K9" s="385">
        <v>190.47</v>
      </c>
      <c r="L9" s="237">
        <v>7.0000000000000007E-2</v>
      </c>
      <c r="M9" s="62">
        <v>0.12</v>
      </c>
      <c r="N9" s="62">
        <v>1.7</v>
      </c>
      <c r="O9" s="62">
        <v>110</v>
      </c>
      <c r="P9" s="476">
        <v>0.01</v>
      </c>
      <c r="Q9" s="237">
        <v>20.18</v>
      </c>
      <c r="R9" s="62">
        <v>132.25</v>
      </c>
      <c r="S9" s="62">
        <v>19.47</v>
      </c>
      <c r="T9" s="62">
        <v>1.1399999999999999</v>
      </c>
      <c r="U9" s="62">
        <v>222.69</v>
      </c>
      <c r="V9" s="62">
        <v>4.3099999999999996E-3</v>
      </c>
      <c r="W9" s="62">
        <v>2.3000000000000001E-4</v>
      </c>
      <c r="X9" s="110">
        <v>0.1</v>
      </c>
    </row>
    <row r="10" spans="1:24" s="16" customFormat="1" ht="37.5" customHeight="1" x14ac:dyDescent="0.35">
      <c r="A10" s="105"/>
      <c r="B10" s="133"/>
      <c r="C10" s="99">
        <v>104</v>
      </c>
      <c r="D10" s="645" t="s">
        <v>17</v>
      </c>
      <c r="E10" s="612" t="s">
        <v>135</v>
      </c>
      <c r="F10" s="571">
        <v>200</v>
      </c>
      <c r="G10" s="99"/>
      <c r="H10" s="235">
        <v>0</v>
      </c>
      <c r="I10" s="15">
        <v>0</v>
      </c>
      <c r="J10" s="41">
        <v>14.16</v>
      </c>
      <c r="K10" s="251">
        <v>55.48</v>
      </c>
      <c r="L10" s="235">
        <v>0.09</v>
      </c>
      <c r="M10" s="15">
        <v>0.1</v>
      </c>
      <c r="N10" s="15">
        <v>2.94</v>
      </c>
      <c r="O10" s="15">
        <v>80</v>
      </c>
      <c r="P10" s="18">
        <v>0.96</v>
      </c>
      <c r="Q10" s="23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5"/>
      <c r="B11" s="133"/>
      <c r="C11" s="101">
        <v>119</v>
      </c>
      <c r="D11" s="547" t="s">
        <v>13</v>
      </c>
      <c r="E11" s="150" t="s">
        <v>54</v>
      </c>
      <c r="F11" s="146">
        <v>25</v>
      </c>
      <c r="G11" s="129"/>
      <c r="H11" s="235">
        <v>1.9</v>
      </c>
      <c r="I11" s="15">
        <v>0.2</v>
      </c>
      <c r="J11" s="41">
        <v>12.3</v>
      </c>
      <c r="K11" s="252">
        <v>58.75</v>
      </c>
      <c r="L11" s="267">
        <v>0.03</v>
      </c>
      <c r="M11" s="20">
        <v>0.01</v>
      </c>
      <c r="N11" s="20">
        <v>0</v>
      </c>
      <c r="O11" s="20">
        <v>0</v>
      </c>
      <c r="P11" s="21">
        <v>0</v>
      </c>
      <c r="Q11" s="267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5"/>
      <c r="B12" s="133"/>
      <c r="C12" s="129">
        <v>120</v>
      </c>
      <c r="D12" s="547" t="s">
        <v>14</v>
      </c>
      <c r="E12" s="150" t="s">
        <v>46</v>
      </c>
      <c r="F12" s="146">
        <v>20</v>
      </c>
      <c r="G12" s="129"/>
      <c r="H12" s="235">
        <v>1.32</v>
      </c>
      <c r="I12" s="15">
        <v>0.24</v>
      </c>
      <c r="J12" s="41">
        <v>8.0399999999999991</v>
      </c>
      <c r="K12" s="252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5"/>
      <c r="B13" s="179" t="s">
        <v>71</v>
      </c>
      <c r="C13" s="162"/>
      <c r="D13" s="646"/>
      <c r="E13" s="296" t="s">
        <v>19</v>
      </c>
      <c r="F13" s="542">
        <f>F6+F7+F8+F10+F11+F12</f>
        <v>500</v>
      </c>
      <c r="G13" s="447"/>
      <c r="H13" s="195">
        <f t="shared" ref="H13:X13" si="0">H6+H7+H8+H10+H11+H12</f>
        <v>27.810000000000002</v>
      </c>
      <c r="I13" s="22">
        <f t="shared" si="0"/>
        <v>35.870000000000005</v>
      </c>
      <c r="J13" s="61">
        <f t="shared" si="0"/>
        <v>55.550000000000004</v>
      </c>
      <c r="K13" s="447">
        <f t="shared" si="0"/>
        <v>656.52</v>
      </c>
      <c r="L13" s="195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1">
        <f t="shared" si="0"/>
        <v>1.63</v>
      </c>
      <c r="Q13" s="195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1">
        <f t="shared" si="0"/>
        <v>3.7399999999999998</v>
      </c>
    </row>
    <row r="14" spans="1:24" s="16" customFormat="1" ht="26.5" customHeight="1" x14ac:dyDescent="0.35">
      <c r="A14" s="105"/>
      <c r="B14" s="233" t="s">
        <v>73</v>
      </c>
      <c r="C14" s="495"/>
      <c r="D14" s="647"/>
      <c r="E14" s="297" t="s">
        <v>19</v>
      </c>
      <c r="F14" s="543">
        <f>F6+F7+F9+F10+F11+F12</f>
        <v>500</v>
      </c>
      <c r="G14" s="457"/>
      <c r="H14" s="300">
        <f t="shared" ref="H14:X14" si="1">H6+H7+H9+H10+H11+H12</f>
        <v>23.409999999999997</v>
      </c>
      <c r="I14" s="54">
        <f t="shared" si="1"/>
        <v>28.919999999999998</v>
      </c>
      <c r="J14" s="70">
        <f t="shared" si="1"/>
        <v>55.07</v>
      </c>
      <c r="K14" s="457">
        <f t="shared" si="1"/>
        <v>572.99</v>
      </c>
      <c r="L14" s="300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51">
        <f t="shared" si="1"/>
        <v>1.22</v>
      </c>
      <c r="Q14" s="300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70">
        <f t="shared" si="1"/>
        <v>3.7399999999999998</v>
      </c>
    </row>
    <row r="15" spans="1:24" s="16" customFormat="1" ht="26.5" customHeight="1" x14ac:dyDescent="0.35">
      <c r="A15" s="105"/>
      <c r="B15" s="232" t="s">
        <v>71</v>
      </c>
      <c r="C15" s="483"/>
      <c r="D15" s="648"/>
      <c r="E15" s="296" t="s">
        <v>20</v>
      </c>
      <c r="F15" s="484"/>
      <c r="G15" s="483"/>
      <c r="H15" s="299"/>
      <c r="I15" s="59"/>
      <c r="J15" s="60"/>
      <c r="K15" s="563">
        <f>K13/23.5</f>
        <v>27.937021276595743</v>
      </c>
      <c r="L15" s="299"/>
      <c r="M15" s="59"/>
      <c r="N15" s="59"/>
      <c r="O15" s="59"/>
      <c r="P15" s="112"/>
      <c r="Q15" s="299"/>
      <c r="R15" s="59"/>
      <c r="S15" s="59"/>
      <c r="T15" s="59"/>
      <c r="U15" s="59"/>
      <c r="V15" s="59"/>
      <c r="W15" s="59"/>
      <c r="X15" s="60"/>
    </row>
    <row r="16" spans="1:24" s="16" customFormat="1" ht="26.5" customHeight="1" thickBot="1" x14ac:dyDescent="0.4">
      <c r="A16" s="316"/>
      <c r="B16" s="233" t="s">
        <v>73</v>
      </c>
      <c r="C16" s="164"/>
      <c r="D16" s="649"/>
      <c r="E16" s="539" t="s">
        <v>20</v>
      </c>
      <c r="F16" s="485"/>
      <c r="G16" s="650"/>
      <c r="H16" s="594"/>
      <c r="I16" s="595"/>
      <c r="J16" s="596"/>
      <c r="K16" s="328">
        <f>K14/23.5</f>
        <v>24.382553191489361</v>
      </c>
      <c r="L16" s="594"/>
      <c r="M16" s="595"/>
      <c r="N16" s="595"/>
      <c r="O16" s="595"/>
      <c r="P16" s="597"/>
      <c r="Q16" s="594"/>
      <c r="R16" s="595"/>
      <c r="S16" s="595"/>
      <c r="T16" s="595"/>
      <c r="U16" s="595"/>
      <c r="V16" s="595"/>
      <c r="W16" s="595"/>
      <c r="X16" s="596"/>
    </row>
    <row r="17" spans="1:27" s="16" customFormat="1" ht="26.5" customHeight="1" x14ac:dyDescent="0.35">
      <c r="A17" s="144" t="s">
        <v>7</v>
      </c>
      <c r="B17" s="378"/>
      <c r="C17" s="382">
        <v>135</v>
      </c>
      <c r="D17" s="850" t="s">
        <v>18</v>
      </c>
      <c r="E17" s="851" t="s">
        <v>140</v>
      </c>
      <c r="F17" s="382">
        <v>60</v>
      </c>
      <c r="G17" s="651"/>
      <c r="H17" s="327">
        <v>1.2</v>
      </c>
      <c r="I17" s="49">
        <v>5.4</v>
      </c>
      <c r="J17" s="50">
        <v>5.16</v>
      </c>
      <c r="K17" s="266">
        <v>73.2</v>
      </c>
      <c r="L17" s="327">
        <v>0.01</v>
      </c>
      <c r="M17" s="49">
        <v>0.03</v>
      </c>
      <c r="N17" s="49">
        <v>4.2</v>
      </c>
      <c r="O17" s="49">
        <v>90</v>
      </c>
      <c r="P17" s="376">
        <v>0</v>
      </c>
      <c r="Q17" s="327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3"/>
      <c r="B18" s="151"/>
      <c r="C18" s="100">
        <v>36</v>
      </c>
      <c r="D18" s="552" t="s">
        <v>9</v>
      </c>
      <c r="E18" s="350" t="s">
        <v>47</v>
      </c>
      <c r="F18" s="541">
        <v>200</v>
      </c>
      <c r="G18" s="206"/>
      <c r="H18" s="243">
        <v>4.9800000000000004</v>
      </c>
      <c r="I18" s="75">
        <v>6.07</v>
      </c>
      <c r="J18" s="204">
        <v>12.72</v>
      </c>
      <c r="K18" s="366">
        <v>125.51</v>
      </c>
      <c r="L18" s="243">
        <v>7.0000000000000007E-2</v>
      </c>
      <c r="M18" s="75">
        <v>0.08</v>
      </c>
      <c r="N18" s="75">
        <v>5.45</v>
      </c>
      <c r="O18" s="75">
        <v>100</v>
      </c>
      <c r="P18" s="76">
        <v>0.56000000000000005</v>
      </c>
      <c r="Q18" s="243">
        <v>15.47</v>
      </c>
      <c r="R18" s="75">
        <v>82.47</v>
      </c>
      <c r="S18" s="75">
        <v>21.33</v>
      </c>
      <c r="T18" s="75">
        <v>0.77</v>
      </c>
      <c r="U18" s="75">
        <v>361.18</v>
      </c>
      <c r="V18" s="75">
        <v>1.2E-2</v>
      </c>
      <c r="W18" s="75">
        <v>1E-3</v>
      </c>
      <c r="X18" s="204">
        <v>0.1</v>
      </c>
    </row>
    <row r="19" spans="1:27" s="16" customFormat="1" ht="43.5" customHeight="1" x14ac:dyDescent="0.35">
      <c r="A19" s="106"/>
      <c r="B19" s="179" t="s">
        <v>71</v>
      </c>
      <c r="C19" s="482">
        <v>259</v>
      </c>
      <c r="D19" s="652" t="s">
        <v>10</v>
      </c>
      <c r="E19" s="349" t="s">
        <v>160</v>
      </c>
      <c r="F19" s="653">
        <v>105</v>
      </c>
      <c r="G19" s="512"/>
      <c r="H19" s="401">
        <v>12.38</v>
      </c>
      <c r="I19" s="402">
        <v>10.59</v>
      </c>
      <c r="J19" s="403">
        <v>16.84</v>
      </c>
      <c r="K19" s="404">
        <v>167.46</v>
      </c>
      <c r="L19" s="401">
        <v>0.04</v>
      </c>
      <c r="M19" s="402">
        <v>0.06</v>
      </c>
      <c r="N19" s="402">
        <v>2.88</v>
      </c>
      <c r="O19" s="402">
        <v>70</v>
      </c>
      <c r="P19" s="458">
        <v>0.02</v>
      </c>
      <c r="Q19" s="401">
        <v>12.7</v>
      </c>
      <c r="R19" s="402">
        <v>145.38999999999999</v>
      </c>
      <c r="S19" s="572">
        <v>71.95</v>
      </c>
      <c r="T19" s="402">
        <v>1.22</v>
      </c>
      <c r="U19" s="402">
        <v>105.04</v>
      </c>
      <c r="V19" s="402">
        <v>6.0000000000000001E-3</v>
      </c>
      <c r="W19" s="402">
        <v>7.0000000000000001E-3</v>
      </c>
      <c r="X19" s="403">
        <v>0.12</v>
      </c>
      <c r="Z19" s="487"/>
      <c r="AA19" s="72"/>
    </row>
    <row r="20" spans="1:27" s="16" customFormat="1" ht="26.5" customHeight="1" x14ac:dyDescent="0.35">
      <c r="A20" s="106"/>
      <c r="B20" s="180" t="s">
        <v>117</v>
      </c>
      <c r="C20" s="558">
        <v>82</v>
      </c>
      <c r="D20" s="497" t="s">
        <v>10</v>
      </c>
      <c r="E20" s="569" t="s">
        <v>149</v>
      </c>
      <c r="F20" s="654">
        <v>95</v>
      </c>
      <c r="G20" s="183"/>
      <c r="H20" s="237">
        <v>24.87</v>
      </c>
      <c r="I20" s="62">
        <v>21.09</v>
      </c>
      <c r="J20" s="110">
        <v>0.72</v>
      </c>
      <c r="K20" s="385">
        <v>290.5</v>
      </c>
      <c r="L20" s="237">
        <v>0.09</v>
      </c>
      <c r="M20" s="62">
        <v>0.18</v>
      </c>
      <c r="N20" s="62">
        <v>1.1000000000000001</v>
      </c>
      <c r="O20" s="62">
        <v>40</v>
      </c>
      <c r="P20" s="476">
        <v>0.05</v>
      </c>
      <c r="Q20" s="237">
        <v>58.49</v>
      </c>
      <c r="R20" s="62">
        <v>211.13</v>
      </c>
      <c r="S20" s="62">
        <v>24.16</v>
      </c>
      <c r="T20" s="62">
        <v>1.58</v>
      </c>
      <c r="U20" s="62">
        <v>271.04000000000002</v>
      </c>
      <c r="V20" s="62">
        <v>5.0000000000000001E-3</v>
      </c>
      <c r="W20" s="62">
        <v>0</v>
      </c>
      <c r="X20" s="110">
        <v>0.15</v>
      </c>
      <c r="Z20" s="487"/>
      <c r="AA20" s="72"/>
    </row>
    <row r="21" spans="1:27" s="16" customFormat="1" ht="33" customHeight="1" x14ac:dyDescent="0.35">
      <c r="A21" s="106"/>
      <c r="B21" s="134"/>
      <c r="C21" s="147">
        <v>210</v>
      </c>
      <c r="D21" s="314" t="s">
        <v>61</v>
      </c>
      <c r="E21" s="314" t="s">
        <v>67</v>
      </c>
      <c r="F21" s="135">
        <v>150</v>
      </c>
      <c r="G21" s="99"/>
      <c r="H21" s="236">
        <v>15.82</v>
      </c>
      <c r="I21" s="13">
        <v>4.22</v>
      </c>
      <c r="J21" s="43">
        <v>32.01</v>
      </c>
      <c r="K21" s="101">
        <v>226.19</v>
      </c>
      <c r="L21" s="236">
        <v>0.47</v>
      </c>
      <c r="M21" s="71">
        <v>0.11</v>
      </c>
      <c r="N21" s="13">
        <v>0</v>
      </c>
      <c r="O21" s="13">
        <v>20</v>
      </c>
      <c r="P21" s="43">
        <v>0.06</v>
      </c>
      <c r="Q21" s="71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87"/>
      <c r="AA21" s="72"/>
    </row>
    <row r="22" spans="1:27" s="16" customFormat="1" ht="51" customHeight="1" x14ac:dyDescent="0.35">
      <c r="A22" s="106"/>
      <c r="B22" s="134"/>
      <c r="C22" s="555">
        <v>216</v>
      </c>
      <c r="D22" s="176" t="s">
        <v>17</v>
      </c>
      <c r="E22" s="213" t="s">
        <v>119</v>
      </c>
      <c r="F22" s="766">
        <v>200</v>
      </c>
      <c r="G22" s="630"/>
      <c r="H22" s="235">
        <v>0.25</v>
      </c>
      <c r="I22" s="15">
        <v>0</v>
      </c>
      <c r="J22" s="41">
        <v>12.73</v>
      </c>
      <c r="K22" s="251">
        <v>51.3</v>
      </c>
      <c r="L22" s="267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67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87"/>
      <c r="AA22" s="72"/>
    </row>
    <row r="23" spans="1:27" s="16" customFormat="1" ht="26.5" customHeight="1" x14ac:dyDescent="0.35">
      <c r="A23" s="106"/>
      <c r="B23" s="134"/>
      <c r="C23" s="366">
        <v>119</v>
      </c>
      <c r="D23" s="552" t="s">
        <v>13</v>
      </c>
      <c r="E23" s="151" t="s">
        <v>54</v>
      </c>
      <c r="F23" s="541">
        <v>45</v>
      </c>
      <c r="G23" s="166"/>
      <c r="H23" s="267">
        <v>3.42</v>
      </c>
      <c r="I23" s="20">
        <v>0.36</v>
      </c>
      <c r="J23" s="46">
        <v>22.14</v>
      </c>
      <c r="K23" s="399">
        <v>105.75</v>
      </c>
      <c r="L23" s="267">
        <v>0.05</v>
      </c>
      <c r="M23" s="20">
        <v>0.01</v>
      </c>
      <c r="N23" s="20">
        <v>0</v>
      </c>
      <c r="O23" s="20">
        <v>0</v>
      </c>
      <c r="P23" s="21">
        <v>0</v>
      </c>
      <c r="Q23" s="267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2"/>
      <c r="AA23" s="72"/>
    </row>
    <row r="24" spans="1:27" s="16" customFormat="1" ht="26.5" customHeight="1" x14ac:dyDescent="0.35">
      <c r="A24" s="106"/>
      <c r="B24" s="134"/>
      <c r="C24" s="100">
        <v>120</v>
      </c>
      <c r="D24" s="552" t="s">
        <v>14</v>
      </c>
      <c r="E24" s="151" t="s">
        <v>46</v>
      </c>
      <c r="F24" s="541">
        <v>25</v>
      </c>
      <c r="G24" s="166"/>
      <c r="H24" s="267">
        <v>1.65</v>
      </c>
      <c r="I24" s="20">
        <v>0.3</v>
      </c>
      <c r="J24" s="46">
        <v>10.050000000000001</v>
      </c>
      <c r="K24" s="399">
        <v>49.5</v>
      </c>
      <c r="L24" s="267">
        <v>0.04</v>
      </c>
      <c r="M24" s="20">
        <v>0.02</v>
      </c>
      <c r="N24" s="20">
        <v>0</v>
      </c>
      <c r="O24" s="20">
        <v>0</v>
      </c>
      <c r="P24" s="21">
        <v>0</v>
      </c>
      <c r="Q24" s="267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6"/>
      <c r="B25" s="179" t="s">
        <v>71</v>
      </c>
      <c r="C25" s="389"/>
      <c r="D25" s="856"/>
      <c r="E25" s="296" t="s">
        <v>19</v>
      </c>
      <c r="F25" s="482">
        <f>F17+F18+F19+F21+F22+F23+F24</f>
        <v>785</v>
      </c>
      <c r="G25" s="162"/>
      <c r="H25" s="195">
        <f t="shared" ref="H25:X25" si="2">H17+H18+H19+H21+H22+H23+H24</f>
        <v>39.700000000000003</v>
      </c>
      <c r="I25" s="22">
        <f t="shared" si="2"/>
        <v>26.94</v>
      </c>
      <c r="J25" s="61">
        <f t="shared" si="2"/>
        <v>111.64999999999999</v>
      </c>
      <c r="K25" s="447">
        <f t="shared" si="2"/>
        <v>798.91</v>
      </c>
      <c r="L25" s="195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1">
        <f t="shared" si="2"/>
        <v>0.64000000000000012</v>
      </c>
      <c r="Q25" s="195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1">
        <f t="shared" si="2"/>
        <v>6.7700000000000005</v>
      </c>
    </row>
    <row r="26" spans="1:27" s="16" customFormat="1" ht="26.5" customHeight="1" x14ac:dyDescent="0.35">
      <c r="A26" s="106"/>
      <c r="B26" s="180" t="s">
        <v>117</v>
      </c>
      <c r="C26" s="390"/>
      <c r="D26" s="857"/>
      <c r="E26" s="297" t="s">
        <v>19</v>
      </c>
      <c r="F26" s="559">
        <f>F17+F18+F20+F21+F22+F23+F24</f>
        <v>775</v>
      </c>
      <c r="G26" s="495"/>
      <c r="H26" s="300">
        <f t="shared" ref="H26:X26" si="3">H17+H18+H20+H21+H22+H23+H24</f>
        <v>52.190000000000005</v>
      </c>
      <c r="I26" s="54">
        <f t="shared" si="3"/>
        <v>37.44</v>
      </c>
      <c r="J26" s="70">
        <f t="shared" si="3"/>
        <v>95.53</v>
      </c>
      <c r="K26" s="457">
        <f t="shared" si="3"/>
        <v>921.95</v>
      </c>
      <c r="L26" s="300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51">
        <f t="shared" si="3"/>
        <v>0.67000000000000015</v>
      </c>
      <c r="Q26" s="300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70">
        <f t="shared" si="3"/>
        <v>6.8000000000000007</v>
      </c>
    </row>
    <row r="27" spans="1:27" s="16" customFormat="1" ht="26.5" customHeight="1" x14ac:dyDescent="0.35">
      <c r="A27" s="106"/>
      <c r="B27" s="179" t="s">
        <v>71</v>
      </c>
      <c r="C27" s="391"/>
      <c r="D27" s="858"/>
      <c r="E27" s="296" t="s">
        <v>20</v>
      </c>
      <c r="F27" s="774"/>
      <c r="G27" s="483"/>
      <c r="H27" s="195"/>
      <c r="I27" s="22"/>
      <c r="J27" s="61"/>
      <c r="K27" s="486">
        <f>K25/23.5</f>
        <v>33.996170212765954</v>
      </c>
      <c r="L27" s="195"/>
      <c r="M27" s="22"/>
      <c r="N27" s="22"/>
      <c r="O27" s="22"/>
      <c r="P27" s="111"/>
      <c r="Q27" s="195"/>
      <c r="R27" s="22"/>
      <c r="S27" s="22"/>
      <c r="T27" s="22"/>
      <c r="U27" s="22"/>
      <c r="V27" s="22"/>
      <c r="W27" s="22"/>
      <c r="X27" s="61"/>
    </row>
    <row r="28" spans="1:27" s="16" customFormat="1" ht="26.5" customHeight="1" thickBot="1" x14ac:dyDescent="0.4">
      <c r="A28" s="145"/>
      <c r="B28" s="182" t="s">
        <v>117</v>
      </c>
      <c r="C28" s="496"/>
      <c r="D28" s="683"/>
      <c r="E28" s="539" t="s">
        <v>20</v>
      </c>
      <c r="F28" s="485"/>
      <c r="G28" s="650"/>
      <c r="H28" s="417"/>
      <c r="I28" s="418"/>
      <c r="J28" s="419"/>
      <c r="K28" s="420">
        <f>K26/23.5</f>
        <v>39.231914893617024</v>
      </c>
      <c r="L28" s="660"/>
      <c r="M28" s="661"/>
      <c r="N28" s="661"/>
      <c r="O28" s="661"/>
      <c r="P28" s="662"/>
      <c r="Q28" s="660"/>
      <c r="R28" s="661"/>
      <c r="S28" s="661"/>
      <c r="T28" s="661"/>
      <c r="U28" s="661"/>
      <c r="V28" s="661"/>
      <c r="W28" s="661"/>
      <c r="X28" s="663"/>
    </row>
    <row r="29" spans="1:27" s="126" customFormat="1" ht="26.5" customHeight="1" x14ac:dyDescent="0.35">
      <c r="A29" s="336"/>
      <c r="B29" s="810"/>
      <c r="C29" s="337"/>
      <c r="D29" s="336"/>
      <c r="E29" s="338"/>
      <c r="F29" s="336"/>
      <c r="G29" s="336"/>
      <c r="H29" s="336"/>
      <c r="I29" s="336"/>
      <c r="J29" s="336"/>
      <c r="K29" s="339"/>
      <c r="L29" s="336"/>
      <c r="M29" s="336"/>
      <c r="N29" s="336"/>
      <c r="O29" s="336"/>
      <c r="P29" s="336"/>
      <c r="Q29" s="336"/>
      <c r="R29" s="336"/>
      <c r="S29" s="336"/>
    </row>
    <row r="30" spans="1:27" s="126" customFormat="1" ht="26.5" customHeight="1" x14ac:dyDescent="0.35">
      <c r="A30" s="614" t="s">
        <v>124</v>
      </c>
      <c r="B30" s="811"/>
      <c r="C30" s="752"/>
      <c r="D30" s="336"/>
      <c r="E30" s="338"/>
      <c r="F30" s="336"/>
      <c r="G30" s="336"/>
      <c r="H30" s="336"/>
      <c r="I30" s="336"/>
      <c r="J30" s="336"/>
      <c r="K30" s="339"/>
      <c r="L30" s="336"/>
      <c r="M30" s="336"/>
      <c r="N30" s="336"/>
      <c r="O30" s="336"/>
      <c r="P30" s="336"/>
      <c r="Q30" s="336"/>
      <c r="R30" s="336"/>
      <c r="S30" s="336"/>
    </row>
    <row r="31" spans="1:27" x14ac:dyDescent="0.35">
      <c r="A31" s="617" t="s">
        <v>64</v>
      </c>
      <c r="B31" s="818"/>
      <c r="C31" s="11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19"/>
      <c r="C32" s="33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19"/>
      <c r="C33" s="33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19"/>
      <c r="C34" s="33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19"/>
    </row>
    <row r="36" spans="1:19" x14ac:dyDescent="0.35">
      <c r="A36" s="11"/>
      <c r="B36" s="819"/>
    </row>
    <row r="37" spans="1:19" x14ac:dyDescent="0.35">
      <c r="A37" s="11"/>
      <c r="B37" s="819"/>
      <c r="C37" s="33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19"/>
      <c r="C38" s="335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19"/>
      <c r="C39" s="33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19"/>
      <c r="C40" s="33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72" customFormat="1" ht="13" x14ac:dyDescent="0.3">
      <c r="B41" s="812"/>
    </row>
    <row r="42" spans="1:19" s="472" customFormat="1" ht="13" x14ac:dyDescent="0.3">
      <c r="B42" s="812"/>
    </row>
    <row r="43" spans="1:19" s="472" customFormat="1" ht="13" x14ac:dyDescent="0.3">
      <c r="B43" s="812"/>
    </row>
    <row r="44" spans="1:19" s="472" customFormat="1" ht="13" x14ac:dyDescent="0.3">
      <c r="B44" s="812"/>
    </row>
    <row r="45" spans="1:19" s="472" customFormat="1" ht="13" x14ac:dyDescent="0.3">
      <c r="B45" s="81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5" zoomScaleNormal="45" workbookViewId="0">
      <selection activeCell="D26" sqref="D26"/>
    </sheetView>
  </sheetViews>
  <sheetFormatPr defaultRowHeight="14.5" x14ac:dyDescent="0.35"/>
  <cols>
    <col min="1" max="1" width="16.81640625" customWidth="1"/>
    <col min="2" max="2" width="15.7265625" style="82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83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68"/>
      <c r="C4" s="620" t="s">
        <v>38</v>
      </c>
      <c r="D4" s="245"/>
      <c r="E4" s="671"/>
      <c r="F4" s="621"/>
      <c r="G4" s="621"/>
      <c r="H4" s="778" t="s">
        <v>21</v>
      </c>
      <c r="I4" s="779"/>
      <c r="J4" s="780"/>
      <c r="K4" s="723" t="s">
        <v>22</v>
      </c>
      <c r="L4" s="888" t="s">
        <v>23</v>
      </c>
      <c r="M4" s="889"/>
      <c r="N4" s="890"/>
      <c r="O4" s="914"/>
      <c r="P4" s="915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28.5" customHeight="1" thickBot="1" x14ac:dyDescent="0.4">
      <c r="A5" s="142" t="s">
        <v>0</v>
      </c>
      <c r="B5" s="104"/>
      <c r="C5" s="98" t="s">
        <v>39</v>
      </c>
      <c r="D5" s="672" t="s">
        <v>40</v>
      </c>
      <c r="E5" s="481" t="s">
        <v>37</v>
      </c>
      <c r="F5" s="104" t="s">
        <v>25</v>
      </c>
      <c r="G5" s="104" t="s">
        <v>36</v>
      </c>
      <c r="H5" s="481" t="s">
        <v>26</v>
      </c>
      <c r="I5" s="471" t="s">
        <v>27</v>
      </c>
      <c r="J5" s="481" t="s">
        <v>28</v>
      </c>
      <c r="K5" s="724" t="s">
        <v>29</v>
      </c>
      <c r="L5" s="490" t="s">
        <v>30</v>
      </c>
      <c r="M5" s="760" t="s">
        <v>107</v>
      </c>
      <c r="N5" s="471" t="s">
        <v>31</v>
      </c>
      <c r="O5" s="468" t="s">
        <v>108</v>
      </c>
      <c r="P5" s="744" t="s">
        <v>109</v>
      </c>
      <c r="Q5" s="759" t="s">
        <v>32</v>
      </c>
      <c r="R5" s="471" t="s">
        <v>33</v>
      </c>
      <c r="S5" s="759" t="s">
        <v>34</v>
      </c>
      <c r="T5" s="471" t="s">
        <v>35</v>
      </c>
      <c r="U5" s="490" t="s">
        <v>110</v>
      </c>
      <c r="V5" s="490" t="s">
        <v>111</v>
      </c>
      <c r="W5" s="490" t="s">
        <v>112</v>
      </c>
      <c r="X5" s="621" t="s">
        <v>113</v>
      </c>
    </row>
    <row r="6" spans="1:24" s="16" customFormat="1" ht="36.75" customHeight="1" x14ac:dyDescent="0.35">
      <c r="A6" s="144" t="s">
        <v>7</v>
      </c>
      <c r="B6" s="215"/>
      <c r="C6" s="557">
        <v>29</v>
      </c>
      <c r="D6" s="674" t="s">
        <v>18</v>
      </c>
      <c r="E6" s="675" t="s">
        <v>157</v>
      </c>
      <c r="F6" s="697">
        <v>60</v>
      </c>
      <c r="G6" s="277"/>
      <c r="H6" s="279">
        <v>0.66</v>
      </c>
      <c r="I6" s="84">
        <v>0.12</v>
      </c>
      <c r="J6" s="86">
        <v>2.2799999999999998</v>
      </c>
      <c r="K6" s="498">
        <v>14.4</v>
      </c>
      <c r="L6" s="279">
        <v>0.04</v>
      </c>
      <c r="M6" s="84">
        <v>0.02</v>
      </c>
      <c r="N6" s="84">
        <v>15</v>
      </c>
      <c r="O6" s="84">
        <v>80</v>
      </c>
      <c r="P6" s="85">
        <v>0</v>
      </c>
      <c r="Q6" s="279">
        <v>8.4</v>
      </c>
      <c r="R6" s="84">
        <v>15.6</v>
      </c>
      <c r="S6" s="84">
        <v>12</v>
      </c>
      <c r="T6" s="84">
        <v>0.54</v>
      </c>
      <c r="U6" s="84">
        <v>174</v>
      </c>
      <c r="V6" s="84">
        <v>1.1999999999999999E-3</v>
      </c>
      <c r="W6" s="84">
        <v>2.4000000000000001E-4</v>
      </c>
      <c r="X6" s="86">
        <v>0.01</v>
      </c>
    </row>
    <row r="7" spans="1:24" s="16" customFormat="1" ht="26.5" customHeight="1" x14ac:dyDescent="0.35">
      <c r="A7" s="105"/>
      <c r="B7" s="135"/>
      <c r="C7" s="99">
        <v>328</v>
      </c>
      <c r="D7" s="844" t="s">
        <v>9</v>
      </c>
      <c r="E7" s="845" t="s">
        <v>163</v>
      </c>
      <c r="F7" s="613">
        <v>222</v>
      </c>
      <c r="G7" s="165"/>
      <c r="H7" s="320">
        <v>6.01</v>
      </c>
      <c r="I7" s="29">
        <v>4.38</v>
      </c>
      <c r="J7" s="83">
        <v>7.73</v>
      </c>
      <c r="K7" s="859">
        <v>93.68</v>
      </c>
      <c r="L7" s="320">
        <v>0.03</v>
      </c>
      <c r="M7" s="319">
        <v>7.0000000000000007E-2</v>
      </c>
      <c r="N7" s="29">
        <v>0.27</v>
      </c>
      <c r="O7" s="29">
        <v>40</v>
      </c>
      <c r="P7" s="83">
        <v>0.26</v>
      </c>
      <c r="Q7" s="320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3">
        <v>0.02</v>
      </c>
    </row>
    <row r="8" spans="1:24" s="36" customFormat="1" ht="26.5" customHeight="1" x14ac:dyDescent="0.35">
      <c r="A8" s="106"/>
      <c r="B8" s="860" t="s">
        <v>117</v>
      </c>
      <c r="C8" s="558">
        <v>89</v>
      </c>
      <c r="D8" s="433" t="s">
        <v>10</v>
      </c>
      <c r="E8" s="664" t="s">
        <v>85</v>
      </c>
      <c r="F8" s="526">
        <v>90</v>
      </c>
      <c r="G8" s="163"/>
      <c r="H8" s="325">
        <v>18.13</v>
      </c>
      <c r="I8" s="55">
        <v>17.05</v>
      </c>
      <c r="J8" s="69">
        <v>3.69</v>
      </c>
      <c r="K8" s="323">
        <v>240.96</v>
      </c>
      <c r="L8" s="394">
        <v>0.06</v>
      </c>
      <c r="M8" s="473">
        <v>0.13</v>
      </c>
      <c r="N8" s="74">
        <v>1.06</v>
      </c>
      <c r="O8" s="74">
        <v>0</v>
      </c>
      <c r="P8" s="449">
        <v>0</v>
      </c>
      <c r="Q8" s="394">
        <v>17.03</v>
      </c>
      <c r="R8" s="74">
        <v>176.72</v>
      </c>
      <c r="S8" s="74">
        <v>23.18</v>
      </c>
      <c r="T8" s="74">
        <v>2.61</v>
      </c>
      <c r="U8" s="74">
        <v>317</v>
      </c>
      <c r="V8" s="74">
        <v>7.0000000000000001E-3</v>
      </c>
      <c r="W8" s="74">
        <v>0</v>
      </c>
      <c r="X8" s="395">
        <v>0.06</v>
      </c>
    </row>
    <row r="9" spans="1:24" s="36" customFormat="1" ht="26.5" customHeight="1" x14ac:dyDescent="0.35">
      <c r="A9" s="106"/>
      <c r="B9" s="860" t="s">
        <v>117</v>
      </c>
      <c r="C9" s="558">
        <v>210</v>
      </c>
      <c r="D9" s="433" t="s">
        <v>61</v>
      </c>
      <c r="E9" s="433" t="s">
        <v>67</v>
      </c>
      <c r="F9" s="180">
        <v>150</v>
      </c>
      <c r="G9" s="163"/>
      <c r="H9" s="325">
        <v>15.82</v>
      </c>
      <c r="I9" s="55">
        <v>4.22</v>
      </c>
      <c r="J9" s="69">
        <v>32.01</v>
      </c>
      <c r="K9" s="323">
        <v>226.19</v>
      </c>
      <c r="L9" s="325">
        <v>0.47</v>
      </c>
      <c r="M9" s="238">
        <v>0.11</v>
      </c>
      <c r="N9" s="55">
        <v>0</v>
      </c>
      <c r="O9" s="55">
        <v>20</v>
      </c>
      <c r="P9" s="69">
        <v>0.06</v>
      </c>
      <c r="Q9" s="238">
        <v>59.52</v>
      </c>
      <c r="R9" s="55">
        <v>145.1</v>
      </c>
      <c r="S9" s="62">
        <v>55.97</v>
      </c>
      <c r="T9" s="55">
        <v>4.46</v>
      </c>
      <c r="U9" s="55">
        <v>444.19</v>
      </c>
      <c r="V9" s="55">
        <v>3.0000000000000001E-3</v>
      </c>
      <c r="W9" s="62">
        <v>8.0000000000000002E-3</v>
      </c>
      <c r="X9" s="110">
        <v>0.02</v>
      </c>
    </row>
    <row r="10" spans="1:24" s="16" customFormat="1" ht="33.75" customHeight="1" x14ac:dyDescent="0.35">
      <c r="A10" s="107"/>
      <c r="B10" s="135"/>
      <c r="C10" s="381">
        <v>216</v>
      </c>
      <c r="D10" s="150" t="s">
        <v>17</v>
      </c>
      <c r="E10" s="605" t="s">
        <v>119</v>
      </c>
      <c r="F10" s="133">
        <v>200</v>
      </c>
      <c r="G10" s="630"/>
      <c r="H10" s="235">
        <v>0.25</v>
      </c>
      <c r="I10" s="15">
        <v>0</v>
      </c>
      <c r="J10" s="41">
        <v>12.73</v>
      </c>
      <c r="K10" s="193">
        <v>51.3</v>
      </c>
      <c r="L10" s="26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7"/>
      <c r="B11" s="136"/>
      <c r="C11" s="101">
        <v>119</v>
      </c>
      <c r="D11" s="150" t="s">
        <v>13</v>
      </c>
      <c r="E11" s="176" t="s">
        <v>54</v>
      </c>
      <c r="F11" s="166">
        <v>30</v>
      </c>
      <c r="G11" s="552"/>
      <c r="H11" s="267">
        <v>2.2799999999999998</v>
      </c>
      <c r="I11" s="20">
        <v>0.24</v>
      </c>
      <c r="J11" s="46">
        <v>14.76</v>
      </c>
      <c r="K11" s="399">
        <v>70.5</v>
      </c>
      <c r="L11" s="267">
        <v>0.03</v>
      </c>
      <c r="M11" s="19">
        <v>0.01</v>
      </c>
      <c r="N11" s="20">
        <v>0</v>
      </c>
      <c r="O11" s="20">
        <v>0</v>
      </c>
      <c r="P11" s="46">
        <v>0</v>
      </c>
      <c r="Q11" s="26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07"/>
      <c r="B12" s="136"/>
      <c r="C12" s="129">
        <v>120</v>
      </c>
      <c r="D12" s="150" t="s">
        <v>14</v>
      </c>
      <c r="E12" s="176" t="s">
        <v>46</v>
      </c>
      <c r="F12" s="166">
        <v>30</v>
      </c>
      <c r="G12" s="846"/>
      <c r="H12" s="235">
        <v>1.98</v>
      </c>
      <c r="I12" s="15">
        <v>0.36</v>
      </c>
      <c r="J12" s="41">
        <v>12.06</v>
      </c>
      <c r="K12" s="251">
        <v>59.4</v>
      </c>
      <c r="L12" s="235">
        <v>0.05</v>
      </c>
      <c r="M12" s="15">
        <v>0.02</v>
      </c>
      <c r="N12" s="15">
        <v>0</v>
      </c>
      <c r="O12" s="15">
        <v>0</v>
      </c>
      <c r="P12" s="18">
        <v>0</v>
      </c>
      <c r="Q12" s="235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07"/>
      <c r="B13" s="179" t="s">
        <v>71</v>
      </c>
      <c r="C13" s="483"/>
      <c r="D13" s="534"/>
      <c r="E13" s="861" t="s">
        <v>19</v>
      </c>
      <c r="F13" s="488" t="e">
        <f>F6+F7+#REF!+F10+F11+F12</f>
        <v>#REF!</v>
      </c>
      <c r="G13" s="862"/>
      <c r="H13" s="299" t="e">
        <f>H6+H7+#REF!+H10+H11+H12</f>
        <v>#REF!</v>
      </c>
      <c r="I13" s="59" t="e">
        <f>I6+I7+#REF!+I10+I11+I12</f>
        <v>#REF!</v>
      </c>
      <c r="J13" s="60" t="e">
        <f>J6+J7+#REF!+J10+J11+J12</f>
        <v>#REF!</v>
      </c>
      <c r="K13" s="863" t="e">
        <f>K6+K7+#REF!+K10+K11+K12</f>
        <v>#REF!</v>
      </c>
      <c r="L13" s="392" t="e">
        <f>L6+L7+#REF!+L10+L11+L12</f>
        <v>#REF!</v>
      </c>
      <c r="M13" s="108" t="e">
        <f>M6+M7+#REF!+M10+M11+M12</f>
        <v>#REF!</v>
      </c>
      <c r="N13" s="108" t="e">
        <f>N6+N7+#REF!+N10+N11+N12</f>
        <v>#REF!</v>
      </c>
      <c r="O13" s="108" t="e">
        <f>O6+O7+#REF!+O10+O11+O12</f>
        <v>#REF!</v>
      </c>
      <c r="P13" s="393" t="e">
        <f>P6+P7+#REF!+P10+P11+P12</f>
        <v>#REF!</v>
      </c>
      <c r="Q13" s="392" t="e">
        <f>Q6+Q7+#REF!+Q10+Q11+Q12</f>
        <v>#REF!</v>
      </c>
      <c r="R13" s="108" t="e">
        <f>R6+R7+#REF!+R10+R11+R12</f>
        <v>#REF!</v>
      </c>
      <c r="S13" s="108" t="e">
        <f>S6+S7+#REF!+S10+S11+S12</f>
        <v>#REF!</v>
      </c>
      <c r="T13" s="108" t="e">
        <f>T6+T7+#REF!+T10+T11+T12</f>
        <v>#REF!</v>
      </c>
      <c r="U13" s="108" t="e">
        <f>U6+U7+#REF!+U10+U11+U12</f>
        <v>#REF!</v>
      </c>
      <c r="V13" s="108" t="e">
        <f>V6+V7+#REF!+V10+V11+V12</f>
        <v>#REF!</v>
      </c>
      <c r="W13" s="108" t="e">
        <f>W6+W7+#REF!+W10+W11+W12</f>
        <v>#REF!</v>
      </c>
      <c r="X13" s="109" t="e">
        <f>X6+X7+#REF!+X10+X11+X12</f>
        <v>#REF!</v>
      </c>
    </row>
    <row r="14" spans="1:24" s="16" customFormat="1" ht="26.5" customHeight="1" x14ac:dyDescent="0.35">
      <c r="A14" s="107"/>
      <c r="B14" s="860" t="s">
        <v>117</v>
      </c>
      <c r="C14" s="495"/>
      <c r="D14" s="535"/>
      <c r="E14" s="864" t="s">
        <v>19</v>
      </c>
      <c r="F14" s="507">
        <f>F6+F7+F8+F9+F10+F11+F12</f>
        <v>782</v>
      </c>
      <c r="G14" s="865"/>
      <c r="H14" s="237">
        <f>H6+H7+H8+H9+H10+H11+H12</f>
        <v>45.129999999999995</v>
      </c>
      <c r="I14" s="62">
        <f>I6+I7+I8+I9+I10+I11+I12</f>
        <v>26.369999999999997</v>
      </c>
      <c r="J14" s="110">
        <f>J6+J7+J8+J9+J10+J11+J12</f>
        <v>85.26</v>
      </c>
      <c r="K14" s="866">
        <f>K6+K7+K8+K9+K10+K11+K12</f>
        <v>756.43</v>
      </c>
      <c r="L14" s="847">
        <f>L6+L7+L8+L9+L10+L11+L12</f>
        <v>0.68</v>
      </c>
      <c r="M14" s="848">
        <f>M6+M7+M8+M9+M10+M11+M12</f>
        <v>0.36000000000000004</v>
      </c>
      <c r="N14" s="848">
        <f>N6+N7+N8+N9+N10+N11+N12</f>
        <v>20.72</v>
      </c>
      <c r="O14" s="848">
        <f>O6+O7+O8+O9+O10+O11+O12</f>
        <v>140</v>
      </c>
      <c r="P14" s="849">
        <f>P6+P7+P8+P9+P10+P11+P12</f>
        <v>0.32</v>
      </c>
      <c r="Q14" s="847">
        <f>Q6+Q7+Q8+Q9+Q10+Q11+Q12</f>
        <v>114.76</v>
      </c>
      <c r="R14" s="848">
        <f>R6+R7+R8+R9+R10+R11+R12</f>
        <v>460.26</v>
      </c>
      <c r="S14" s="848">
        <f>S6+S7+S8+S9+S10+S11+S12</f>
        <v>116.86999999999999</v>
      </c>
      <c r="T14" s="848">
        <f>T6+T7+T8+T9+T10+T11+T12</f>
        <v>9.86</v>
      </c>
      <c r="U14" s="848">
        <f>U6+U7+U8+U9+U10+U11+U12</f>
        <v>1105.47</v>
      </c>
      <c r="V14" s="848">
        <f>V6+V7+V8+V9+V10+V11+V12</f>
        <v>1.4020000000000001E-2</v>
      </c>
      <c r="W14" s="848">
        <f>W6+W7+W8+W9+W10+W11+W12</f>
        <v>1.55E-2</v>
      </c>
      <c r="X14" s="867">
        <f>X6+X7+X8+X9+X10+X11+X12</f>
        <v>4.47</v>
      </c>
    </row>
    <row r="15" spans="1:24" s="36" customFormat="1" ht="26.5" customHeight="1" x14ac:dyDescent="0.35">
      <c r="A15" s="106"/>
      <c r="B15" s="179" t="s">
        <v>71</v>
      </c>
      <c r="C15" s="483"/>
      <c r="D15" s="534"/>
      <c r="E15" s="861" t="s">
        <v>20</v>
      </c>
      <c r="F15" s="412"/>
      <c r="G15" s="488"/>
      <c r="H15" s="195"/>
      <c r="I15" s="22"/>
      <c r="J15" s="61"/>
      <c r="K15" s="868" t="e">
        <f>K13/23.5</f>
        <v>#REF!</v>
      </c>
      <c r="L15" s="869"/>
      <c r="M15" s="870"/>
      <c r="N15" s="870"/>
      <c r="O15" s="870"/>
      <c r="P15" s="871"/>
      <c r="Q15" s="869"/>
      <c r="R15" s="870"/>
      <c r="S15" s="870"/>
      <c r="T15" s="870"/>
      <c r="U15" s="870"/>
      <c r="V15" s="870"/>
      <c r="W15" s="870"/>
      <c r="X15" s="871"/>
    </row>
    <row r="16" spans="1:24" s="36" customFormat="1" ht="26.5" customHeight="1" thickBot="1" x14ac:dyDescent="0.4">
      <c r="A16" s="145"/>
      <c r="B16" s="872" t="s">
        <v>117</v>
      </c>
      <c r="C16" s="496"/>
      <c r="D16" s="659"/>
      <c r="E16" s="873" t="s">
        <v>20</v>
      </c>
      <c r="F16" s="182"/>
      <c r="G16" s="510"/>
      <c r="H16" s="417"/>
      <c r="I16" s="418"/>
      <c r="J16" s="419"/>
      <c r="K16" s="420">
        <f>K14/23.5</f>
        <v>32.188510638297871</v>
      </c>
      <c r="L16" s="417"/>
      <c r="M16" s="475"/>
      <c r="N16" s="418"/>
      <c r="O16" s="418"/>
      <c r="P16" s="419"/>
      <c r="Q16" s="417"/>
      <c r="R16" s="418"/>
      <c r="S16" s="418"/>
      <c r="T16" s="418"/>
      <c r="U16" s="418"/>
      <c r="V16" s="418"/>
      <c r="W16" s="418"/>
      <c r="X16" s="41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14" t="s">
        <v>63</v>
      </c>
      <c r="B18" s="614" t="s">
        <v>63</v>
      </c>
      <c r="C18" s="114"/>
      <c r="D18" s="615"/>
      <c r="E18" s="52"/>
      <c r="F18" s="26"/>
      <c r="G18" s="11"/>
      <c r="H18" s="11"/>
      <c r="I18" s="11"/>
      <c r="J18" s="11"/>
    </row>
    <row r="19" spans="1:14" ht="18" x14ac:dyDescent="0.35">
      <c r="A19" s="617" t="s">
        <v>64</v>
      </c>
      <c r="B19" s="617" t="s">
        <v>64</v>
      </c>
      <c r="C19" s="115"/>
      <c r="D19" s="618"/>
      <c r="E19" s="57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2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38</v>
      </c>
      <c r="D4" s="130"/>
      <c r="E4" s="159"/>
      <c r="F4" s="97"/>
      <c r="G4" s="372"/>
      <c r="H4" s="784" t="s">
        <v>21</v>
      </c>
      <c r="I4" s="785"/>
      <c r="J4" s="786"/>
      <c r="K4" s="306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142" t="s">
        <v>0</v>
      </c>
      <c r="B5" s="545"/>
      <c r="C5" s="104" t="s">
        <v>39</v>
      </c>
      <c r="D5" s="78" t="s">
        <v>40</v>
      </c>
      <c r="E5" s="104" t="s">
        <v>37</v>
      </c>
      <c r="F5" s="98" t="s">
        <v>25</v>
      </c>
      <c r="G5" s="104" t="s">
        <v>36</v>
      </c>
      <c r="H5" s="127" t="s">
        <v>26</v>
      </c>
      <c r="I5" s="471" t="s">
        <v>27</v>
      </c>
      <c r="J5" s="749" t="s">
        <v>28</v>
      </c>
      <c r="K5" s="307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7.5" customHeight="1" x14ac:dyDescent="0.35">
      <c r="A6" s="144" t="s">
        <v>6</v>
      </c>
      <c r="B6" s="378"/>
      <c r="C6" s="546" t="s">
        <v>98</v>
      </c>
      <c r="D6" s="378" t="s">
        <v>18</v>
      </c>
      <c r="E6" s="346" t="s">
        <v>43</v>
      </c>
      <c r="F6" s="345">
        <v>17</v>
      </c>
      <c r="G6" s="138"/>
      <c r="H6" s="259">
        <v>2.48</v>
      </c>
      <c r="I6" s="39">
        <v>3.96</v>
      </c>
      <c r="J6" s="40">
        <v>0.68</v>
      </c>
      <c r="K6" s="309">
        <v>48.11</v>
      </c>
      <c r="L6" s="259">
        <v>0.01</v>
      </c>
      <c r="M6" s="38">
        <v>0.06</v>
      </c>
      <c r="N6" s="39">
        <v>0.12</v>
      </c>
      <c r="O6" s="39">
        <v>30</v>
      </c>
      <c r="P6" s="42">
        <v>0.11</v>
      </c>
      <c r="Q6" s="25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5"/>
      <c r="B7" s="150"/>
      <c r="C7" s="553">
        <v>25</v>
      </c>
      <c r="D7" s="264" t="s">
        <v>18</v>
      </c>
      <c r="E7" s="565" t="s">
        <v>49</v>
      </c>
      <c r="F7" s="728">
        <v>150</v>
      </c>
      <c r="G7" s="214"/>
      <c r="H7" s="47">
        <v>0.6</v>
      </c>
      <c r="I7" s="37">
        <v>0.45</v>
      </c>
      <c r="J7" s="48">
        <v>15.45</v>
      </c>
      <c r="K7" s="218">
        <v>70.5</v>
      </c>
      <c r="L7" s="253">
        <v>0.03</v>
      </c>
      <c r="M7" s="47">
        <v>0.05</v>
      </c>
      <c r="N7" s="37">
        <v>7.5</v>
      </c>
      <c r="O7" s="37">
        <v>0</v>
      </c>
      <c r="P7" s="216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37">
        <v>0.01</v>
      </c>
    </row>
    <row r="8" spans="1:24" s="16" customFormat="1" ht="37.5" customHeight="1" x14ac:dyDescent="0.35">
      <c r="A8" s="105"/>
      <c r="B8" s="150"/>
      <c r="C8" s="146">
        <v>319</v>
      </c>
      <c r="D8" s="150" t="s">
        <v>4</v>
      </c>
      <c r="E8" s="347" t="s">
        <v>161</v>
      </c>
      <c r="F8" s="274">
        <v>150</v>
      </c>
      <c r="G8" s="133"/>
      <c r="H8" s="235">
        <v>21.5</v>
      </c>
      <c r="I8" s="15">
        <v>13.61</v>
      </c>
      <c r="J8" s="41">
        <v>31.05</v>
      </c>
      <c r="K8" s="251">
        <v>333.11</v>
      </c>
      <c r="L8" s="235">
        <v>0.05</v>
      </c>
      <c r="M8" s="17">
        <v>0.25</v>
      </c>
      <c r="N8" s="15">
        <v>0.52</v>
      </c>
      <c r="O8" s="15">
        <v>70</v>
      </c>
      <c r="P8" s="18">
        <v>0.33</v>
      </c>
      <c r="Q8" s="235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5"/>
      <c r="B9" s="150"/>
      <c r="C9" s="146">
        <v>113</v>
      </c>
      <c r="D9" s="150" t="s">
        <v>5</v>
      </c>
      <c r="E9" s="176" t="s">
        <v>11</v>
      </c>
      <c r="F9" s="133">
        <v>200</v>
      </c>
      <c r="G9" s="249"/>
      <c r="H9" s="235">
        <v>0.04</v>
      </c>
      <c r="I9" s="15">
        <v>0</v>
      </c>
      <c r="J9" s="41">
        <v>7.4</v>
      </c>
      <c r="K9" s="252">
        <v>30.26</v>
      </c>
      <c r="L9" s="235">
        <v>0</v>
      </c>
      <c r="M9" s="17">
        <v>0</v>
      </c>
      <c r="N9" s="15">
        <v>0.8</v>
      </c>
      <c r="O9" s="15">
        <v>0</v>
      </c>
      <c r="P9" s="41">
        <v>0</v>
      </c>
      <c r="Q9" s="235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5"/>
      <c r="B10" s="150"/>
      <c r="C10" s="148">
        <v>121</v>
      </c>
      <c r="D10" s="150" t="s">
        <v>13</v>
      </c>
      <c r="E10" s="213" t="s">
        <v>50</v>
      </c>
      <c r="F10" s="274">
        <v>20</v>
      </c>
      <c r="G10" s="133"/>
      <c r="H10" s="235">
        <v>1.5</v>
      </c>
      <c r="I10" s="15">
        <v>0.57999999999999996</v>
      </c>
      <c r="J10" s="41">
        <v>9.9600000000000009</v>
      </c>
      <c r="K10" s="251">
        <v>52.4</v>
      </c>
      <c r="L10" s="235">
        <v>0.02</v>
      </c>
      <c r="M10" s="17">
        <v>0.01</v>
      </c>
      <c r="N10" s="15">
        <v>0</v>
      </c>
      <c r="O10" s="15">
        <v>0</v>
      </c>
      <c r="P10" s="18">
        <v>0</v>
      </c>
      <c r="Q10" s="235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5"/>
      <c r="B11" s="150"/>
      <c r="C11" s="146"/>
      <c r="D11" s="150"/>
      <c r="E11" s="298" t="s">
        <v>19</v>
      </c>
      <c r="F11" s="302">
        <f>SUM(F6:F10)</f>
        <v>537</v>
      </c>
      <c r="G11" s="133"/>
      <c r="H11" s="235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42">
        <f t="shared" si="0"/>
        <v>534.38</v>
      </c>
      <c r="L11" s="235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35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16"/>
      <c r="B12" s="803"/>
      <c r="C12" s="801"/>
      <c r="D12" s="673"/>
      <c r="E12" s="331" t="s">
        <v>20</v>
      </c>
      <c r="F12" s="332"/>
      <c r="G12" s="673"/>
      <c r="H12" s="462"/>
      <c r="I12" s="463"/>
      <c r="J12" s="464"/>
      <c r="K12" s="333">
        <f>K11/23.5</f>
        <v>22.739574468085106</v>
      </c>
      <c r="L12" s="469"/>
      <c r="M12" s="463"/>
      <c r="N12" s="463"/>
      <c r="O12" s="463"/>
      <c r="P12" s="470"/>
      <c r="Q12" s="462"/>
      <c r="R12" s="463"/>
      <c r="S12" s="463"/>
      <c r="T12" s="463"/>
      <c r="U12" s="463"/>
      <c r="V12" s="463"/>
      <c r="W12" s="463"/>
      <c r="X12" s="464"/>
    </row>
    <row r="13" spans="1:24" s="16" customFormat="1" ht="37.5" customHeight="1" x14ac:dyDescent="0.35">
      <c r="A13" s="144" t="s">
        <v>7</v>
      </c>
      <c r="B13" s="138"/>
      <c r="C13" s="382">
        <v>24</v>
      </c>
      <c r="D13" s="628" t="s">
        <v>18</v>
      </c>
      <c r="E13" s="378" t="s">
        <v>102</v>
      </c>
      <c r="F13" s="138">
        <v>150</v>
      </c>
      <c r="G13" s="305"/>
      <c r="H13" s="259">
        <v>0.6</v>
      </c>
      <c r="I13" s="39">
        <v>0.6</v>
      </c>
      <c r="J13" s="40">
        <v>14.7</v>
      </c>
      <c r="K13" s="309">
        <v>70.5</v>
      </c>
      <c r="L13" s="259">
        <v>0.05</v>
      </c>
      <c r="M13" s="39">
        <v>0.03</v>
      </c>
      <c r="N13" s="39">
        <v>15</v>
      </c>
      <c r="O13" s="39">
        <v>0</v>
      </c>
      <c r="P13" s="42">
        <v>0</v>
      </c>
      <c r="Q13" s="25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5"/>
      <c r="B14" s="133"/>
      <c r="C14" s="146">
        <v>237</v>
      </c>
      <c r="D14" s="176" t="s">
        <v>9</v>
      </c>
      <c r="E14" s="213" t="s">
        <v>104</v>
      </c>
      <c r="F14" s="577">
        <v>200</v>
      </c>
      <c r="G14" s="547"/>
      <c r="H14" s="235">
        <v>1.7</v>
      </c>
      <c r="I14" s="15">
        <v>2.78</v>
      </c>
      <c r="J14" s="41">
        <v>7.17</v>
      </c>
      <c r="K14" s="251">
        <v>61.44</v>
      </c>
      <c r="L14" s="267">
        <v>0.04</v>
      </c>
      <c r="M14" s="20">
        <v>0.04</v>
      </c>
      <c r="N14" s="20">
        <v>10.09</v>
      </c>
      <c r="O14" s="20">
        <v>100</v>
      </c>
      <c r="P14" s="21">
        <v>0.02</v>
      </c>
      <c r="Q14" s="267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6"/>
      <c r="B15" s="179" t="s">
        <v>71</v>
      </c>
      <c r="C15" s="482">
        <v>258</v>
      </c>
      <c r="D15" s="492" t="s">
        <v>10</v>
      </c>
      <c r="E15" s="506" t="s">
        <v>162</v>
      </c>
      <c r="F15" s="179">
        <v>90</v>
      </c>
      <c r="G15" s="162"/>
      <c r="H15" s="299">
        <v>12.53</v>
      </c>
      <c r="I15" s="59">
        <v>11.36</v>
      </c>
      <c r="J15" s="60">
        <v>7.16</v>
      </c>
      <c r="K15" s="478">
        <v>181.35</v>
      </c>
      <c r="L15" s="299">
        <v>0.06</v>
      </c>
      <c r="M15" s="58">
        <v>0.09</v>
      </c>
      <c r="N15" s="59">
        <v>1.2</v>
      </c>
      <c r="O15" s="59">
        <v>40</v>
      </c>
      <c r="P15" s="112">
        <v>0.03</v>
      </c>
      <c r="Q15" s="299">
        <v>14.04</v>
      </c>
      <c r="R15" s="59">
        <v>112.18</v>
      </c>
      <c r="S15" s="59">
        <v>17.440000000000001</v>
      </c>
      <c r="T15" s="59">
        <v>0.99</v>
      </c>
      <c r="U15" s="59">
        <v>168.6</v>
      </c>
      <c r="V15" s="59">
        <v>2.9299999999999999E-3</v>
      </c>
      <c r="W15" s="59">
        <v>1.4300000000000001E-3</v>
      </c>
      <c r="X15" s="46">
        <v>0.08</v>
      </c>
    </row>
    <row r="16" spans="1:24" s="16" customFormat="1" ht="37.5" customHeight="1" x14ac:dyDescent="0.35">
      <c r="A16" s="106"/>
      <c r="B16" s="180" t="s">
        <v>73</v>
      </c>
      <c r="C16" s="558">
        <v>150</v>
      </c>
      <c r="D16" s="712" t="s">
        <v>10</v>
      </c>
      <c r="E16" s="664" t="s">
        <v>131</v>
      </c>
      <c r="F16" s="533">
        <v>90</v>
      </c>
      <c r="G16" s="183"/>
      <c r="H16" s="237">
        <v>21.52</v>
      </c>
      <c r="I16" s="62">
        <v>19.57</v>
      </c>
      <c r="J16" s="110">
        <v>2.4500000000000002</v>
      </c>
      <c r="K16" s="385">
        <v>270.77</v>
      </c>
      <c r="L16" s="237">
        <v>0.09</v>
      </c>
      <c r="M16" s="62">
        <v>0.16</v>
      </c>
      <c r="N16" s="62">
        <v>7.66</v>
      </c>
      <c r="O16" s="62">
        <v>70</v>
      </c>
      <c r="P16" s="476">
        <v>0.04</v>
      </c>
      <c r="Q16" s="237">
        <v>26.49</v>
      </c>
      <c r="R16" s="62">
        <v>178.7</v>
      </c>
      <c r="S16" s="62">
        <v>24.83</v>
      </c>
      <c r="T16" s="62">
        <v>1.68</v>
      </c>
      <c r="U16" s="62">
        <v>295.58</v>
      </c>
      <c r="V16" s="62">
        <v>5.0000000000000001E-3</v>
      </c>
      <c r="W16" s="62">
        <v>0</v>
      </c>
      <c r="X16" s="110">
        <v>0.56999999999999995</v>
      </c>
    </row>
    <row r="17" spans="1:24" s="16" customFormat="1" ht="37.5" customHeight="1" x14ac:dyDescent="0.35">
      <c r="A17" s="107"/>
      <c r="B17" s="179" t="s">
        <v>71</v>
      </c>
      <c r="C17" s="482">
        <v>50</v>
      </c>
      <c r="D17" s="172" t="s">
        <v>61</v>
      </c>
      <c r="E17" s="492" t="s">
        <v>88</v>
      </c>
      <c r="F17" s="179">
        <v>150</v>
      </c>
      <c r="G17" s="512"/>
      <c r="H17" s="521">
        <v>3.28</v>
      </c>
      <c r="I17" s="493">
        <v>7.81</v>
      </c>
      <c r="J17" s="522">
        <v>21.57</v>
      </c>
      <c r="K17" s="523">
        <v>170.22</v>
      </c>
      <c r="L17" s="299">
        <v>0.13</v>
      </c>
      <c r="M17" s="59">
        <v>0.11</v>
      </c>
      <c r="N17" s="59">
        <v>11.16</v>
      </c>
      <c r="O17" s="59">
        <v>50</v>
      </c>
      <c r="P17" s="112">
        <v>0.15</v>
      </c>
      <c r="Q17" s="299">
        <v>39.840000000000003</v>
      </c>
      <c r="R17" s="59">
        <v>90.51</v>
      </c>
      <c r="S17" s="59">
        <v>30.49</v>
      </c>
      <c r="T17" s="59">
        <v>1.1299999999999999</v>
      </c>
      <c r="U17" s="59">
        <v>680.36</v>
      </c>
      <c r="V17" s="59">
        <v>8.0000000000000002E-3</v>
      </c>
      <c r="W17" s="59">
        <v>1E-3</v>
      </c>
      <c r="X17" s="60">
        <v>0.04</v>
      </c>
    </row>
    <row r="18" spans="1:24" s="16" customFormat="1" ht="37.5" customHeight="1" x14ac:dyDescent="0.35">
      <c r="A18" s="107"/>
      <c r="B18" s="180" t="s">
        <v>73</v>
      </c>
      <c r="C18" s="558">
        <v>51</v>
      </c>
      <c r="D18" s="161" t="s">
        <v>61</v>
      </c>
      <c r="E18" s="497" t="s">
        <v>125</v>
      </c>
      <c r="F18" s="180">
        <v>150</v>
      </c>
      <c r="G18" s="163"/>
      <c r="H18" s="438">
        <v>3.33</v>
      </c>
      <c r="I18" s="434">
        <v>3.81</v>
      </c>
      <c r="J18" s="439">
        <v>26.04</v>
      </c>
      <c r="K18" s="440">
        <v>151.12</v>
      </c>
      <c r="L18" s="438">
        <v>0.15</v>
      </c>
      <c r="M18" s="434">
        <v>0.1</v>
      </c>
      <c r="N18" s="434">
        <v>14.03</v>
      </c>
      <c r="O18" s="434">
        <v>20</v>
      </c>
      <c r="P18" s="435">
        <v>0.06</v>
      </c>
      <c r="Q18" s="438">
        <v>20.11</v>
      </c>
      <c r="R18" s="434">
        <v>90.58</v>
      </c>
      <c r="S18" s="434">
        <v>35.68</v>
      </c>
      <c r="T18" s="434">
        <v>1.45</v>
      </c>
      <c r="U18" s="434">
        <v>830.41</v>
      </c>
      <c r="V18" s="434">
        <v>8.0000000000000002E-3</v>
      </c>
      <c r="W18" s="434">
        <v>1E-3</v>
      </c>
      <c r="X18" s="439">
        <v>0.05</v>
      </c>
    </row>
    <row r="19" spans="1:24" s="16" customFormat="1" ht="37.5" customHeight="1" x14ac:dyDescent="0.35">
      <c r="A19" s="107"/>
      <c r="B19" s="134"/>
      <c r="C19" s="541">
        <v>107</v>
      </c>
      <c r="D19" s="206" t="s">
        <v>17</v>
      </c>
      <c r="E19" s="350" t="s">
        <v>95</v>
      </c>
      <c r="F19" s="398">
        <v>200</v>
      </c>
      <c r="G19" s="552"/>
      <c r="H19" s="267">
        <v>0.6</v>
      </c>
      <c r="I19" s="20">
        <v>0</v>
      </c>
      <c r="J19" s="46">
        <v>33</v>
      </c>
      <c r="K19" s="266">
        <v>136</v>
      </c>
      <c r="L19" s="267">
        <v>0.04</v>
      </c>
      <c r="M19" s="20">
        <v>0.08</v>
      </c>
      <c r="N19" s="20">
        <v>12</v>
      </c>
      <c r="O19" s="20">
        <v>20</v>
      </c>
      <c r="P19" s="21">
        <v>0</v>
      </c>
      <c r="Q19" s="267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7"/>
      <c r="B20" s="134"/>
      <c r="C20" s="555">
        <v>119</v>
      </c>
      <c r="D20" s="206" t="s">
        <v>13</v>
      </c>
      <c r="E20" s="151" t="s">
        <v>54</v>
      </c>
      <c r="F20" s="166">
        <v>30</v>
      </c>
      <c r="G20" s="552"/>
      <c r="H20" s="267">
        <v>2.2799999999999998</v>
      </c>
      <c r="I20" s="20">
        <v>0.24</v>
      </c>
      <c r="J20" s="46">
        <v>14.76</v>
      </c>
      <c r="K20" s="399">
        <v>70.5</v>
      </c>
      <c r="L20" s="267">
        <v>0.03</v>
      </c>
      <c r="M20" s="20">
        <v>0.01</v>
      </c>
      <c r="N20" s="20">
        <v>0</v>
      </c>
      <c r="O20" s="20">
        <v>0</v>
      </c>
      <c r="P20" s="21">
        <v>0</v>
      </c>
      <c r="Q20" s="267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7"/>
      <c r="B21" s="134"/>
      <c r="C21" s="541">
        <v>120</v>
      </c>
      <c r="D21" s="206" t="s">
        <v>14</v>
      </c>
      <c r="E21" s="151" t="s">
        <v>46</v>
      </c>
      <c r="F21" s="166">
        <v>20</v>
      </c>
      <c r="G21" s="552"/>
      <c r="H21" s="267">
        <v>1.32</v>
      </c>
      <c r="I21" s="20">
        <v>0.24</v>
      </c>
      <c r="J21" s="46">
        <v>8.0399999999999991</v>
      </c>
      <c r="K21" s="399">
        <v>39.6</v>
      </c>
      <c r="L21" s="267">
        <v>0.03</v>
      </c>
      <c r="M21" s="20">
        <v>0.02</v>
      </c>
      <c r="N21" s="20">
        <v>0</v>
      </c>
      <c r="O21" s="20">
        <v>0</v>
      </c>
      <c r="P21" s="21">
        <v>0</v>
      </c>
      <c r="Q21" s="26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7"/>
      <c r="B22" s="179" t="s">
        <v>71</v>
      </c>
      <c r="C22" s="772"/>
      <c r="D22" s="707"/>
      <c r="E22" s="296" t="s">
        <v>19</v>
      </c>
      <c r="F22" s="455">
        <f>F13+F14+F15+F17+F19+F20+F21</f>
        <v>840</v>
      </c>
      <c r="G22" s="455"/>
      <c r="H22" s="195">
        <f>H13+H14+H15+H17+H19+H20+H21</f>
        <v>22.310000000000002</v>
      </c>
      <c r="I22" s="22">
        <f t="shared" ref="I22:X22" si="1">I13+I14+I15+I17+I19+I20+I21</f>
        <v>23.029999999999994</v>
      </c>
      <c r="J22" s="61">
        <f t="shared" si="1"/>
        <v>106.4</v>
      </c>
      <c r="K22" s="447">
        <f t="shared" si="1"/>
        <v>729.61</v>
      </c>
      <c r="L22" s="195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1">
        <f t="shared" si="1"/>
        <v>0.2</v>
      </c>
      <c r="Q22" s="195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1">
        <f t="shared" si="1"/>
        <v>4.5</v>
      </c>
    </row>
    <row r="23" spans="1:24" s="16" customFormat="1" ht="37.5" customHeight="1" x14ac:dyDescent="0.35">
      <c r="A23" s="107"/>
      <c r="B23" s="180" t="s">
        <v>73</v>
      </c>
      <c r="C23" s="802"/>
      <c r="D23" s="708"/>
      <c r="E23" s="505" t="s">
        <v>19</v>
      </c>
      <c r="F23" s="456">
        <f>F13+F14+F16+F18+F19+F20+F21</f>
        <v>840</v>
      </c>
      <c r="G23" s="456"/>
      <c r="H23" s="300">
        <f>H13+H14+H16+H18+H19+H20+H21</f>
        <v>31.35</v>
      </c>
      <c r="I23" s="54">
        <f t="shared" ref="I23:X23" si="2">I13+I14+I16+I18+I19+I20+I21</f>
        <v>27.239999999999995</v>
      </c>
      <c r="J23" s="70">
        <f t="shared" si="2"/>
        <v>106.16</v>
      </c>
      <c r="K23" s="441">
        <f t="shared" si="2"/>
        <v>799.93</v>
      </c>
      <c r="L23" s="300">
        <f t="shared" si="2"/>
        <v>0.42999999999999994</v>
      </c>
      <c r="M23" s="54">
        <f t="shared" si="2"/>
        <v>0.44000000000000006</v>
      </c>
      <c r="N23" s="54">
        <f t="shared" si="2"/>
        <v>58.78</v>
      </c>
      <c r="O23" s="54">
        <f t="shared" si="2"/>
        <v>210</v>
      </c>
      <c r="P23" s="751">
        <f t="shared" si="2"/>
        <v>0.12</v>
      </c>
      <c r="Q23" s="300">
        <f t="shared" si="2"/>
        <v>127.03999999999999</v>
      </c>
      <c r="R23" s="54">
        <f t="shared" si="2"/>
        <v>403.75</v>
      </c>
      <c r="S23" s="54">
        <f t="shared" si="2"/>
        <v>128.04999999999998</v>
      </c>
      <c r="T23" s="54">
        <f t="shared" si="2"/>
        <v>8.5500000000000007</v>
      </c>
      <c r="U23" s="54">
        <f t="shared" si="2"/>
        <v>2190.77</v>
      </c>
      <c r="V23" s="54">
        <f t="shared" si="2"/>
        <v>2.2000000000000002E-2</v>
      </c>
      <c r="W23" s="54">
        <f t="shared" si="2"/>
        <v>4.0000000000000001E-3</v>
      </c>
      <c r="X23" s="70">
        <f t="shared" si="2"/>
        <v>5</v>
      </c>
    </row>
    <row r="24" spans="1:24" s="16" customFormat="1" ht="37.5" customHeight="1" x14ac:dyDescent="0.35">
      <c r="A24" s="107"/>
      <c r="B24" s="179" t="s">
        <v>71</v>
      </c>
      <c r="C24" s="772"/>
      <c r="D24" s="680"/>
      <c r="E24" s="538" t="s">
        <v>96</v>
      </c>
      <c r="F24" s="514"/>
      <c r="G24" s="514"/>
      <c r="H24" s="406"/>
      <c r="I24" s="407"/>
      <c r="J24" s="408"/>
      <c r="K24" s="486">
        <f>K22/23.5</f>
        <v>31.047234042553193</v>
      </c>
      <c r="L24" s="406"/>
      <c r="M24" s="407"/>
      <c r="N24" s="407"/>
      <c r="O24" s="407"/>
      <c r="P24" s="459"/>
      <c r="Q24" s="406"/>
      <c r="R24" s="407"/>
      <c r="S24" s="407"/>
      <c r="T24" s="407"/>
      <c r="U24" s="407"/>
      <c r="V24" s="407"/>
      <c r="W24" s="407"/>
      <c r="X24" s="408"/>
    </row>
    <row r="25" spans="1:24" s="16" customFormat="1" ht="37.5" customHeight="1" thickBot="1" x14ac:dyDescent="0.4">
      <c r="A25" s="257"/>
      <c r="B25" s="182" t="s">
        <v>73</v>
      </c>
      <c r="C25" s="758"/>
      <c r="D25" s="681"/>
      <c r="E25" s="539" t="s">
        <v>96</v>
      </c>
      <c r="F25" s="540"/>
      <c r="G25" s="649"/>
      <c r="H25" s="417"/>
      <c r="I25" s="418"/>
      <c r="J25" s="419"/>
      <c r="K25" s="420">
        <f>K23/23.5</f>
        <v>34.039574468085107</v>
      </c>
      <c r="L25" s="660"/>
      <c r="M25" s="661"/>
      <c r="N25" s="661"/>
      <c r="O25" s="661"/>
      <c r="P25" s="662"/>
      <c r="Q25" s="660"/>
      <c r="R25" s="661"/>
      <c r="S25" s="661"/>
      <c r="T25" s="661"/>
      <c r="U25" s="661"/>
      <c r="V25" s="661"/>
      <c r="W25" s="661"/>
      <c r="X25" s="66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1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14" t="s">
        <v>63</v>
      </c>
      <c r="B31" s="822"/>
      <c r="C31" s="615"/>
      <c r="D31" s="616"/>
      <c r="E31" s="11"/>
      <c r="F31" s="11"/>
      <c r="G31" s="11"/>
      <c r="H31" s="11"/>
      <c r="I31" s="11"/>
      <c r="J31" s="11"/>
    </row>
    <row r="32" spans="1:24" x14ac:dyDescent="0.35">
      <c r="A32" s="617" t="s">
        <v>64</v>
      </c>
      <c r="B32" s="818"/>
      <c r="C32" s="618"/>
      <c r="D32" s="618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2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2"/>
      <c r="F3" s="352"/>
      <c r="G3" s="352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90" t="s">
        <v>38</v>
      </c>
      <c r="D4" s="130"/>
      <c r="E4" s="334"/>
      <c r="F4" s="423"/>
      <c r="G4" s="290"/>
      <c r="H4" s="784" t="s">
        <v>21</v>
      </c>
      <c r="I4" s="785"/>
      <c r="J4" s="786"/>
      <c r="K4" s="184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47" thickBot="1" x14ac:dyDescent="0.4">
      <c r="A5" s="142" t="s">
        <v>0</v>
      </c>
      <c r="B5" s="545"/>
      <c r="C5" s="248" t="s">
        <v>39</v>
      </c>
      <c r="D5" s="78" t="s">
        <v>40</v>
      </c>
      <c r="E5" s="127" t="s">
        <v>37</v>
      </c>
      <c r="F5" s="104" t="s">
        <v>25</v>
      </c>
      <c r="G5" s="104" t="s">
        <v>36</v>
      </c>
      <c r="H5" s="127" t="s">
        <v>26</v>
      </c>
      <c r="I5" s="471" t="s">
        <v>27</v>
      </c>
      <c r="J5" s="98" t="s">
        <v>28</v>
      </c>
      <c r="K5" s="185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7.5" customHeight="1" x14ac:dyDescent="0.35">
      <c r="A6" s="144" t="s">
        <v>6</v>
      </c>
      <c r="B6" s="138"/>
      <c r="C6" s="546">
        <v>24</v>
      </c>
      <c r="D6" s="693" t="s">
        <v>8</v>
      </c>
      <c r="E6" s="378" t="s">
        <v>105</v>
      </c>
      <c r="F6" s="546">
        <v>150</v>
      </c>
      <c r="G6" s="693"/>
      <c r="H6" s="259">
        <v>0.6</v>
      </c>
      <c r="I6" s="39">
        <v>0.6</v>
      </c>
      <c r="J6" s="40">
        <v>14.7</v>
      </c>
      <c r="K6" s="308">
        <v>70.5</v>
      </c>
      <c r="L6" s="259">
        <v>0.05</v>
      </c>
      <c r="M6" s="39">
        <v>0.03</v>
      </c>
      <c r="N6" s="39">
        <v>15</v>
      </c>
      <c r="O6" s="39">
        <v>0</v>
      </c>
      <c r="P6" s="40">
        <v>0</v>
      </c>
      <c r="Q6" s="25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5"/>
      <c r="B7" s="179" t="s">
        <v>71</v>
      </c>
      <c r="C7" s="567">
        <v>78</v>
      </c>
      <c r="D7" s="730" t="s">
        <v>10</v>
      </c>
      <c r="E7" s="492" t="s">
        <v>164</v>
      </c>
      <c r="F7" s="567">
        <v>90</v>
      </c>
      <c r="G7" s="730"/>
      <c r="H7" s="299">
        <v>14.8</v>
      </c>
      <c r="I7" s="59">
        <v>13.02</v>
      </c>
      <c r="J7" s="60">
        <v>12.17</v>
      </c>
      <c r="K7" s="568">
        <v>226.36</v>
      </c>
      <c r="L7" s="299">
        <v>0.1</v>
      </c>
      <c r="M7" s="59">
        <v>0.12</v>
      </c>
      <c r="N7" s="59">
        <v>1.35</v>
      </c>
      <c r="O7" s="59">
        <v>150</v>
      </c>
      <c r="P7" s="60">
        <v>0.27</v>
      </c>
      <c r="Q7" s="299">
        <v>58.43</v>
      </c>
      <c r="R7" s="59">
        <v>194.16</v>
      </c>
      <c r="S7" s="59">
        <v>50.25</v>
      </c>
      <c r="T7" s="59">
        <v>1.1499999999999999</v>
      </c>
      <c r="U7" s="59">
        <v>351.77</v>
      </c>
      <c r="V7" s="59">
        <v>0.108</v>
      </c>
      <c r="W7" s="59">
        <v>1.4E-2</v>
      </c>
      <c r="X7" s="60">
        <v>0.51</v>
      </c>
    </row>
    <row r="8" spans="1:24" s="16" customFormat="1" ht="37.5" customHeight="1" x14ac:dyDescent="0.35">
      <c r="A8" s="105"/>
      <c r="B8" s="180" t="s">
        <v>73</v>
      </c>
      <c r="C8" s="558">
        <v>146</v>
      </c>
      <c r="D8" s="644" t="s">
        <v>10</v>
      </c>
      <c r="E8" s="569" t="s">
        <v>118</v>
      </c>
      <c r="F8" s="570">
        <v>90</v>
      </c>
      <c r="G8" s="183"/>
      <c r="H8" s="237">
        <v>18.5</v>
      </c>
      <c r="I8" s="62">
        <v>3.73</v>
      </c>
      <c r="J8" s="110">
        <v>2.5099999999999998</v>
      </c>
      <c r="K8" s="385">
        <v>116.1</v>
      </c>
      <c r="L8" s="237">
        <v>0.09</v>
      </c>
      <c r="M8" s="62">
        <v>0.12</v>
      </c>
      <c r="N8" s="62">
        <v>0.24</v>
      </c>
      <c r="O8" s="62">
        <v>30</v>
      </c>
      <c r="P8" s="110">
        <v>0.32</v>
      </c>
      <c r="Q8" s="237">
        <v>124.4</v>
      </c>
      <c r="R8" s="62">
        <v>243</v>
      </c>
      <c r="S8" s="62">
        <v>54.24</v>
      </c>
      <c r="T8" s="62">
        <v>0.88</v>
      </c>
      <c r="U8" s="62">
        <v>378.15</v>
      </c>
      <c r="V8" s="62">
        <v>0.13900000000000001</v>
      </c>
      <c r="W8" s="62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61</v>
      </c>
      <c r="E9" s="206" t="s">
        <v>92</v>
      </c>
      <c r="F9" s="166">
        <v>150</v>
      </c>
      <c r="G9" s="134"/>
      <c r="H9" s="267">
        <v>3.34</v>
      </c>
      <c r="I9" s="20">
        <v>4.91</v>
      </c>
      <c r="J9" s="46">
        <v>33.93</v>
      </c>
      <c r="K9" s="266">
        <v>191.49</v>
      </c>
      <c r="L9" s="267">
        <v>0.03</v>
      </c>
      <c r="M9" s="20">
        <v>0.02</v>
      </c>
      <c r="N9" s="20">
        <v>0</v>
      </c>
      <c r="O9" s="20">
        <v>20</v>
      </c>
      <c r="P9" s="46">
        <v>0.09</v>
      </c>
      <c r="Q9" s="26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5"/>
      <c r="B10" s="133"/>
      <c r="C10" s="147">
        <v>102</v>
      </c>
      <c r="D10" s="645" t="s">
        <v>17</v>
      </c>
      <c r="E10" s="612" t="s">
        <v>78</v>
      </c>
      <c r="F10" s="571">
        <v>200</v>
      </c>
      <c r="G10" s="99"/>
      <c r="H10" s="235">
        <v>0.83</v>
      </c>
      <c r="I10" s="15">
        <v>0.04</v>
      </c>
      <c r="J10" s="41">
        <v>15.16</v>
      </c>
      <c r="K10" s="251">
        <v>64.22</v>
      </c>
      <c r="L10" s="235">
        <v>0.01</v>
      </c>
      <c r="M10" s="15">
        <v>0.03</v>
      </c>
      <c r="N10" s="15">
        <v>0.27</v>
      </c>
      <c r="O10" s="15">
        <v>60</v>
      </c>
      <c r="P10" s="41">
        <v>0</v>
      </c>
      <c r="Q10" s="235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5"/>
      <c r="B11" s="133"/>
      <c r="C11" s="148">
        <v>119</v>
      </c>
      <c r="D11" s="547" t="s">
        <v>13</v>
      </c>
      <c r="E11" s="150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7">
        <v>0.01</v>
      </c>
      <c r="N11" s="15">
        <v>0</v>
      </c>
      <c r="O11" s="15">
        <v>0</v>
      </c>
      <c r="P11" s="41">
        <v>0</v>
      </c>
      <c r="Q11" s="23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5"/>
      <c r="B12" s="133"/>
      <c r="C12" s="146">
        <v>120</v>
      </c>
      <c r="D12" s="547" t="s">
        <v>14</v>
      </c>
      <c r="E12" s="150" t="s">
        <v>46</v>
      </c>
      <c r="F12" s="146">
        <v>20</v>
      </c>
      <c r="G12" s="729"/>
      <c r="H12" s="601">
        <v>1.32</v>
      </c>
      <c r="I12" s="15">
        <v>0.24</v>
      </c>
      <c r="J12" s="41">
        <v>8.0399999999999991</v>
      </c>
      <c r="K12" s="252">
        <v>39.6</v>
      </c>
      <c r="L12" s="267">
        <v>0.03</v>
      </c>
      <c r="M12" s="20">
        <v>0.02</v>
      </c>
      <c r="N12" s="20">
        <v>0</v>
      </c>
      <c r="O12" s="20">
        <v>0</v>
      </c>
      <c r="P12" s="46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5"/>
      <c r="B13" s="179" t="s">
        <v>71</v>
      </c>
      <c r="C13" s="482"/>
      <c r="D13" s="646"/>
      <c r="E13" s="405" t="s">
        <v>19</v>
      </c>
      <c r="F13" s="542">
        <f>F6+F7+F9+F10+F11+F12</f>
        <v>630</v>
      </c>
      <c r="G13" s="542"/>
      <c r="H13" s="455">
        <f t="shared" ref="H13:X13" si="0">H6+H7+H9+H10+H11+H12</f>
        <v>22.41</v>
      </c>
      <c r="I13" s="407">
        <f t="shared" si="0"/>
        <v>18.97</v>
      </c>
      <c r="J13" s="408">
        <f t="shared" si="0"/>
        <v>93.84</v>
      </c>
      <c r="K13" s="447">
        <f t="shared" si="0"/>
        <v>639.17000000000007</v>
      </c>
      <c r="L13" s="406">
        <f t="shared" si="0"/>
        <v>0.24000000000000002</v>
      </c>
      <c r="M13" s="407">
        <f t="shared" si="0"/>
        <v>0.22999999999999998</v>
      </c>
      <c r="N13" s="407">
        <f t="shared" si="0"/>
        <v>16.62</v>
      </c>
      <c r="O13" s="407">
        <f t="shared" si="0"/>
        <v>230</v>
      </c>
      <c r="P13" s="408">
        <f t="shared" si="0"/>
        <v>0.36</v>
      </c>
      <c r="Q13" s="406">
        <f t="shared" si="0"/>
        <v>122.67</v>
      </c>
      <c r="R13" s="407">
        <f t="shared" si="0"/>
        <v>342.59</v>
      </c>
      <c r="S13" s="407">
        <f t="shared" si="0"/>
        <v>113.31</v>
      </c>
      <c r="T13" s="407">
        <f t="shared" si="0"/>
        <v>6.3999999999999995</v>
      </c>
      <c r="U13" s="407">
        <f t="shared" si="0"/>
        <v>1120.1099999999999</v>
      </c>
      <c r="V13" s="407">
        <f t="shared" si="0"/>
        <v>0.115</v>
      </c>
      <c r="W13" s="407">
        <f t="shared" si="0"/>
        <v>2.3000000000000003E-2</v>
      </c>
      <c r="X13" s="408">
        <f t="shared" si="0"/>
        <v>3.45</v>
      </c>
    </row>
    <row r="14" spans="1:24" s="16" customFormat="1" ht="37.5" customHeight="1" x14ac:dyDescent="0.35">
      <c r="A14" s="105"/>
      <c r="B14" s="180" t="s">
        <v>73</v>
      </c>
      <c r="C14" s="559"/>
      <c r="D14" s="647"/>
      <c r="E14" s="410" t="s">
        <v>19</v>
      </c>
      <c r="F14" s="543">
        <f>F6+F8+F9+F10+F11+F12</f>
        <v>630</v>
      </c>
      <c r="G14" s="543"/>
      <c r="H14" s="456">
        <f t="shared" ref="H14:X14" si="1">H6+H8+H9+H10+H11+H12</f>
        <v>26.11</v>
      </c>
      <c r="I14" s="876">
        <f t="shared" si="1"/>
        <v>9.68</v>
      </c>
      <c r="J14" s="874">
        <f t="shared" si="1"/>
        <v>84.18</v>
      </c>
      <c r="K14" s="441">
        <f t="shared" si="1"/>
        <v>528.91000000000008</v>
      </c>
      <c r="L14" s="875">
        <f t="shared" si="1"/>
        <v>0.23</v>
      </c>
      <c r="M14" s="876">
        <f t="shared" si="1"/>
        <v>0.22999999999999998</v>
      </c>
      <c r="N14" s="876">
        <f t="shared" si="1"/>
        <v>15.51</v>
      </c>
      <c r="O14" s="876">
        <f t="shared" si="1"/>
        <v>110</v>
      </c>
      <c r="P14" s="874">
        <f t="shared" si="1"/>
        <v>0.41000000000000003</v>
      </c>
      <c r="Q14" s="875">
        <f t="shared" si="1"/>
        <v>188.64000000000001</v>
      </c>
      <c r="R14" s="876">
        <f t="shared" si="1"/>
        <v>391.43</v>
      </c>
      <c r="S14" s="876">
        <f t="shared" si="1"/>
        <v>117.30000000000001</v>
      </c>
      <c r="T14" s="876">
        <f t="shared" si="1"/>
        <v>6.13</v>
      </c>
      <c r="U14" s="876">
        <f t="shared" si="1"/>
        <v>1146.4899999999998</v>
      </c>
      <c r="V14" s="876">
        <f t="shared" si="1"/>
        <v>0.14600000000000002</v>
      </c>
      <c r="W14" s="876">
        <f t="shared" si="1"/>
        <v>2.4E-2</v>
      </c>
      <c r="X14" s="874">
        <f t="shared" si="1"/>
        <v>3.59</v>
      </c>
    </row>
    <row r="15" spans="1:24" s="16" customFormat="1" ht="37.5" customHeight="1" x14ac:dyDescent="0.35">
      <c r="A15" s="105"/>
      <c r="B15" s="179" t="s">
        <v>71</v>
      </c>
      <c r="C15" s="494"/>
      <c r="D15" s="648"/>
      <c r="E15" s="405" t="s">
        <v>20</v>
      </c>
      <c r="F15" s="484"/>
      <c r="G15" s="488"/>
      <c r="H15" s="515"/>
      <c r="I15" s="59"/>
      <c r="J15" s="60"/>
      <c r="K15" s="361">
        <f>K13/23.5</f>
        <v>27.198723404255322</v>
      </c>
      <c r="L15" s="299"/>
      <c r="M15" s="59"/>
      <c r="N15" s="59"/>
      <c r="O15" s="59"/>
      <c r="P15" s="60"/>
      <c r="Q15" s="299"/>
      <c r="R15" s="59"/>
      <c r="S15" s="59"/>
      <c r="T15" s="59"/>
      <c r="U15" s="59"/>
      <c r="V15" s="59"/>
      <c r="W15" s="59"/>
      <c r="X15" s="60"/>
    </row>
    <row r="16" spans="1:24" s="16" customFormat="1" ht="37.5" customHeight="1" thickBot="1" x14ac:dyDescent="0.4">
      <c r="A16" s="316"/>
      <c r="B16" s="233" t="s">
        <v>73</v>
      </c>
      <c r="C16" s="485"/>
      <c r="D16" s="649"/>
      <c r="E16" s="415" t="s">
        <v>20</v>
      </c>
      <c r="F16" s="485"/>
      <c r="G16" s="649"/>
      <c r="H16" s="326"/>
      <c r="I16" s="321"/>
      <c r="J16" s="322"/>
      <c r="K16" s="328">
        <f>K14/23.5</f>
        <v>22.506808510638301</v>
      </c>
      <c r="L16" s="326"/>
      <c r="M16" s="321"/>
      <c r="N16" s="321"/>
      <c r="O16" s="321"/>
      <c r="P16" s="322"/>
      <c r="Q16" s="326"/>
      <c r="R16" s="321"/>
      <c r="S16" s="321"/>
      <c r="T16" s="321"/>
      <c r="U16" s="321"/>
      <c r="V16" s="321"/>
      <c r="W16" s="321"/>
      <c r="X16" s="322"/>
    </row>
    <row r="17" spans="1:24" s="16" customFormat="1" ht="37.5" customHeight="1" x14ac:dyDescent="0.35">
      <c r="A17" s="144" t="s">
        <v>7</v>
      </c>
      <c r="B17" s="702"/>
      <c r="C17" s="557">
        <v>9</v>
      </c>
      <c r="D17" s="674" t="s">
        <v>18</v>
      </c>
      <c r="E17" s="838" t="s">
        <v>86</v>
      </c>
      <c r="F17" s="699">
        <v>60</v>
      </c>
      <c r="G17" s="277"/>
      <c r="H17" s="279">
        <v>1.29</v>
      </c>
      <c r="I17" s="84">
        <v>4.2699999999999996</v>
      </c>
      <c r="J17" s="86">
        <v>6.97</v>
      </c>
      <c r="K17" s="498">
        <v>72.75</v>
      </c>
      <c r="L17" s="279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79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0"/>
      <c r="C18" s="146">
        <v>37</v>
      </c>
      <c r="D18" s="176" t="s">
        <v>9</v>
      </c>
      <c r="E18" s="839" t="s">
        <v>97</v>
      </c>
      <c r="F18" s="222">
        <v>200</v>
      </c>
      <c r="G18" s="150"/>
      <c r="H18" s="236">
        <v>5.78</v>
      </c>
      <c r="I18" s="13">
        <v>5.5</v>
      </c>
      <c r="J18" s="43">
        <v>10.8</v>
      </c>
      <c r="K18" s="136">
        <v>115.7</v>
      </c>
      <c r="L18" s="236">
        <v>7.0000000000000007E-2</v>
      </c>
      <c r="M18" s="71">
        <v>7.0000000000000007E-2</v>
      </c>
      <c r="N18" s="13">
        <v>5.69</v>
      </c>
      <c r="O18" s="13">
        <v>110</v>
      </c>
      <c r="P18" s="43">
        <v>0</v>
      </c>
      <c r="Q18" s="236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6"/>
      <c r="B19" s="131"/>
      <c r="C19" s="541">
        <v>88</v>
      </c>
      <c r="D19" s="206" t="s">
        <v>10</v>
      </c>
      <c r="E19" s="839" t="s">
        <v>103</v>
      </c>
      <c r="F19" s="222">
        <v>90</v>
      </c>
      <c r="G19" s="151"/>
      <c r="H19" s="236">
        <v>18</v>
      </c>
      <c r="I19" s="13">
        <v>16.5</v>
      </c>
      <c r="J19" s="43">
        <v>2.89</v>
      </c>
      <c r="K19" s="136">
        <v>232.8</v>
      </c>
      <c r="L19" s="236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6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6"/>
      <c r="B20" s="151"/>
      <c r="C20" s="541">
        <v>64</v>
      </c>
      <c r="D20" s="206" t="s">
        <v>48</v>
      </c>
      <c r="E20" s="839" t="s">
        <v>69</v>
      </c>
      <c r="F20" s="222">
        <v>150</v>
      </c>
      <c r="G20" s="151"/>
      <c r="H20" s="236">
        <v>6.76</v>
      </c>
      <c r="I20" s="13">
        <v>3.93</v>
      </c>
      <c r="J20" s="43">
        <v>41.29</v>
      </c>
      <c r="K20" s="136">
        <v>227.48</v>
      </c>
      <c r="L20" s="243">
        <v>0.08</v>
      </c>
      <c r="M20" s="205">
        <v>0.03</v>
      </c>
      <c r="N20" s="75">
        <v>0</v>
      </c>
      <c r="O20" s="75">
        <v>10</v>
      </c>
      <c r="P20" s="76">
        <v>0.06</v>
      </c>
      <c r="Q20" s="243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4">
        <v>0.01</v>
      </c>
    </row>
    <row r="21" spans="1:24" s="36" customFormat="1" ht="37.5" customHeight="1" x14ac:dyDescent="0.35">
      <c r="A21" s="106"/>
      <c r="B21" s="151"/>
      <c r="C21" s="555">
        <v>98</v>
      </c>
      <c r="D21" s="131" t="s">
        <v>17</v>
      </c>
      <c r="E21" s="206" t="s">
        <v>79</v>
      </c>
      <c r="F21" s="134">
        <v>200</v>
      </c>
      <c r="G21" s="656"/>
      <c r="H21" s="19">
        <v>0.37</v>
      </c>
      <c r="I21" s="20">
        <v>0</v>
      </c>
      <c r="J21" s="21">
        <v>14.85</v>
      </c>
      <c r="K21" s="189">
        <v>59.48</v>
      </c>
      <c r="L21" s="235">
        <v>0</v>
      </c>
      <c r="M21" s="17">
        <v>0</v>
      </c>
      <c r="N21" s="15">
        <v>0</v>
      </c>
      <c r="O21" s="15">
        <v>0</v>
      </c>
      <c r="P21" s="41">
        <v>0</v>
      </c>
      <c r="Q21" s="235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6"/>
      <c r="B22" s="151"/>
      <c r="C22" s="555">
        <v>119</v>
      </c>
      <c r="D22" s="150" t="s">
        <v>13</v>
      </c>
      <c r="E22" s="176" t="s">
        <v>54</v>
      </c>
      <c r="F22" s="181">
        <v>20</v>
      </c>
      <c r="G22" s="129"/>
      <c r="H22" s="235">
        <v>1.52</v>
      </c>
      <c r="I22" s="15">
        <v>0.16</v>
      </c>
      <c r="J22" s="41">
        <v>9.84</v>
      </c>
      <c r="K22" s="251">
        <v>47</v>
      </c>
      <c r="L22" s="235">
        <v>0.02</v>
      </c>
      <c r="M22" s="17">
        <v>0.01</v>
      </c>
      <c r="N22" s="15">
        <v>0</v>
      </c>
      <c r="O22" s="15">
        <v>0</v>
      </c>
      <c r="P22" s="41">
        <v>0</v>
      </c>
      <c r="Q22" s="235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6"/>
      <c r="B23" s="151"/>
      <c r="C23" s="541">
        <v>120</v>
      </c>
      <c r="D23" s="150" t="s">
        <v>14</v>
      </c>
      <c r="E23" s="176" t="s">
        <v>46</v>
      </c>
      <c r="F23" s="133">
        <v>20</v>
      </c>
      <c r="G23" s="729"/>
      <c r="H23" s="235">
        <v>1.32</v>
      </c>
      <c r="I23" s="15">
        <v>0.24</v>
      </c>
      <c r="J23" s="41">
        <v>8.0399999999999991</v>
      </c>
      <c r="K23" s="252">
        <v>39.6</v>
      </c>
      <c r="L23" s="267">
        <v>0.03</v>
      </c>
      <c r="M23" s="20">
        <v>0.02</v>
      </c>
      <c r="N23" s="20">
        <v>0</v>
      </c>
      <c r="O23" s="20">
        <v>0</v>
      </c>
      <c r="P23" s="21">
        <v>0</v>
      </c>
      <c r="Q23" s="267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6"/>
      <c r="B24" s="151"/>
      <c r="C24" s="804"/>
      <c r="D24" s="718"/>
      <c r="E24" s="840" t="s">
        <v>19</v>
      </c>
      <c r="F24" s="262">
        <f>SUM(F17:F23)</f>
        <v>740</v>
      </c>
      <c r="G24" s="262"/>
      <c r="H24" s="196">
        <f t="shared" ref="H24:J24" si="2">SUM(H17:H23)</f>
        <v>35.04</v>
      </c>
      <c r="I24" s="34">
        <f t="shared" si="2"/>
        <v>30.599999999999998</v>
      </c>
      <c r="J24" s="63">
        <f t="shared" si="2"/>
        <v>94.68</v>
      </c>
      <c r="K24" s="262">
        <f>SUM(K17:K23)</f>
        <v>794.81000000000006</v>
      </c>
      <c r="L24" s="196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3">
        <f t="shared" si="3"/>
        <v>0.06</v>
      </c>
      <c r="Q24" s="196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3">
        <f t="shared" si="3"/>
        <v>3.0190000000000001</v>
      </c>
    </row>
    <row r="25" spans="1:24" s="36" customFormat="1" ht="37.5" customHeight="1" thickBot="1" x14ac:dyDescent="0.4">
      <c r="A25" s="145"/>
      <c r="B25" s="247"/>
      <c r="C25" s="805"/>
      <c r="D25" s="467"/>
      <c r="E25" s="841" t="s">
        <v>20</v>
      </c>
      <c r="F25" s="353"/>
      <c r="G25" s="353"/>
      <c r="H25" s="355"/>
      <c r="I25" s="356"/>
      <c r="J25" s="357"/>
      <c r="K25" s="354">
        <f>K24/23.5</f>
        <v>33.821702127659577</v>
      </c>
      <c r="L25" s="355"/>
      <c r="M25" s="465"/>
      <c r="N25" s="356"/>
      <c r="O25" s="356"/>
      <c r="P25" s="357"/>
      <c r="Q25" s="355"/>
      <c r="R25" s="356"/>
      <c r="S25" s="356"/>
      <c r="T25" s="356"/>
      <c r="U25" s="356"/>
      <c r="V25" s="356"/>
      <c r="W25" s="356"/>
      <c r="X25" s="35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1"/>
      <c r="F27" s="26"/>
      <c r="G27" s="11"/>
      <c r="H27" s="11"/>
      <c r="I27" s="11"/>
      <c r="J27" s="11"/>
    </row>
    <row r="28" spans="1:24" ht="18" x14ac:dyDescent="0.35">
      <c r="A28" s="614" t="s">
        <v>63</v>
      </c>
      <c r="B28" s="822"/>
      <c r="C28" s="615"/>
      <c r="D28" s="616"/>
      <c r="E28" s="25"/>
      <c r="F28" s="26"/>
      <c r="G28" s="11"/>
      <c r="H28" s="11"/>
      <c r="I28" s="11"/>
      <c r="J28" s="11"/>
    </row>
    <row r="29" spans="1:24" ht="18" x14ac:dyDescent="0.35">
      <c r="A29" s="617" t="s">
        <v>64</v>
      </c>
      <c r="B29" s="818"/>
      <c r="C29" s="618"/>
      <c r="D29" s="618"/>
      <c r="E29" s="25"/>
      <c r="F29" s="26"/>
      <c r="G29" s="11"/>
      <c r="H29" s="11"/>
      <c r="I29" s="11"/>
      <c r="J29" s="11"/>
    </row>
    <row r="30" spans="1:24" ht="18" x14ac:dyDescent="0.35">
      <c r="A30" s="11"/>
      <c r="B30" s="836"/>
      <c r="C30" s="335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2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22"/>
      <c r="C4" s="619" t="s">
        <v>38</v>
      </c>
      <c r="D4" s="245"/>
      <c r="E4" s="689"/>
      <c r="F4" s="619"/>
      <c r="G4" s="621"/>
      <c r="H4" s="778" t="s">
        <v>21</v>
      </c>
      <c r="I4" s="779"/>
      <c r="J4" s="780"/>
      <c r="K4" s="690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142" t="s">
        <v>0</v>
      </c>
      <c r="B5" s="794"/>
      <c r="C5" s="127" t="s">
        <v>39</v>
      </c>
      <c r="D5" s="672" t="s">
        <v>40</v>
      </c>
      <c r="E5" s="104" t="s">
        <v>37</v>
      </c>
      <c r="F5" s="127" t="s">
        <v>25</v>
      </c>
      <c r="G5" s="104" t="s">
        <v>36</v>
      </c>
      <c r="H5" s="98" t="s">
        <v>26</v>
      </c>
      <c r="I5" s="471" t="s">
        <v>27</v>
      </c>
      <c r="J5" s="98" t="s">
        <v>28</v>
      </c>
      <c r="K5" s="703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9" customHeight="1" x14ac:dyDescent="0.35">
      <c r="A6" s="144" t="s">
        <v>6</v>
      </c>
      <c r="B6" s="378"/>
      <c r="C6" s="765">
        <v>28</v>
      </c>
      <c r="D6" s="397" t="s">
        <v>18</v>
      </c>
      <c r="E6" s="397" t="s">
        <v>133</v>
      </c>
      <c r="F6" s="380">
        <v>60</v>
      </c>
      <c r="G6" s="453"/>
      <c r="H6" s="436">
        <v>0.48</v>
      </c>
      <c r="I6" s="363">
        <v>0.6</v>
      </c>
      <c r="J6" s="437">
        <v>1.56</v>
      </c>
      <c r="K6" s="454">
        <v>8.4</v>
      </c>
      <c r="L6" s="327">
        <v>0.02</v>
      </c>
      <c r="M6" s="329">
        <v>0.02</v>
      </c>
      <c r="N6" s="49">
        <v>6</v>
      </c>
      <c r="O6" s="49">
        <v>10</v>
      </c>
      <c r="P6" s="50">
        <v>0</v>
      </c>
      <c r="Q6" s="329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5"/>
      <c r="B7" s="150"/>
      <c r="C7" s="541">
        <v>89</v>
      </c>
      <c r="D7" s="151" t="s">
        <v>10</v>
      </c>
      <c r="E7" s="350" t="s">
        <v>100</v>
      </c>
      <c r="F7" s="398">
        <v>90</v>
      </c>
      <c r="G7" s="166"/>
      <c r="H7" s="243">
        <v>18.13</v>
      </c>
      <c r="I7" s="75">
        <v>17.05</v>
      </c>
      <c r="J7" s="204">
        <v>3.69</v>
      </c>
      <c r="K7" s="366">
        <v>240.96</v>
      </c>
      <c r="L7" s="243">
        <v>0.06</v>
      </c>
      <c r="M7" s="205">
        <v>0.13</v>
      </c>
      <c r="N7" s="75">
        <v>1.06</v>
      </c>
      <c r="O7" s="75">
        <v>0</v>
      </c>
      <c r="P7" s="76">
        <v>0</v>
      </c>
      <c r="Q7" s="243">
        <v>17.03</v>
      </c>
      <c r="R7" s="75">
        <v>176.72</v>
      </c>
      <c r="S7" s="75">
        <v>23.18</v>
      </c>
      <c r="T7" s="75">
        <v>2.61</v>
      </c>
      <c r="U7" s="75">
        <v>317</v>
      </c>
      <c r="V7" s="75">
        <v>7.0000000000000001E-3</v>
      </c>
      <c r="W7" s="75">
        <v>0</v>
      </c>
      <c r="X7" s="204">
        <v>0.06</v>
      </c>
    </row>
    <row r="8" spans="1:24" s="16" customFormat="1" ht="39" customHeight="1" x14ac:dyDescent="0.35">
      <c r="A8" s="105"/>
      <c r="B8" s="150"/>
      <c r="C8" s="541">
        <v>65</v>
      </c>
      <c r="D8" s="151" t="s">
        <v>48</v>
      </c>
      <c r="E8" s="350" t="s">
        <v>53</v>
      </c>
      <c r="F8" s="398">
        <v>150</v>
      </c>
      <c r="G8" s="552"/>
      <c r="H8" s="243">
        <v>6.76</v>
      </c>
      <c r="I8" s="75">
        <v>3.93</v>
      </c>
      <c r="J8" s="204">
        <v>41.29</v>
      </c>
      <c r="K8" s="366">
        <v>227.48</v>
      </c>
      <c r="L8" s="236">
        <v>0.08</v>
      </c>
      <c r="M8" s="71">
        <v>0.03</v>
      </c>
      <c r="N8" s="13">
        <v>0</v>
      </c>
      <c r="O8" s="13">
        <v>10</v>
      </c>
      <c r="P8" s="43">
        <v>0.06</v>
      </c>
      <c r="Q8" s="7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5"/>
      <c r="B9" s="150"/>
      <c r="C9" s="555">
        <v>107</v>
      </c>
      <c r="D9" s="176" t="s">
        <v>17</v>
      </c>
      <c r="E9" s="213" t="s">
        <v>120</v>
      </c>
      <c r="F9" s="133">
        <v>200</v>
      </c>
      <c r="G9" s="630"/>
      <c r="H9" s="235">
        <v>1</v>
      </c>
      <c r="I9" s="15">
        <v>0.2</v>
      </c>
      <c r="J9" s="41">
        <v>20.2</v>
      </c>
      <c r="K9" s="186">
        <v>92</v>
      </c>
      <c r="L9" s="267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5"/>
      <c r="B10" s="150"/>
      <c r="C10" s="555">
        <v>119</v>
      </c>
      <c r="D10" s="151" t="s">
        <v>13</v>
      </c>
      <c r="E10" s="206" t="s">
        <v>54</v>
      </c>
      <c r="F10" s="166">
        <v>20</v>
      </c>
      <c r="G10" s="731"/>
      <c r="H10" s="267">
        <v>1.52</v>
      </c>
      <c r="I10" s="20">
        <v>0.16</v>
      </c>
      <c r="J10" s="46">
        <v>9.84</v>
      </c>
      <c r="K10" s="399">
        <v>47</v>
      </c>
      <c r="L10" s="267">
        <v>0.02</v>
      </c>
      <c r="M10" s="19">
        <v>0.01</v>
      </c>
      <c r="N10" s="20">
        <v>0</v>
      </c>
      <c r="O10" s="20">
        <v>0</v>
      </c>
      <c r="P10" s="46">
        <v>0</v>
      </c>
      <c r="Q10" s="267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5"/>
      <c r="B11" s="150"/>
      <c r="C11" s="541">
        <v>120</v>
      </c>
      <c r="D11" s="151" t="s">
        <v>14</v>
      </c>
      <c r="E11" s="206" t="s">
        <v>46</v>
      </c>
      <c r="F11" s="166">
        <v>20</v>
      </c>
      <c r="G11" s="731"/>
      <c r="H11" s="267">
        <v>1.32</v>
      </c>
      <c r="I11" s="20">
        <v>0.24</v>
      </c>
      <c r="J11" s="46">
        <v>8.0399999999999991</v>
      </c>
      <c r="K11" s="399">
        <v>39.6</v>
      </c>
      <c r="L11" s="267">
        <v>0.03</v>
      </c>
      <c r="M11" s="19">
        <v>0.02</v>
      </c>
      <c r="N11" s="20">
        <v>0</v>
      </c>
      <c r="O11" s="20">
        <v>0</v>
      </c>
      <c r="P11" s="46">
        <v>0</v>
      </c>
      <c r="Q11" s="267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5"/>
      <c r="B12" s="150"/>
      <c r="C12" s="806"/>
      <c r="D12" s="732"/>
      <c r="E12" s="298" t="s">
        <v>19</v>
      </c>
      <c r="F12" s="166">
        <f>F6+F7+F8+F9+F10+F11</f>
        <v>540</v>
      </c>
      <c r="G12" s="166"/>
      <c r="H12" s="196">
        <f t="shared" ref="H12:X12" si="0">H6+H7+H8+H9+H10+H11</f>
        <v>29.209999999999997</v>
      </c>
      <c r="I12" s="34">
        <f t="shared" si="0"/>
        <v>22.18</v>
      </c>
      <c r="J12" s="63">
        <f t="shared" si="0"/>
        <v>84.62</v>
      </c>
      <c r="K12" s="425">
        <f t="shared" si="0"/>
        <v>655.44</v>
      </c>
      <c r="L12" s="196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60">
        <f t="shared" si="0"/>
        <v>0.06</v>
      </c>
      <c r="Q12" s="196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3">
        <f t="shared" si="0"/>
        <v>2.9699999999999998</v>
      </c>
    </row>
    <row r="13" spans="1:24" s="16" customFormat="1" ht="39" customHeight="1" thickBot="1" x14ac:dyDescent="0.4">
      <c r="A13" s="316"/>
      <c r="B13" s="673"/>
      <c r="C13" s="806"/>
      <c r="D13" s="450"/>
      <c r="E13" s="331" t="s">
        <v>20</v>
      </c>
      <c r="F13" s="192"/>
      <c r="G13" s="192"/>
      <c r="H13" s="241"/>
      <c r="I13" s="152"/>
      <c r="J13" s="153"/>
      <c r="K13" s="315">
        <f>K12/23.5</f>
        <v>27.891063829787235</v>
      </c>
      <c r="L13" s="241"/>
      <c r="M13" s="203"/>
      <c r="N13" s="152"/>
      <c r="O13" s="152"/>
      <c r="P13" s="217"/>
      <c r="Q13" s="241"/>
      <c r="R13" s="152"/>
      <c r="S13" s="152"/>
      <c r="T13" s="152"/>
      <c r="U13" s="152"/>
      <c r="V13" s="152"/>
      <c r="W13" s="152"/>
      <c r="X13" s="153"/>
    </row>
    <row r="14" spans="1:24" s="16" customFormat="1" ht="39" customHeight="1" x14ac:dyDescent="0.35">
      <c r="A14" s="144" t="s">
        <v>7</v>
      </c>
      <c r="B14" s="397"/>
      <c r="C14" s="442">
        <v>23</v>
      </c>
      <c r="D14" s="702" t="s">
        <v>18</v>
      </c>
      <c r="E14" s="733" t="s">
        <v>132</v>
      </c>
      <c r="F14" s="734">
        <v>60</v>
      </c>
      <c r="G14" s="154"/>
      <c r="H14" s="329">
        <v>0.56999999999999995</v>
      </c>
      <c r="I14" s="49">
        <v>0.36</v>
      </c>
      <c r="J14" s="50">
        <v>1.92</v>
      </c>
      <c r="K14" s="324">
        <v>11.4</v>
      </c>
      <c r="L14" s="327">
        <v>0.03</v>
      </c>
      <c r="M14" s="49">
        <v>0.02</v>
      </c>
      <c r="N14" s="49">
        <v>10.5</v>
      </c>
      <c r="O14" s="49">
        <v>40</v>
      </c>
      <c r="P14" s="376">
        <v>0</v>
      </c>
      <c r="Q14" s="327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5"/>
      <c r="B15" s="151"/>
      <c r="C15" s="100">
        <v>31</v>
      </c>
      <c r="D15" s="151" t="s">
        <v>9</v>
      </c>
      <c r="E15" s="735" t="s">
        <v>75</v>
      </c>
      <c r="F15" s="736">
        <v>200</v>
      </c>
      <c r="G15" s="134"/>
      <c r="H15" s="205">
        <v>5.74</v>
      </c>
      <c r="I15" s="75">
        <v>8.7799999999999994</v>
      </c>
      <c r="J15" s="204">
        <v>8.74</v>
      </c>
      <c r="K15" s="366">
        <v>138.04</v>
      </c>
      <c r="L15" s="236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36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6"/>
      <c r="B16" s="179" t="s">
        <v>71</v>
      </c>
      <c r="C16" s="162">
        <v>296</v>
      </c>
      <c r="D16" s="492" t="s">
        <v>10</v>
      </c>
      <c r="E16" s="737" t="s">
        <v>99</v>
      </c>
      <c r="F16" s="738">
        <v>90</v>
      </c>
      <c r="G16" s="179"/>
      <c r="H16" s="564">
        <v>18.89</v>
      </c>
      <c r="I16" s="402">
        <v>19.34</v>
      </c>
      <c r="J16" s="403">
        <v>7.73</v>
      </c>
      <c r="K16" s="404">
        <v>281.58</v>
      </c>
      <c r="L16" s="401">
        <v>0.08</v>
      </c>
      <c r="M16" s="402">
        <v>0.16</v>
      </c>
      <c r="N16" s="402">
        <v>1.39</v>
      </c>
      <c r="O16" s="402">
        <v>30</v>
      </c>
      <c r="P16" s="458">
        <v>0.21</v>
      </c>
      <c r="Q16" s="401">
        <v>30.79</v>
      </c>
      <c r="R16" s="402">
        <v>179.37</v>
      </c>
      <c r="S16" s="402">
        <v>22.65</v>
      </c>
      <c r="T16" s="402">
        <v>2.04</v>
      </c>
      <c r="U16" s="402">
        <v>271.20999999999998</v>
      </c>
      <c r="V16" s="402">
        <v>6.0000000000000001E-3</v>
      </c>
      <c r="W16" s="402">
        <v>3.0000000000000001E-3</v>
      </c>
      <c r="X16" s="60">
        <v>0.09</v>
      </c>
    </row>
    <row r="17" spans="1:24" s="16" customFormat="1" ht="39" customHeight="1" x14ac:dyDescent="0.35">
      <c r="A17" s="106"/>
      <c r="B17" s="837" t="s">
        <v>73</v>
      </c>
      <c r="C17" s="183">
        <v>126</v>
      </c>
      <c r="D17" s="433" t="s">
        <v>10</v>
      </c>
      <c r="E17" s="664" t="s">
        <v>134</v>
      </c>
      <c r="F17" s="526">
        <v>90</v>
      </c>
      <c r="G17" s="180"/>
      <c r="H17" s="238">
        <v>16.98</v>
      </c>
      <c r="I17" s="55">
        <v>28.92</v>
      </c>
      <c r="J17" s="69">
        <v>3.59</v>
      </c>
      <c r="K17" s="323">
        <v>346</v>
      </c>
      <c r="L17" s="325">
        <v>0.45</v>
      </c>
      <c r="M17" s="55">
        <v>0.15</v>
      </c>
      <c r="N17" s="55">
        <v>1.08</v>
      </c>
      <c r="O17" s="55">
        <v>10</v>
      </c>
      <c r="P17" s="56">
        <v>0.44</v>
      </c>
      <c r="Q17" s="325">
        <v>31.51</v>
      </c>
      <c r="R17" s="55">
        <v>183.68</v>
      </c>
      <c r="S17" s="55">
        <v>28.68</v>
      </c>
      <c r="T17" s="55">
        <v>1.88</v>
      </c>
      <c r="U17" s="55">
        <v>322.18</v>
      </c>
      <c r="V17" s="55">
        <v>2E-3</v>
      </c>
      <c r="W17" s="55">
        <v>1.7999999999999999E-2</v>
      </c>
      <c r="X17" s="69">
        <v>0.01</v>
      </c>
    </row>
    <row r="18" spans="1:24" s="16" customFormat="1" ht="48" customHeight="1" x14ac:dyDescent="0.35">
      <c r="A18" s="107"/>
      <c r="B18" s="179" t="s">
        <v>71</v>
      </c>
      <c r="C18" s="162">
        <v>312</v>
      </c>
      <c r="D18" s="492" t="s">
        <v>61</v>
      </c>
      <c r="E18" s="349" t="s">
        <v>150</v>
      </c>
      <c r="F18" s="162">
        <v>150</v>
      </c>
      <c r="G18" s="179"/>
      <c r="H18" s="564">
        <v>3.55</v>
      </c>
      <c r="I18" s="402">
        <v>7.16</v>
      </c>
      <c r="J18" s="458">
        <v>17.64</v>
      </c>
      <c r="K18" s="358">
        <v>150.44999999999999</v>
      </c>
      <c r="L18" s="401">
        <v>0.11</v>
      </c>
      <c r="M18" s="564">
        <v>0.12</v>
      </c>
      <c r="N18" s="402">
        <v>21.47</v>
      </c>
      <c r="O18" s="402">
        <v>100</v>
      </c>
      <c r="P18" s="458">
        <v>0.09</v>
      </c>
      <c r="Q18" s="401">
        <v>51.59</v>
      </c>
      <c r="R18" s="402">
        <v>90.88</v>
      </c>
      <c r="S18" s="402">
        <v>30.76</v>
      </c>
      <c r="T18" s="402">
        <v>1.1499999999999999</v>
      </c>
      <c r="U18" s="402">
        <v>495.63</v>
      </c>
      <c r="V18" s="402">
        <v>6.0499999999999998E-3</v>
      </c>
      <c r="W18" s="402">
        <v>7.2999999999999996E-4</v>
      </c>
      <c r="X18" s="403">
        <v>0.03</v>
      </c>
    </row>
    <row r="19" spans="1:24" s="16" customFormat="1" ht="48" customHeight="1" x14ac:dyDescent="0.35">
      <c r="A19" s="107"/>
      <c r="B19" s="180" t="s">
        <v>73</v>
      </c>
      <c r="C19" s="163">
        <v>22</v>
      </c>
      <c r="D19" s="433" t="s">
        <v>61</v>
      </c>
      <c r="E19" s="604" t="s">
        <v>139</v>
      </c>
      <c r="F19" s="163">
        <v>150</v>
      </c>
      <c r="G19" s="180"/>
      <c r="H19" s="238">
        <v>2.41</v>
      </c>
      <c r="I19" s="55">
        <v>7.02</v>
      </c>
      <c r="J19" s="56">
        <v>14.18</v>
      </c>
      <c r="K19" s="239">
        <v>130.79</v>
      </c>
      <c r="L19" s="238">
        <v>0.08</v>
      </c>
      <c r="M19" s="238">
        <v>7.0000000000000007E-2</v>
      </c>
      <c r="N19" s="55">
        <v>13.63</v>
      </c>
      <c r="O19" s="55">
        <v>420</v>
      </c>
      <c r="P19" s="56">
        <v>0.06</v>
      </c>
      <c r="Q19" s="325">
        <v>35.24</v>
      </c>
      <c r="R19" s="55">
        <v>63.07</v>
      </c>
      <c r="S19" s="55">
        <v>28.07</v>
      </c>
      <c r="T19" s="55">
        <v>1.03</v>
      </c>
      <c r="U19" s="55">
        <v>482.73</v>
      </c>
      <c r="V19" s="55">
        <v>5.0000000000000001E-3</v>
      </c>
      <c r="W19" s="55">
        <v>0</v>
      </c>
      <c r="X19" s="69">
        <v>0.03</v>
      </c>
    </row>
    <row r="20" spans="1:24" s="16" customFormat="1" ht="39" customHeight="1" x14ac:dyDescent="0.35">
      <c r="A20" s="107"/>
      <c r="B20" s="151"/>
      <c r="C20" s="167">
        <v>114</v>
      </c>
      <c r="D20" s="150" t="s">
        <v>45</v>
      </c>
      <c r="E20" s="605" t="s">
        <v>51</v>
      </c>
      <c r="F20" s="274">
        <v>200</v>
      </c>
      <c r="G20" s="150"/>
      <c r="H20" s="235">
        <v>0</v>
      </c>
      <c r="I20" s="15">
        <v>0</v>
      </c>
      <c r="J20" s="41">
        <v>7.27</v>
      </c>
      <c r="K20" s="251">
        <v>28.73</v>
      </c>
      <c r="L20" s="235">
        <v>0</v>
      </c>
      <c r="M20" s="17">
        <v>0</v>
      </c>
      <c r="N20" s="15">
        <v>0</v>
      </c>
      <c r="O20" s="15">
        <v>0</v>
      </c>
      <c r="P20" s="18">
        <v>0</v>
      </c>
      <c r="Q20" s="235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7"/>
      <c r="B21" s="151"/>
      <c r="C21" s="366">
        <v>119</v>
      </c>
      <c r="D21" s="151" t="s">
        <v>13</v>
      </c>
      <c r="E21" s="606" t="s">
        <v>54</v>
      </c>
      <c r="F21" s="541">
        <v>30</v>
      </c>
      <c r="G21" s="134"/>
      <c r="H21" s="19">
        <v>2.2799999999999998</v>
      </c>
      <c r="I21" s="20">
        <v>0.24</v>
      </c>
      <c r="J21" s="46">
        <v>14.76</v>
      </c>
      <c r="K21" s="399">
        <v>70.5</v>
      </c>
      <c r="L21" s="267">
        <v>0.03</v>
      </c>
      <c r="M21" s="20">
        <v>0.01</v>
      </c>
      <c r="N21" s="20">
        <v>0</v>
      </c>
      <c r="O21" s="20">
        <v>0</v>
      </c>
      <c r="P21" s="21">
        <v>0</v>
      </c>
      <c r="Q21" s="267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7"/>
      <c r="B22" s="151"/>
      <c r="C22" s="100">
        <v>120</v>
      </c>
      <c r="D22" s="151" t="s">
        <v>14</v>
      </c>
      <c r="E22" s="606" t="s">
        <v>46</v>
      </c>
      <c r="F22" s="541">
        <v>20</v>
      </c>
      <c r="G22" s="134"/>
      <c r="H22" s="19">
        <v>1.32</v>
      </c>
      <c r="I22" s="20">
        <v>0.24</v>
      </c>
      <c r="J22" s="46">
        <v>8.0399999999999991</v>
      </c>
      <c r="K22" s="399">
        <v>39.6</v>
      </c>
      <c r="L22" s="267">
        <v>0.03</v>
      </c>
      <c r="M22" s="20">
        <v>0.02</v>
      </c>
      <c r="N22" s="20">
        <v>0</v>
      </c>
      <c r="O22" s="20">
        <v>0</v>
      </c>
      <c r="P22" s="21">
        <v>0</v>
      </c>
      <c r="Q22" s="267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7"/>
      <c r="B23" s="179"/>
      <c r="C23" s="389"/>
      <c r="D23" s="655"/>
      <c r="E23" s="607" t="s">
        <v>19</v>
      </c>
      <c r="F23" s="542">
        <f>F14+F15+F16+F18+F20+F21+F22</f>
        <v>750</v>
      </c>
      <c r="G23" s="287"/>
      <c r="H23" s="53">
        <f>H14+H15+H16+H18+H20+H21+H22</f>
        <v>32.35</v>
      </c>
      <c r="I23" s="22">
        <f t="shared" ref="I23:X23" si="1">I14+I15+I16+I18+I20+I21+I22</f>
        <v>36.120000000000005</v>
      </c>
      <c r="J23" s="61">
        <f t="shared" si="1"/>
        <v>66.099999999999994</v>
      </c>
      <c r="K23" s="447">
        <f t="shared" si="1"/>
        <v>720.30000000000007</v>
      </c>
      <c r="L23" s="195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1">
        <f t="shared" si="1"/>
        <v>0.36</v>
      </c>
      <c r="Q23" s="195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1">
        <f t="shared" si="1"/>
        <v>4.516</v>
      </c>
    </row>
    <row r="24" spans="1:24" s="16" customFormat="1" ht="39" customHeight="1" x14ac:dyDescent="0.35">
      <c r="A24" s="107"/>
      <c r="B24" s="233"/>
      <c r="C24" s="390"/>
      <c r="D24" s="657"/>
      <c r="E24" s="608" t="s">
        <v>19</v>
      </c>
      <c r="F24" s="543">
        <f>F14+F15+F17+F18+F20+F21+F22</f>
        <v>750</v>
      </c>
      <c r="G24" s="286"/>
      <c r="H24" s="550">
        <f>H14+H15+H17+H19+H20+H21+H22</f>
        <v>29.3</v>
      </c>
      <c r="I24" s="54">
        <f t="shared" ref="I24:X24" si="2">I14+I15+I17+I19+I20+I21+I22</f>
        <v>45.56</v>
      </c>
      <c r="J24" s="70">
        <f t="shared" si="2"/>
        <v>58.5</v>
      </c>
      <c r="K24" s="457">
        <f t="shared" si="2"/>
        <v>765.06000000000006</v>
      </c>
      <c r="L24" s="300">
        <f t="shared" si="2"/>
        <v>0.66</v>
      </c>
      <c r="M24" s="54">
        <f t="shared" si="2"/>
        <v>0.35000000000000003</v>
      </c>
      <c r="N24" s="54">
        <f t="shared" si="2"/>
        <v>30.450000000000003</v>
      </c>
      <c r="O24" s="54">
        <f t="shared" si="2"/>
        <v>602.79999999999995</v>
      </c>
      <c r="P24" s="751">
        <f t="shared" si="2"/>
        <v>0.56000000000000005</v>
      </c>
      <c r="Q24" s="300">
        <f t="shared" si="2"/>
        <v>123.71000000000001</v>
      </c>
      <c r="R24" s="54">
        <f t="shared" si="2"/>
        <v>394.15999999999997</v>
      </c>
      <c r="S24" s="54">
        <f t="shared" si="2"/>
        <v>100.86</v>
      </c>
      <c r="T24" s="54">
        <f t="shared" si="2"/>
        <v>5.77</v>
      </c>
      <c r="U24" s="54">
        <f t="shared" si="2"/>
        <v>1304.7</v>
      </c>
      <c r="V24" s="54">
        <f t="shared" si="2"/>
        <v>1.6000000000000004E-2</v>
      </c>
      <c r="W24" s="54">
        <f t="shared" si="2"/>
        <v>2.0999999999999998E-2</v>
      </c>
      <c r="X24" s="70">
        <f t="shared" si="2"/>
        <v>4.4359999999999999</v>
      </c>
    </row>
    <row r="25" spans="1:24" s="16" customFormat="1" ht="39" customHeight="1" x14ac:dyDescent="0.35">
      <c r="A25" s="107"/>
      <c r="B25" s="232"/>
      <c r="C25" s="391"/>
      <c r="D25" s="658"/>
      <c r="E25" s="609" t="s">
        <v>20</v>
      </c>
      <c r="F25" s="484"/>
      <c r="G25" s="412"/>
      <c r="H25" s="474"/>
      <c r="I25" s="407"/>
      <c r="J25" s="408"/>
      <c r="K25" s="524">
        <f>K23/23.5</f>
        <v>30.651063829787237</v>
      </c>
      <c r="L25" s="406"/>
      <c r="M25" s="407"/>
      <c r="N25" s="407"/>
      <c r="O25" s="407"/>
      <c r="P25" s="459"/>
      <c r="Q25" s="406"/>
      <c r="R25" s="407"/>
      <c r="S25" s="407"/>
      <c r="T25" s="407"/>
      <c r="U25" s="407"/>
      <c r="V25" s="407"/>
      <c r="W25" s="407"/>
      <c r="X25" s="408"/>
    </row>
    <row r="26" spans="1:24" s="16" customFormat="1" ht="39" customHeight="1" thickBot="1" x14ac:dyDescent="0.4">
      <c r="A26" s="257"/>
      <c r="B26" s="182"/>
      <c r="C26" s="496"/>
      <c r="D26" s="659"/>
      <c r="E26" s="610" t="s">
        <v>20</v>
      </c>
      <c r="F26" s="544"/>
      <c r="G26" s="182"/>
      <c r="H26" s="475"/>
      <c r="I26" s="418"/>
      <c r="J26" s="419"/>
      <c r="K26" s="420">
        <f>K24/23.5</f>
        <v>32.555744680851063</v>
      </c>
      <c r="L26" s="417"/>
      <c r="M26" s="418"/>
      <c r="N26" s="418"/>
      <c r="O26" s="418"/>
      <c r="P26" s="460"/>
      <c r="Q26" s="417"/>
      <c r="R26" s="418"/>
      <c r="S26" s="418"/>
      <c r="T26" s="418"/>
      <c r="U26" s="418"/>
      <c r="V26" s="418"/>
      <c r="W26" s="418"/>
      <c r="X26" s="419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14" t="s">
        <v>63</v>
      </c>
      <c r="B29" s="822"/>
      <c r="C29" s="615"/>
      <c r="D29" s="616"/>
      <c r="E29" s="25"/>
      <c r="F29" s="26"/>
      <c r="G29" s="11"/>
      <c r="H29" s="11"/>
      <c r="I29" s="11"/>
      <c r="J29" s="11"/>
    </row>
    <row r="30" spans="1:24" ht="18" x14ac:dyDescent="0.35">
      <c r="A30" s="617" t="s">
        <v>64</v>
      </c>
      <c r="B30" s="818"/>
      <c r="C30" s="618"/>
      <c r="D30" s="618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70" t="s">
        <v>38</v>
      </c>
      <c r="C4" s="130"/>
      <c r="D4" s="159"/>
      <c r="E4" s="370"/>
      <c r="F4" s="422"/>
      <c r="G4" s="807" t="s">
        <v>21</v>
      </c>
      <c r="H4" s="808"/>
      <c r="I4" s="809"/>
      <c r="J4" s="306" t="s">
        <v>22</v>
      </c>
      <c r="K4" s="888" t="s">
        <v>23</v>
      </c>
      <c r="L4" s="889"/>
      <c r="M4" s="890"/>
      <c r="N4" s="890"/>
      <c r="O4" s="894"/>
      <c r="P4" s="902" t="s">
        <v>24</v>
      </c>
      <c r="Q4" s="903"/>
      <c r="R4" s="903"/>
      <c r="S4" s="903"/>
      <c r="T4" s="903"/>
      <c r="U4" s="903"/>
      <c r="V4" s="903"/>
      <c r="W4" s="904"/>
    </row>
    <row r="5" spans="1:23" s="16" customFormat="1" ht="47" thickBot="1" x14ac:dyDescent="0.4">
      <c r="A5" s="142" t="s">
        <v>0</v>
      </c>
      <c r="B5" s="127" t="s">
        <v>39</v>
      </c>
      <c r="C5" s="78" t="s">
        <v>40</v>
      </c>
      <c r="D5" s="104" t="s">
        <v>37</v>
      </c>
      <c r="E5" s="127" t="s">
        <v>25</v>
      </c>
      <c r="F5" s="127" t="s">
        <v>36</v>
      </c>
      <c r="G5" s="127" t="s">
        <v>26</v>
      </c>
      <c r="H5" s="471" t="s">
        <v>27</v>
      </c>
      <c r="I5" s="749" t="s">
        <v>28</v>
      </c>
      <c r="J5" s="307" t="s">
        <v>29</v>
      </c>
      <c r="K5" s="341" t="s">
        <v>30</v>
      </c>
      <c r="L5" s="341" t="s">
        <v>107</v>
      </c>
      <c r="M5" s="341" t="s">
        <v>31</v>
      </c>
      <c r="N5" s="468" t="s">
        <v>108</v>
      </c>
      <c r="O5" s="341" t="s">
        <v>109</v>
      </c>
      <c r="P5" s="341" t="s">
        <v>32</v>
      </c>
      <c r="Q5" s="341" t="s">
        <v>33</v>
      </c>
      <c r="R5" s="341" t="s">
        <v>34</v>
      </c>
      <c r="S5" s="341" t="s">
        <v>35</v>
      </c>
      <c r="T5" s="341" t="s">
        <v>110</v>
      </c>
      <c r="U5" s="341" t="s">
        <v>111</v>
      </c>
      <c r="V5" s="341" t="s">
        <v>112</v>
      </c>
      <c r="W5" s="471" t="s">
        <v>113</v>
      </c>
    </row>
    <row r="6" spans="1:23" s="16" customFormat="1" ht="39" customHeight="1" x14ac:dyDescent="0.35">
      <c r="A6" s="144" t="s">
        <v>6</v>
      </c>
      <c r="B6" s="138">
        <v>25</v>
      </c>
      <c r="C6" s="244" t="s">
        <v>18</v>
      </c>
      <c r="D6" s="330" t="s">
        <v>49</v>
      </c>
      <c r="E6" s="345">
        <v>150</v>
      </c>
      <c r="F6" s="138"/>
      <c r="G6" s="38">
        <v>0.6</v>
      </c>
      <c r="H6" s="39">
        <v>0.45</v>
      </c>
      <c r="I6" s="42">
        <v>15.45</v>
      </c>
      <c r="J6" s="188">
        <v>70.5</v>
      </c>
      <c r="K6" s="25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5"/>
      <c r="B7" s="134">
        <v>67</v>
      </c>
      <c r="C7" s="199" t="s">
        <v>60</v>
      </c>
      <c r="D7" s="151" t="s">
        <v>152</v>
      </c>
      <c r="E7" s="166">
        <v>150</v>
      </c>
      <c r="F7" s="151"/>
      <c r="G7" s="19">
        <v>18.86</v>
      </c>
      <c r="H7" s="20">
        <v>20.22</v>
      </c>
      <c r="I7" s="21">
        <v>2.79</v>
      </c>
      <c r="J7" s="189">
        <v>270.32</v>
      </c>
      <c r="K7" s="267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67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4">
        <v>0.01</v>
      </c>
    </row>
    <row r="8" spans="1:23" s="16" customFormat="1" ht="39" customHeight="1" x14ac:dyDescent="0.35">
      <c r="A8" s="105"/>
      <c r="B8" s="134">
        <v>115</v>
      </c>
      <c r="C8" s="246" t="s">
        <v>17</v>
      </c>
      <c r="D8" s="694" t="s">
        <v>44</v>
      </c>
      <c r="E8" s="726">
        <v>200</v>
      </c>
      <c r="F8" s="135"/>
      <c r="G8" s="17">
        <v>6.64</v>
      </c>
      <c r="H8" s="15">
        <v>5.15</v>
      </c>
      <c r="I8" s="18">
        <v>16.809999999999999</v>
      </c>
      <c r="J8" s="186">
        <v>141.19</v>
      </c>
      <c r="K8" s="267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67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4">
        <v>0.05</v>
      </c>
    </row>
    <row r="9" spans="1:23" s="16" customFormat="1" ht="39" customHeight="1" x14ac:dyDescent="0.35">
      <c r="A9" s="105"/>
      <c r="B9" s="135">
        <v>121</v>
      </c>
      <c r="C9" s="240" t="s">
        <v>50</v>
      </c>
      <c r="D9" s="213" t="s">
        <v>50</v>
      </c>
      <c r="E9" s="577">
        <v>30</v>
      </c>
      <c r="F9" s="133"/>
      <c r="G9" s="17">
        <v>2.25</v>
      </c>
      <c r="H9" s="15">
        <v>0.87</v>
      </c>
      <c r="I9" s="18">
        <v>14.94</v>
      </c>
      <c r="J9" s="186">
        <v>78.599999999999994</v>
      </c>
      <c r="K9" s="235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5"/>
      <c r="B10" s="318"/>
      <c r="C10" s="246"/>
      <c r="D10" s="298" t="s">
        <v>19</v>
      </c>
      <c r="E10" s="578">
        <f>SUM(E6:E9)</f>
        <v>530</v>
      </c>
      <c r="F10" s="135"/>
      <c r="G10" s="579">
        <f t="shared" ref="G10:W10" si="0">SUM(G6:G9)</f>
        <v>28.35</v>
      </c>
      <c r="H10" s="580">
        <f t="shared" si="0"/>
        <v>26.69</v>
      </c>
      <c r="I10" s="581">
        <f t="shared" si="0"/>
        <v>49.989999999999995</v>
      </c>
      <c r="J10" s="582">
        <f t="shared" si="0"/>
        <v>560.61</v>
      </c>
      <c r="K10" s="579">
        <f t="shared" si="0"/>
        <v>0.19999999999999998</v>
      </c>
      <c r="L10" s="580">
        <f t="shared" si="0"/>
        <v>0.84000000000000008</v>
      </c>
      <c r="M10" s="580">
        <f t="shared" si="0"/>
        <v>8.870000000000001</v>
      </c>
      <c r="N10" s="580">
        <f t="shared" si="0"/>
        <v>260</v>
      </c>
      <c r="O10" s="581">
        <f t="shared" si="0"/>
        <v>2.97</v>
      </c>
      <c r="P10" s="583">
        <f t="shared" si="0"/>
        <v>485.11999999999995</v>
      </c>
      <c r="Q10" s="580">
        <f t="shared" si="0"/>
        <v>533.28</v>
      </c>
      <c r="R10" s="580">
        <f t="shared" si="0"/>
        <v>84.94</v>
      </c>
      <c r="S10" s="580">
        <f t="shared" si="0"/>
        <v>4.13</v>
      </c>
      <c r="T10" s="580">
        <f t="shared" si="0"/>
        <v>771.09</v>
      </c>
      <c r="U10" s="580">
        <f t="shared" si="0"/>
        <v>2.2000000000000002E-2</v>
      </c>
      <c r="V10" s="580">
        <f t="shared" si="0"/>
        <v>3.7000000000000005E-2</v>
      </c>
      <c r="W10" s="584">
        <f t="shared" si="0"/>
        <v>7.0000000000000007E-2</v>
      </c>
    </row>
    <row r="11" spans="1:23" s="16" customFormat="1" ht="39" customHeight="1" thickBot="1" x14ac:dyDescent="0.4">
      <c r="A11" s="105"/>
      <c r="B11" s="585"/>
      <c r="C11" s="586"/>
      <c r="D11" s="331" t="s">
        <v>20</v>
      </c>
      <c r="E11" s="587"/>
      <c r="F11" s="585"/>
      <c r="G11" s="588"/>
      <c r="H11" s="589"/>
      <c r="I11" s="590"/>
      <c r="J11" s="591">
        <f>J10/23.5</f>
        <v>23.855744680851064</v>
      </c>
      <c r="K11" s="588"/>
      <c r="L11" s="588"/>
      <c r="M11" s="589"/>
      <c r="N11" s="589"/>
      <c r="O11" s="590"/>
      <c r="P11" s="592"/>
      <c r="Q11" s="589"/>
      <c r="R11" s="589"/>
      <c r="S11" s="589"/>
      <c r="T11" s="589"/>
      <c r="U11" s="589"/>
      <c r="V11" s="589"/>
      <c r="W11" s="593"/>
    </row>
    <row r="12" spans="1:23" s="16" customFormat="1" ht="39" customHeight="1" x14ac:dyDescent="0.35">
      <c r="A12" s="144" t="s">
        <v>7</v>
      </c>
      <c r="B12" s="138">
        <v>13</v>
      </c>
      <c r="C12" s="378" t="s">
        <v>8</v>
      </c>
      <c r="D12" s="628" t="s">
        <v>56</v>
      </c>
      <c r="E12" s="511">
        <v>60</v>
      </c>
      <c r="F12" s="378"/>
      <c r="G12" s="253">
        <v>1.1200000000000001</v>
      </c>
      <c r="H12" s="37">
        <v>4.2699999999999996</v>
      </c>
      <c r="I12" s="216">
        <v>6.02</v>
      </c>
      <c r="J12" s="309">
        <v>68.62</v>
      </c>
      <c r="K12" s="279">
        <v>0.03</v>
      </c>
      <c r="L12" s="275">
        <v>0.04</v>
      </c>
      <c r="M12" s="84">
        <v>3.29</v>
      </c>
      <c r="N12" s="84">
        <v>450</v>
      </c>
      <c r="O12" s="85">
        <v>0</v>
      </c>
      <c r="P12" s="279">
        <v>14.45</v>
      </c>
      <c r="Q12" s="84">
        <v>29.75</v>
      </c>
      <c r="R12" s="84">
        <v>18.420000000000002</v>
      </c>
      <c r="S12" s="84">
        <v>0.54</v>
      </c>
      <c r="T12" s="84">
        <v>161.77000000000001</v>
      </c>
      <c r="U12" s="84">
        <v>3.0000000000000001E-3</v>
      </c>
      <c r="V12" s="84">
        <v>1E-3</v>
      </c>
      <c r="W12" s="86">
        <v>0.02</v>
      </c>
    </row>
    <row r="13" spans="1:23" s="16" customFormat="1" ht="39" customHeight="1" x14ac:dyDescent="0.35">
      <c r="A13" s="105"/>
      <c r="B13" s="136">
        <v>138</v>
      </c>
      <c r="C13" s="314" t="s">
        <v>9</v>
      </c>
      <c r="D13" s="612" t="s">
        <v>151</v>
      </c>
      <c r="E13" s="678">
        <v>200</v>
      </c>
      <c r="F13" s="135"/>
      <c r="G13" s="236">
        <v>6.03</v>
      </c>
      <c r="H13" s="13">
        <v>6.38</v>
      </c>
      <c r="I13" s="43">
        <v>11.17</v>
      </c>
      <c r="J13" s="136">
        <v>126.47</v>
      </c>
      <c r="K13" s="236">
        <v>0.08</v>
      </c>
      <c r="L13" s="71">
        <v>0.08</v>
      </c>
      <c r="M13" s="13">
        <v>5.73</v>
      </c>
      <c r="N13" s="13">
        <v>120</v>
      </c>
      <c r="O13" s="43">
        <v>0.02</v>
      </c>
      <c r="P13" s="236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7"/>
      <c r="B14" s="186">
        <v>148</v>
      </c>
      <c r="C14" s="199" t="s">
        <v>10</v>
      </c>
      <c r="D14" s="350" t="s">
        <v>101</v>
      </c>
      <c r="E14" s="642">
        <v>90</v>
      </c>
      <c r="F14" s="134"/>
      <c r="G14" s="235">
        <v>19.52</v>
      </c>
      <c r="H14" s="15">
        <v>10.17</v>
      </c>
      <c r="I14" s="41">
        <v>5.89</v>
      </c>
      <c r="J14" s="251">
        <v>193.12</v>
      </c>
      <c r="K14" s="235">
        <v>0.11</v>
      </c>
      <c r="L14" s="17">
        <v>0.16</v>
      </c>
      <c r="M14" s="15">
        <v>1.57</v>
      </c>
      <c r="N14" s="15">
        <v>300</v>
      </c>
      <c r="O14" s="41">
        <v>0.44</v>
      </c>
      <c r="P14" s="235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7"/>
      <c r="B15" s="134">
        <v>253</v>
      </c>
      <c r="C15" s="199" t="s">
        <v>61</v>
      </c>
      <c r="D15" s="350" t="s">
        <v>106</v>
      </c>
      <c r="E15" s="642">
        <v>150</v>
      </c>
      <c r="F15" s="134"/>
      <c r="G15" s="243">
        <v>4.3</v>
      </c>
      <c r="H15" s="75">
        <v>4.24</v>
      </c>
      <c r="I15" s="204">
        <v>18.77</v>
      </c>
      <c r="J15" s="366">
        <v>129.54</v>
      </c>
      <c r="K15" s="243">
        <v>0.11</v>
      </c>
      <c r="L15" s="205">
        <v>0.06</v>
      </c>
      <c r="M15" s="75">
        <v>0</v>
      </c>
      <c r="N15" s="75">
        <v>10</v>
      </c>
      <c r="O15" s="204">
        <v>0.06</v>
      </c>
      <c r="P15" s="243">
        <v>8.69</v>
      </c>
      <c r="Q15" s="75">
        <v>94.9</v>
      </c>
      <c r="R15" s="75">
        <v>62.72</v>
      </c>
      <c r="S15" s="75">
        <v>2.12</v>
      </c>
      <c r="T15" s="75">
        <v>114.82</v>
      </c>
      <c r="U15" s="75">
        <v>1E-3</v>
      </c>
      <c r="V15" s="75">
        <v>1E-3</v>
      </c>
      <c r="W15" s="204">
        <v>0.01</v>
      </c>
    </row>
    <row r="16" spans="1:23" s="16" customFormat="1" ht="42.75" customHeight="1" x14ac:dyDescent="0.35">
      <c r="A16" s="107"/>
      <c r="B16" s="207">
        <v>100</v>
      </c>
      <c r="C16" s="201" t="s">
        <v>84</v>
      </c>
      <c r="D16" s="151" t="s">
        <v>82</v>
      </c>
      <c r="E16" s="134">
        <v>200</v>
      </c>
      <c r="F16" s="368"/>
      <c r="G16" s="267">
        <v>0.15</v>
      </c>
      <c r="H16" s="20">
        <v>0.04</v>
      </c>
      <c r="I16" s="46">
        <v>12.83</v>
      </c>
      <c r="J16" s="189">
        <v>52.45</v>
      </c>
      <c r="K16" s="235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7"/>
      <c r="B17" s="136">
        <v>119</v>
      </c>
      <c r="C17" s="149" t="s">
        <v>13</v>
      </c>
      <c r="D17" s="176" t="s">
        <v>54</v>
      </c>
      <c r="E17" s="167">
        <v>45</v>
      </c>
      <c r="F17" s="133"/>
      <c r="G17" s="235">
        <v>3.42</v>
      </c>
      <c r="H17" s="15">
        <v>0.36</v>
      </c>
      <c r="I17" s="41">
        <v>22.14</v>
      </c>
      <c r="J17" s="186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5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7"/>
      <c r="B18" s="133">
        <v>120</v>
      </c>
      <c r="C18" s="149" t="s">
        <v>14</v>
      </c>
      <c r="D18" s="176" t="s">
        <v>46</v>
      </c>
      <c r="E18" s="167">
        <v>25</v>
      </c>
      <c r="F18" s="133"/>
      <c r="G18" s="235">
        <v>1.65</v>
      </c>
      <c r="H18" s="15">
        <v>0.3</v>
      </c>
      <c r="I18" s="41">
        <v>10.050000000000001</v>
      </c>
      <c r="J18" s="186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5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6"/>
      <c r="B19" s="351"/>
      <c r="C19" s="220"/>
      <c r="D19" s="298" t="s">
        <v>19</v>
      </c>
      <c r="E19" s="360">
        <f>SUM(E12:E18)</f>
        <v>770</v>
      </c>
      <c r="F19" s="262"/>
      <c r="G19" s="196">
        <f t="shared" ref="G19:W19" si="1">SUM(G12:G18)</f>
        <v>36.19</v>
      </c>
      <c r="H19" s="34">
        <f t="shared" si="1"/>
        <v>25.76</v>
      </c>
      <c r="I19" s="63">
        <f t="shared" si="1"/>
        <v>86.86999999999999</v>
      </c>
      <c r="J19" s="26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3">
        <f t="shared" si="1"/>
        <v>0.52</v>
      </c>
      <c r="P19" s="196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3">
        <f t="shared" si="1"/>
        <v>7.26</v>
      </c>
    </row>
    <row r="20" spans="1:23" s="36" customFormat="1" ht="39" customHeight="1" thickBot="1" x14ac:dyDescent="0.4">
      <c r="A20" s="145"/>
      <c r="B20" s="140"/>
      <c r="C20" s="132"/>
      <c r="D20" s="331" t="s">
        <v>20</v>
      </c>
      <c r="E20" s="467"/>
      <c r="F20" s="450"/>
      <c r="G20" s="739"/>
      <c r="H20" s="740"/>
      <c r="I20" s="741"/>
      <c r="J20" s="386">
        <f>J19/23.5</f>
        <v>30.870212765957447</v>
      </c>
      <c r="K20" s="739"/>
      <c r="L20" s="742"/>
      <c r="M20" s="740"/>
      <c r="N20" s="740"/>
      <c r="O20" s="741"/>
      <c r="P20" s="739"/>
      <c r="Q20" s="740"/>
      <c r="R20" s="740"/>
      <c r="S20" s="740"/>
      <c r="T20" s="740"/>
      <c r="U20" s="740"/>
      <c r="V20" s="740"/>
      <c r="W20" s="741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2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38</v>
      </c>
      <c r="D4" s="102"/>
      <c r="E4" s="159"/>
      <c r="F4" s="97"/>
      <c r="G4" s="103"/>
      <c r="H4" s="784" t="s">
        <v>21</v>
      </c>
      <c r="I4" s="785"/>
      <c r="J4" s="786"/>
      <c r="K4" s="184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47" thickBot="1" x14ac:dyDescent="0.4">
      <c r="A5" s="142" t="s">
        <v>0</v>
      </c>
      <c r="B5" s="78"/>
      <c r="C5" s="104" t="s">
        <v>39</v>
      </c>
      <c r="D5" s="317" t="s">
        <v>40</v>
      </c>
      <c r="E5" s="104" t="s">
        <v>37</v>
      </c>
      <c r="F5" s="98" t="s">
        <v>25</v>
      </c>
      <c r="G5" s="104" t="s">
        <v>36</v>
      </c>
      <c r="H5" s="98" t="s">
        <v>26</v>
      </c>
      <c r="I5" s="471" t="s">
        <v>27</v>
      </c>
      <c r="J5" s="98" t="s">
        <v>28</v>
      </c>
      <c r="K5" s="185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7.5" customHeight="1" x14ac:dyDescent="0.35">
      <c r="A6" s="144" t="s">
        <v>7</v>
      </c>
      <c r="B6" s="378"/>
      <c r="C6" s="765">
        <v>28</v>
      </c>
      <c r="D6" s="665" t="s">
        <v>18</v>
      </c>
      <c r="E6" s="666" t="s">
        <v>126</v>
      </c>
      <c r="F6" s="667">
        <v>60</v>
      </c>
      <c r="G6" s="548"/>
      <c r="H6" s="47">
        <v>0.48</v>
      </c>
      <c r="I6" s="37">
        <v>0.6</v>
      </c>
      <c r="J6" s="48">
        <v>1.56</v>
      </c>
      <c r="K6" s="218">
        <v>8.4</v>
      </c>
      <c r="L6" s="267">
        <v>0.02</v>
      </c>
      <c r="M6" s="20">
        <v>0.02</v>
      </c>
      <c r="N6" s="20">
        <v>6</v>
      </c>
      <c r="O6" s="20">
        <v>10</v>
      </c>
      <c r="P6" s="21">
        <v>0</v>
      </c>
      <c r="Q6" s="327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5"/>
      <c r="B7" s="150"/>
      <c r="C7" s="146">
        <v>33</v>
      </c>
      <c r="D7" s="176" t="s">
        <v>9</v>
      </c>
      <c r="E7" s="213" t="s">
        <v>57</v>
      </c>
      <c r="F7" s="274">
        <v>200</v>
      </c>
      <c r="G7" s="150"/>
      <c r="H7" s="236">
        <v>6.2</v>
      </c>
      <c r="I7" s="13">
        <v>6.38</v>
      </c>
      <c r="J7" s="43">
        <v>12.3</v>
      </c>
      <c r="K7" s="101">
        <v>131.76</v>
      </c>
      <c r="L7" s="236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36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7"/>
      <c r="B8" s="150"/>
      <c r="C8" s="146">
        <v>321</v>
      </c>
      <c r="D8" s="176" t="s">
        <v>10</v>
      </c>
      <c r="E8" s="213" t="s">
        <v>154</v>
      </c>
      <c r="F8" s="274">
        <v>90</v>
      </c>
      <c r="G8" s="150"/>
      <c r="H8" s="235">
        <v>19.78</v>
      </c>
      <c r="I8" s="15">
        <v>24.51</v>
      </c>
      <c r="J8" s="41">
        <v>2.52</v>
      </c>
      <c r="K8" s="252">
        <v>312.27999999999997</v>
      </c>
      <c r="L8" s="235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5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7"/>
      <c r="B9" s="150"/>
      <c r="C9" s="146">
        <v>65</v>
      </c>
      <c r="D9" s="176" t="s">
        <v>48</v>
      </c>
      <c r="E9" s="213" t="s">
        <v>53</v>
      </c>
      <c r="F9" s="274">
        <v>150</v>
      </c>
      <c r="G9" s="150"/>
      <c r="H9" s="236">
        <v>6.76</v>
      </c>
      <c r="I9" s="13">
        <v>3.93</v>
      </c>
      <c r="J9" s="43">
        <v>41.29</v>
      </c>
      <c r="K9" s="101">
        <v>227.48</v>
      </c>
      <c r="L9" s="236">
        <v>0.08</v>
      </c>
      <c r="M9" s="71">
        <v>0.03</v>
      </c>
      <c r="N9" s="13">
        <v>0</v>
      </c>
      <c r="O9" s="13">
        <v>10</v>
      </c>
      <c r="P9" s="43">
        <v>0.06</v>
      </c>
      <c r="Q9" s="236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7"/>
      <c r="B10" s="150"/>
      <c r="C10" s="146">
        <v>114</v>
      </c>
      <c r="D10" s="176" t="s">
        <v>45</v>
      </c>
      <c r="E10" s="213" t="s">
        <v>51</v>
      </c>
      <c r="F10" s="274">
        <v>200</v>
      </c>
      <c r="G10" s="150"/>
      <c r="H10" s="235">
        <v>0</v>
      </c>
      <c r="I10" s="15">
        <v>0</v>
      </c>
      <c r="J10" s="41">
        <v>7.27</v>
      </c>
      <c r="K10" s="251">
        <v>28.73</v>
      </c>
      <c r="L10" s="235">
        <v>0</v>
      </c>
      <c r="M10" s="17">
        <v>0</v>
      </c>
      <c r="N10" s="15">
        <v>0</v>
      </c>
      <c r="O10" s="15">
        <v>0</v>
      </c>
      <c r="P10" s="18">
        <v>0</v>
      </c>
      <c r="Q10" s="235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0"/>
      <c r="C11" s="148">
        <v>119</v>
      </c>
      <c r="D11" s="176" t="s">
        <v>13</v>
      </c>
      <c r="E11" s="150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5">
        <v>0.01</v>
      </c>
      <c r="N11" s="15">
        <v>0</v>
      </c>
      <c r="O11" s="15">
        <v>0</v>
      </c>
      <c r="P11" s="18">
        <v>0</v>
      </c>
      <c r="Q11" s="23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7"/>
      <c r="B12" s="150"/>
      <c r="C12" s="146">
        <v>120</v>
      </c>
      <c r="D12" s="176" t="s">
        <v>14</v>
      </c>
      <c r="E12" s="150" t="s">
        <v>46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31">
        <v>39.6</v>
      </c>
      <c r="L12" s="267">
        <v>0.03</v>
      </c>
      <c r="M12" s="19">
        <v>0.02</v>
      </c>
      <c r="N12" s="20">
        <v>0</v>
      </c>
      <c r="O12" s="20">
        <v>0</v>
      </c>
      <c r="P12" s="46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50"/>
      <c r="C13" s="766"/>
      <c r="D13" s="630"/>
      <c r="E13" s="298" t="s">
        <v>19</v>
      </c>
      <c r="F13" s="129">
        <f>SUM(F6:F12)</f>
        <v>740</v>
      </c>
      <c r="G13" s="150"/>
      <c r="H13" s="194">
        <f>SUM(H6:H12)</f>
        <v>36.06</v>
      </c>
      <c r="I13" s="14">
        <f>SUM(I6:I12)</f>
        <v>35.82</v>
      </c>
      <c r="J13" s="44">
        <f>SUM(J6:J12)</f>
        <v>82.82</v>
      </c>
      <c r="K13" s="311">
        <f>SUM(K6:K12)</f>
        <v>795.25</v>
      </c>
      <c r="L13" s="668">
        <f t="shared" ref="L13:X13" si="0">SUM(L6:L12)</f>
        <v>0.29000000000000004</v>
      </c>
      <c r="M13" s="753">
        <f t="shared" si="0"/>
        <v>0.37</v>
      </c>
      <c r="N13" s="669">
        <f t="shared" si="0"/>
        <v>12.33</v>
      </c>
      <c r="O13" s="669">
        <f t="shared" si="0"/>
        <v>220</v>
      </c>
      <c r="P13" s="670">
        <f t="shared" si="0"/>
        <v>0.37</v>
      </c>
      <c r="Q13" s="668">
        <f t="shared" si="0"/>
        <v>263.95</v>
      </c>
      <c r="R13" s="669">
        <f t="shared" si="0"/>
        <v>488.85999999999996</v>
      </c>
      <c r="S13" s="669">
        <f t="shared" si="0"/>
        <v>77.86</v>
      </c>
      <c r="T13" s="669">
        <f t="shared" si="0"/>
        <v>4.75</v>
      </c>
      <c r="U13" s="669">
        <f t="shared" si="0"/>
        <v>863.17</v>
      </c>
      <c r="V13" s="669">
        <f t="shared" si="0"/>
        <v>1.3600000000000001E-2</v>
      </c>
      <c r="W13" s="66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57"/>
      <c r="B14" s="673"/>
      <c r="C14" s="767"/>
      <c r="D14" s="633"/>
      <c r="E14" s="331" t="s">
        <v>20</v>
      </c>
      <c r="F14" s="633"/>
      <c r="G14" s="631"/>
      <c r="H14" s="637"/>
      <c r="I14" s="639"/>
      <c r="J14" s="640"/>
      <c r="K14" s="312">
        <f>K13/23.5</f>
        <v>33.840425531914896</v>
      </c>
      <c r="L14" s="637"/>
      <c r="M14" s="638"/>
      <c r="N14" s="639"/>
      <c r="O14" s="639"/>
      <c r="P14" s="640"/>
      <c r="Q14" s="637"/>
      <c r="R14" s="639"/>
      <c r="S14" s="639"/>
      <c r="T14" s="639"/>
      <c r="U14" s="639"/>
      <c r="V14" s="639"/>
      <c r="W14" s="639"/>
      <c r="X14" s="1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14" t="s">
        <v>63</v>
      </c>
      <c r="B17" s="822"/>
      <c r="C17" s="615"/>
      <c r="D17" s="616"/>
      <c r="E17" s="25"/>
      <c r="F17" s="26"/>
      <c r="G17" s="11"/>
      <c r="H17" s="11"/>
      <c r="I17" s="11"/>
      <c r="J17" s="11"/>
    </row>
    <row r="18" spans="1:10" ht="18" x14ac:dyDescent="0.35">
      <c r="A18" s="617" t="s">
        <v>64</v>
      </c>
      <c r="B18" s="818"/>
      <c r="C18" s="618"/>
      <c r="D18" s="61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1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23"/>
      <c r="C4" s="620" t="s">
        <v>38</v>
      </c>
      <c r="D4" s="245"/>
      <c r="E4" s="671"/>
      <c r="F4" s="621"/>
      <c r="G4" s="620"/>
      <c r="H4" s="787" t="s">
        <v>21</v>
      </c>
      <c r="I4" s="788"/>
      <c r="J4" s="789"/>
      <c r="K4" s="626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28.5" customHeight="1" thickBot="1" x14ac:dyDescent="0.4">
      <c r="A5" s="142" t="s">
        <v>0</v>
      </c>
      <c r="B5" s="824"/>
      <c r="C5" s="98" t="s">
        <v>39</v>
      </c>
      <c r="D5" s="672" t="s">
        <v>40</v>
      </c>
      <c r="E5" s="98" t="s">
        <v>37</v>
      </c>
      <c r="F5" s="104" t="s">
        <v>25</v>
      </c>
      <c r="G5" s="98" t="s">
        <v>36</v>
      </c>
      <c r="H5" s="127" t="s">
        <v>26</v>
      </c>
      <c r="I5" s="471" t="s">
        <v>27</v>
      </c>
      <c r="J5" s="749" t="s">
        <v>28</v>
      </c>
      <c r="K5" s="627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490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8.25" customHeight="1" x14ac:dyDescent="0.35">
      <c r="A6" s="144" t="s">
        <v>7</v>
      </c>
      <c r="B6" s="154"/>
      <c r="C6" s="276">
        <v>133</v>
      </c>
      <c r="D6" s="674" t="s">
        <v>18</v>
      </c>
      <c r="E6" s="675" t="s">
        <v>128</v>
      </c>
      <c r="F6" s="676">
        <v>60</v>
      </c>
      <c r="G6" s="276"/>
      <c r="H6" s="47">
        <v>1.24</v>
      </c>
      <c r="I6" s="37">
        <v>0.21</v>
      </c>
      <c r="J6" s="48">
        <v>6.12</v>
      </c>
      <c r="K6" s="218">
        <v>31.32</v>
      </c>
      <c r="L6" s="253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5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5"/>
      <c r="B7" s="214"/>
      <c r="C7" s="135">
        <v>32</v>
      </c>
      <c r="D7" s="677" t="s">
        <v>9</v>
      </c>
      <c r="E7" s="612" t="s">
        <v>52</v>
      </c>
      <c r="F7" s="678">
        <v>200</v>
      </c>
      <c r="G7" s="135"/>
      <c r="H7" s="205">
        <v>5.88</v>
      </c>
      <c r="I7" s="75">
        <v>8.82</v>
      </c>
      <c r="J7" s="76">
        <v>9.6</v>
      </c>
      <c r="K7" s="207">
        <v>142.19999999999999</v>
      </c>
      <c r="L7" s="236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236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7"/>
      <c r="B8" s="180" t="s">
        <v>72</v>
      </c>
      <c r="C8" s="163">
        <v>88</v>
      </c>
      <c r="D8" s="433" t="s">
        <v>10</v>
      </c>
      <c r="E8" s="664" t="s">
        <v>153</v>
      </c>
      <c r="F8" s="526">
        <v>90</v>
      </c>
      <c r="G8" s="163"/>
      <c r="H8" s="325">
        <v>18</v>
      </c>
      <c r="I8" s="55">
        <v>16.5</v>
      </c>
      <c r="J8" s="69">
        <v>2.89</v>
      </c>
      <c r="K8" s="323">
        <v>232.8</v>
      </c>
      <c r="L8" s="394">
        <v>0.05</v>
      </c>
      <c r="M8" s="74">
        <v>0.13</v>
      </c>
      <c r="N8" s="74">
        <v>0.55000000000000004</v>
      </c>
      <c r="O8" s="74">
        <v>0</v>
      </c>
      <c r="P8" s="449">
        <v>0</v>
      </c>
      <c r="Q8" s="394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95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0" t="s">
        <v>48</v>
      </c>
      <c r="E9" s="176" t="s">
        <v>42</v>
      </c>
      <c r="F9" s="133">
        <v>150</v>
      </c>
      <c r="G9" s="129"/>
      <c r="H9" s="267">
        <v>7.26</v>
      </c>
      <c r="I9" s="20">
        <v>4.96</v>
      </c>
      <c r="J9" s="46">
        <v>31.76</v>
      </c>
      <c r="K9" s="266">
        <v>198.84</v>
      </c>
      <c r="L9" s="267">
        <v>0.19</v>
      </c>
      <c r="M9" s="19">
        <v>0.1</v>
      </c>
      <c r="N9" s="20">
        <v>0</v>
      </c>
      <c r="O9" s="20">
        <v>10</v>
      </c>
      <c r="P9" s="21">
        <v>0.06</v>
      </c>
      <c r="Q9" s="26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0" t="s">
        <v>17</v>
      </c>
      <c r="E10" s="350" t="s">
        <v>120</v>
      </c>
      <c r="F10" s="181">
        <v>200</v>
      </c>
      <c r="G10" s="129"/>
      <c r="H10" s="235">
        <v>1</v>
      </c>
      <c r="I10" s="15">
        <v>0.2</v>
      </c>
      <c r="J10" s="41">
        <v>20.2</v>
      </c>
      <c r="K10" s="251">
        <v>92</v>
      </c>
      <c r="L10" s="235">
        <v>0.02</v>
      </c>
      <c r="M10" s="17">
        <v>0.02</v>
      </c>
      <c r="N10" s="15">
        <v>4</v>
      </c>
      <c r="O10" s="15">
        <v>0</v>
      </c>
      <c r="P10" s="41">
        <v>0</v>
      </c>
      <c r="Q10" s="235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7"/>
      <c r="B11" s="133"/>
      <c r="C11" s="101">
        <v>119</v>
      </c>
      <c r="D11" s="150" t="s">
        <v>13</v>
      </c>
      <c r="E11" s="176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5">
        <v>0.01</v>
      </c>
      <c r="N11" s="15">
        <v>0</v>
      </c>
      <c r="O11" s="15">
        <v>0</v>
      </c>
      <c r="P11" s="18">
        <v>0</v>
      </c>
      <c r="Q11" s="23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0" t="s">
        <v>14</v>
      </c>
      <c r="E12" s="176" t="s">
        <v>46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5">
        <v>39.6</v>
      </c>
      <c r="L12" s="267">
        <v>0.03</v>
      </c>
      <c r="M12" s="19">
        <v>0.02</v>
      </c>
      <c r="N12" s="20">
        <v>0</v>
      </c>
      <c r="O12" s="20">
        <v>0</v>
      </c>
      <c r="P12" s="46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7"/>
      <c r="B13" s="813"/>
      <c r="C13" s="179"/>
      <c r="D13" s="652"/>
      <c r="E13" s="296" t="s">
        <v>19</v>
      </c>
      <c r="F13" s="482" t="e">
        <f>F6+F7+#REF!+F9+F10+F11+F12</f>
        <v>#REF!</v>
      </c>
      <c r="G13" s="512"/>
      <c r="H13" s="195" t="e">
        <f>H6+H7+#REF!+H9+H10+H11+H12</f>
        <v>#REF!</v>
      </c>
      <c r="I13" s="22" t="e">
        <f>I6+I7+#REF!+I9+I10+I11+I12</f>
        <v>#REF!</v>
      </c>
      <c r="J13" s="61" t="e">
        <f>J6+J7+#REF!+J9+J10+J11+J12</f>
        <v>#REF!</v>
      </c>
      <c r="K13" s="162" t="e">
        <f>K6+K7+#REF!+K9+K10+K11+K12</f>
        <v>#REF!</v>
      </c>
      <c r="L13" s="19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16" customFormat="1" ht="38.25" customHeight="1" x14ac:dyDescent="0.35">
      <c r="A14" s="107"/>
      <c r="B14" s="814"/>
      <c r="C14" s="388"/>
      <c r="D14" s="679"/>
      <c r="E14" s="297" t="s">
        <v>19</v>
      </c>
      <c r="F14" s="480">
        <f>F6+F7+F8+F9+F10+F11+F12</f>
        <v>740</v>
      </c>
      <c r="G14" s="288"/>
      <c r="H14" s="300">
        <f t="shared" ref="H14:X14" si="0">H6+H7+H8+H9+H10+H11+H12</f>
        <v>36.220000000000006</v>
      </c>
      <c r="I14" s="54">
        <f t="shared" si="0"/>
        <v>31.09</v>
      </c>
      <c r="J14" s="70">
        <f t="shared" si="0"/>
        <v>88.450000000000017</v>
      </c>
      <c r="K14" s="441">
        <f t="shared" si="0"/>
        <v>783.76</v>
      </c>
      <c r="L14" s="300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51">
        <f t="shared" si="0"/>
        <v>0.12</v>
      </c>
      <c r="Q14" s="300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70">
        <f t="shared" si="0"/>
        <v>3.0149999999999997</v>
      </c>
    </row>
    <row r="15" spans="1:24" s="16" customFormat="1" ht="38.25" customHeight="1" x14ac:dyDescent="0.35">
      <c r="A15" s="107"/>
      <c r="B15" s="813"/>
      <c r="C15" s="348"/>
      <c r="D15" s="680"/>
      <c r="E15" s="296" t="s">
        <v>20</v>
      </c>
      <c r="F15" s="484"/>
      <c r="G15" s="488"/>
      <c r="H15" s="195"/>
      <c r="I15" s="22"/>
      <c r="J15" s="61"/>
      <c r="K15" s="486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1"/>
    </row>
    <row r="16" spans="1:24" s="16" customFormat="1" ht="38.25" customHeight="1" thickBot="1" x14ac:dyDescent="0.4">
      <c r="A16" s="257"/>
      <c r="B16" s="815"/>
      <c r="C16" s="520"/>
      <c r="D16" s="681"/>
      <c r="E16" s="539" t="s">
        <v>20</v>
      </c>
      <c r="F16" s="682"/>
      <c r="G16" s="683"/>
      <c r="H16" s="684"/>
      <c r="I16" s="685"/>
      <c r="J16" s="686"/>
      <c r="K16" s="420">
        <f>K14/23.5</f>
        <v>33.351489361702129</v>
      </c>
      <c r="L16" s="684"/>
      <c r="M16" s="685"/>
      <c r="N16" s="685"/>
      <c r="O16" s="685"/>
      <c r="P16" s="687"/>
      <c r="Q16" s="684"/>
      <c r="R16" s="685"/>
      <c r="S16" s="685"/>
      <c r="T16" s="685"/>
      <c r="U16" s="685"/>
      <c r="V16" s="685"/>
      <c r="W16" s="685"/>
      <c r="X16" s="686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14" t="s">
        <v>124</v>
      </c>
      <c r="B18" s="822"/>
      <c r="C18" s="615"/>
      <c r="D18" s="616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17" t="s">
        <v>64</v>
      </c>
      <c r="B19" s="818"/>
      <c r="C19" s="618"/>
      <c r="D19" s="618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621" t="s">
        <v>38</v>
      </c>
      <c r="D4" s="688"/>
      <c r="E4" s="689"/>
      <c r="F4" s="620"/>
      <c r="G4" s="621"/>
      <c r="H4" s="905" t="s">
        <v>21</v>
      </c>
      <c r="I4" s="906"/>
      <c r="J4" s="907"/>
      <c r="K4" s="690" t="s">
        <v>22</v>
      </c>
      <c r="L4" s="888" t="s">
        <v>23</v>
      </c>
      <c r="M4" s="889"/>
      <c r="N4" s="890"/>
      <c r="O4" s="890"/>
      <c r="P4" s="894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28.5" customHeight="1" thickBot="1" x14ac:dyDescent="0.4">
      <c r="A5" s="142" t="s">
        <v>0</v>
      </c>
      <c r="B5" s="545"/>
      <c r="C5" s="248" t="s">
        <v>39</v>
      </c>
      <c r="D5" s="691" t="s">
        <v>40</v>
      </c>
      <c r="E5" s="248" t="s">
        <v>37</v>
      </c>
      <c r="F5" s="481" t="s">
        <v>25</v>
      </c>
      <c r="G5" s="248" t="s">
        <v>36</v>
      </c>
      <c r="H5" s="481" t="s">
        <v>26</v>
      </c>
      <c r="I5" s="471" t="s">
        <v>27</v>
      </c>
      <c r="J5" s="481" t="s">
        <v>28</v>
      </c>
      <c r="K5" s="692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490" t="s">
        <v>109</v>
      </c>
      <c r="Q5" s="490" t="s">
        <v>32</v>
      </c>
      <c r="R5" s="490" t="s">
        <v>33</v>
      </c>
      <c r="S5" s="490" t="s">
        <v>34</v>
      </c>
      <c r="T5" s="490" t="s">
        <v>35</v>
      </c>
      <c r="U5" s="490" t="s">
        <v>110</v>
      </c>
      <c r="V5" s="490" t="s">
        <v>111</v>
      </c>
      <c r="W5" s="490" t="s">
        <v>112</v>
      </c>
      <c r="X5" s="621" t="s">
        <v>113</v>
      </c>
    </row>
    <row r="6" spans="1:24" s="16" customFormat="1" ht="39" customHeight="1" x14ac:dyDescent="0.35">
      <c r="A6" s="121" t="s">
        <v>7</v>
      </c>
      <c r="B6" s="121"/>
      <c r="C6" s="382">
        <v>25</v>
      </c>
      <c r="D6" s="264" t="s">
        <v>18</v>
      </c>
      <c r="E6" s="330" t="s">
        <v>49</v>
      </c>
      <c r="F6" s="345">
        <v>150</v>
      </c>
      <c r="G6" s="138"/>
      <c r="H6" s="47">
        <v>0.6</v>
      </c>
      <c r="I6" s="37">
        <v>0.45</v>
      </c>
      <c r="J6" s="48">
        <v>15.45</v>
      </c>
      <c r="K6" s="188">
        <v>70.5</v>
      </c>
      <c r="L6" s="253">
        <v>0.03</v>
      </c>
      <c r="M6" s="47">
        <v>0.05</v>
      </c>
      <c r="N6" s="37">
        <v>7.5</v>
      </c>
      <c r="O6" s="37">
        <v>0</v>
      </c>
      <c r="P6" s="216">
        <v>0</v>
      </c>
      <c r="Q6" s="25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37">
        <v>0.01</v>
      </c>
    </row>
    <row r="7" spans="1:24" s="16" customFormat="1" ht="39" customHeight="1" x14ac:dyDescent="0.35">
      <c r="A7" s="843"/>
      <c r="B7" s="149"/>
      <c r="C7" s="147">
        <v>37</v>
      </c>
      <c r="D7" s="150" t="s">
        <v>9</v>
      </c>
      <c r="E7" s="171" t="s">
        <v>55</v>
      </c>
      <c r="F7" s="181">
        <v>200</v>
      </c>
      <c r="G7" s="129"/>
      <c r="H7" s="236">
        <v>5.78</v>
      </c>
      <c r="I7" s="13">
        <v>5.5</v>
      </c>
      <c r="J7" s="43">
        <v>10.8</v>
      </c>
      <c r="K7" s="101">
        <v>115.7</v>
      </c>
      <c r="L7" s="236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36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7"/>
      <c r="B8" s="842"/>
      <c r="C8" s="147">
        <v>75</v>
      </c>
      <c r="D8" s="677" t="s">
        <v>10</v>
      </c>
      <c r="E8" s="612" t="s">
        <v>62</v>
      </c>
      <c r="F8" s="678">
        <v>90</v>
      </c>
      <c r="G8" s="135"/>
      <c r="H8" s="319">
        <v>12.86</v>
      </c>
      <c r="I8" s="29">
        <v>1.65</v>
      </c>
      <c r="J8" s="30">
        <v>4.9400000000000004</v>
      </c>
      <c r="K8" s="318">
        <v>84.8</v>
      </c>
      <c r="L8" s="319">
        <v>0.08</v>
      </c>
      <c r="M8" s="319">
        <v>0.09</v>
      </c>
      <c r="N8" s="29">
        <v>1.36</v>
      </c>
      <c r="O8" s="29">
        <v>170</v>
      </c>
      <c r="P8" s="30">
        <v>0.16</v>
      </c>
      <c r="Q8" s="320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3">
        <v>0.51</v>
      </c>
    </row>
    <row r="9" spans="1:24" s="16" customFormat="1" ht="39" customHeight="1" x14ac:dyDescent="0.35">
      <c r="A9" s="107"/>
      <c r="B9" s="842"/>
      <c r="C9" s="147">
        <v>53</v>
      </c>
      <c r="D9" s="677" t="s">
        <v>61</v>
      </c>
      <c r="E9" s="314" t="s">
        <v>58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6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7"/>
      <c r="B10" s="842"/>
      <c r="C10" s="541">
        <v>104</v>
      </c>
      <c r="D10" s="314" t="s">
        <v>17</v>
      </c>
      <c r="E10" s="694" t="s">
        <v>136</v>
      </c>
      <c r="F10" s="613">
        <v>200</v>
      </c>
      <c r="G10" s="99"/>
      <c r="H10" s="235">
        <v>0</v>
      </c>
      <c r="I10" s="15">
        <v>0</v>
      </c>
      <c r="J10" s="41">
        <v>14.16</v>
      </c>
      <c r="K10" s="251">
        <v>55.48</v>
      </c>
      <c r="L10" s="235">
        <v>0.09</v>
      </c>
      <c r="M10" s="15">
        <v>0.1</v>
      </c>
      <c r="N10" s="15">
        <v>2.94</v>
      </c>
      <c r="O10" s="15">
        <v>80</v>
      </c>
      <c r="P10" s="18">
        <v>0.96</v>
      </c>
      <c r="Q10" s="23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7"/>
      <c r="B11" s="842"/>
      <c r="C11" s="148">
        <v>119</v>
      </c>
      <c r="D11" s="176" t="s">
        <v>13</v>
      </c>
      <c r="E11" s="150" t="s">
        <v>54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6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5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7"/>
      <c r="B12" s="842"/>
      <c r="C12" s="146">
        <v>120</v>
      </c>
      <c r="D12" s="176" t="s">
        <v>14</v>
      </c>
      <c r="E12" s="150" t="s">
        <v>46</v>
      </c>
      <c r="F12" s="133">
        <v>40</v>
      </c>
      <c r="G12" s="258"/>
      <c r="H12" s="235">
        <v>2.64</v>
      </c>
      <c r="I12" s="15">
        <v>0.48</v>
      </c>
      <c r="J12" s="41">
        <v>16.079999999999998</v>
      </c>
      <c r="K12" s="193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5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7"/>
      <c r="B13" s="842"/>
      <c r="C13" s="766"/>
      <c r="D13" s="630"/>
      <c r="E13" s="298" t="s">
        <v>19</v>
      </c>
      <c r="F13" s="302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301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4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57"/>
      <c r="B14" s="344"/>
      <c r="C14" s="767"/>
      <c r="D14" s="633"/>
      <c r="E14" s="331" t="s">
        <v>20</v>
      </c>
      <c r="F14" s="633"/>
      <c r="G14" s="631"/>
      <c r="H14" s="638"/>
      <c r="I14" s="639"/>
      <c r="J14" s="695"/>
      <c r="K14" s="556">
        <f>K13/23.5</f>
        <v>29.911489361702131</v>
      </c>
      <c r="L14" s="638"/>
      <c r="M14" s="638"/>
      <c r="N14" s="639"/>
      <c r="O14" s="639"/>
      <c r="P14" s="695"/>
      <c r="Q14" s="637"/>
      <c r="R14" s="639"/>
      <c r="S14" s="639"/>
      <c r="T14" s="639"/>
      <c r="U14" s="639"/>
      <c r="V14" s="639"/>
      <c r="W14" s="639"/>
      <c r="X14" s="64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62" t="s">
        <v>38</v>
      </c>
      <c r="D4" s="696"/>
      <c r="E4" s="689"/>
      <c r="F4" s="621"/>
      <c r="G4" s="620"/>
      <c r="H4" s="723" t="s">
        <v>21</v>
      </c>
      <c r="I4" s="626"/>
      <c r="J4" s="770"/>
      <c r="K4" s="626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47" s="16" customFormat="1" ht="28.5" customHeight="1" thickBot="1" x14ac:dyDescent="0.4">
      <c r="A5" s="142" t="s">
        <v>0</v>
      </c>
      <c r="B5" s="119"/>
      <c r="C5" s="749" t="s">
        <v>39</v>
      </c>
      <c r="D5" s="672" t="s">
        <v>40</v>
      </c>
      <c r="E5" s="104" t="s">
        <v>37</v>
      </c>
      <c r="F5" s="104" t="s">
        <v>25</v>
      </c>
      <c r="G5" s="98" t="s">
        <v>36</v>
      </c>
      <c r="H5" s="471" t="s">
        <v>26</v>
      </c>
      <c r="I5" s="471" t="s">
        <v>27</v>
      </c>
      <c r="J5" s="471" t="s">
        <v>28</v>
      </c>
      <c r="K5" s="627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47" s="16" customFormat="1" ht="26.5" customHeight="1" x14ac:dyDescent="0.35">
      <c r="A6" s="144" t="s">
        <v>7</v>
      </c>
      <c r="B6" s="769"/>
      <c r="C6" s="154">
        <v>132</v>
      </c>
      <c r="D6" s="698" t="s">
        <v>18</v>
      </c>
      <c r="E6" s="675" t="s">
        <v>121</v>
      </c>
      <c r="F6" s="699">
        <v>60</v>
      </c>
      <c r="G6" s="277"/>
      <c r="H6" s="259">
        <v>0.75</v>
      </c>
      <c r="I6" s="39">
        <v>5.08</v>
      </c>
      <c r="J6" s="40">
        <v>4.9800000000000004</v>
      </c>
      <c r="K6" s="309">
        <v>68.55</v>
      </c>
      <c r="L6" s="327">
        <v>0.01</v>
      </c>
      <c r="M6" s="329">
        <v>0.02</v>
      </c>
      <c r="N6" s="49">
        <v>3</v>
      </c>
      <c r="O6" s="49">
        <v>0</v>
      </c>
      <c r="P6" s="50">
        <v>0</v>
      </c>
      <c r="Q6" s="329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14" t="s">
        <v>9</v>
      </c>
      <c r="E7" s="612" t="s">
        <v>65</v>
      </c>
      <c r="F7" s="613">
        <v>200</v>
      </c>
      <c r="G7" s="99"/>
      <c r="H7" s="236">
        <v>6.03</v>
      </c>
      <c r="I7" s="13">
        <v>6.38</v>
      </c>
      <c r="J7" s="43">
        <v>11.17</v>
      </c>
      <c r="K7" s="101">
        <v>126.47</v>
      </c>
      <c r="L7" s="236">
        <v>0.08</v>
      </c>
      <c r="M7" s="71">
        <v>0.08</v>
      </c>
      <c r="N7" s="13">
        <v>5.73</v>
      </c>
      <c r="O7" s="13">
        <v>120</v>
      </c>
      <c r="P7" s="43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14" t="s">
        <v>10</v>
      </c>
      <c r="E8" s="612" t="s">
        <v>142</v>
      </c>
      <c r="F8" s="613">
        <v>90</v>
      </c>
      <c r="G8" s="99"/>
      <c r="H8" s="236">
        <v>18.489999999999998</v>
      </c>
      <c r="I8" s="13">
        <v>18.54</v>
      </c>
      <c r="J8" s="43">
        <v>3.59</v>
      </c>
      <c r="K8" s="101">
        <v>256</v>
      </c>
      <c r="L8" s="236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41">
        <v>51</v>
      </c>
      <c r="D9" s="200" t="s">
        <v>61</v>
      </c>
      <c r="E9" s="151" t="s">
        <v>125</v>
      </c>
      <c r="F9" s="541">
        <v>150</v>
      </c>
      <c r="G9" s="166"/>
      <c r="H9" s="852">
        <v>3.33</v>
      </c>
      <c r="I9" s="853">
        <v>3.81</v>
      </c>
      <c r="J9" s="854">
        <v>26.04</v>
      </c>
      <c r="K9" s="855">
        <v>151.12</v>
      </c>
      <c r="L9" s="235">
        <v>0.15</v>
      </c>
      <c r="M9" s="15">
        <v>0.1</v>
      </c>
      <c r="N9" s="15">
        <v>14.03</v>
      </c>
      <c r="O9" s="15">
        <v>20</v>
      </c>
      <c r="P9" s="18">
        <v>0.06</v>
      </c>
      <c r="Q9" s="235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14" t="s">
        <v>17</v>
      </c>
      <c r="E10" s="612" t="s">
        <v>66</v>
      </c>
      <c r="F10" s="613">
        <v>200</v>
      </c>
      <c r="G10" s="99"/>
      <c r="H10" s="235">
        <v>0.64</v>
      </c>
      <c r="I10" s="15">
        <v>0.25</v>
      </c>
      <c r="J10" s="41">
        <v>16.059999999999999</v>
      </c>
      <c r="K10" s="251">
        <v>79.849999999999994</v>
      </c>
      <c r="L10" s="235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7"/>
      <c r="B11" s="124"/>
      <c r="C11" s="136">
        <v>119</v>
      </c>
      <c r="D11" s="150" t="s">
        <v>13</v>
      </c>
      <c r="E11" s="150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5">
        <v>0.01</v>
      </c>
      <c r="N11" s="15">
        <v>0</v>
      </c>
      <c r="O11" s="15">
        <v>0</v>
      </c>
      <c r="P11" s="18">
        <v>0</v>
      </c>
      <c r="Q11" s="23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0" t="s">
        <v>14</v>
      </c>
      <c r="E12" s="150" t="s">
        <v>46</v>
      </c>
      <c r="F12" s="133">
        <v>20</v>
      </c>
      <c r="G12" s="176"/>
      <c r="H12" s="235">
        <v>1.32</v>
      </c>
      <c r="I12" s="15">
        <v>0.24</v>
      </c>
      <c r="J12" s="41">
        <v>8.0399999999999991</v>
      </c>
      <c r="K12" s="252">
        <v>39.6</v>
      </c>
      <c r="L12" s="267">
        <v>0.03</v>
      </c>
      <c r="M12" s="19">
        <v>0.02</v>
      </c>
      <c r="N12" s="20">
        <v>0</v>
      </c>
      <c r="O12" s="20">
        <v>0</v>
      </c>
      <c r="P12" s="46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7"/>
      <c r="B13" s="124"/>
      <c r="C13" s="221"/>
      <c r="D13" s="150"/>
      <c r="E13" s="298" t="s">
        <v>19</v>
      </c>
      <c r="F13" s="304">
        <f>SUM(F6:F12)</f>
        <v>740</v>
      </c>
      <c r="G13" s="129"/>
      <c r="H13" s="194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11">
        <f>SUM(K6:K12)</f>
        <v>768.59</v>
      </c>
      <c r="L13" s="194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6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57"/>
      <c r="B14" s="291"/>
      <c r="C14" s="313"/>
      <c r="D14" s="673"/>
      <c r="E14" s="331" t="s">
        <v>20</v>
      </c>
      <c r="F14" s="631"/>
      <c r="G14" s="633"/>
      <c r="H14" s="637"/>
      <c r="I14" s="639"/>
      <c r="J14" s="640"/>
      <c r="K14" s="312">
        <f>K13/23.5</f>
        <v>32.705957446808512</v>
      </c>
      <c r="L14" s="637"/>
      <c r="M14" s="638"/>
      <c r="N14" s="639"/>
      <c r="O14" s="639"/>
      <c r="P14" s="640"/>
      <c r="Q14" s="638"/>
      <c r="R14" s="639"/>
      <c r="S14" s="700"/>
      <c r="T14" s="639"/>
      <c r="U14" s="639"/>
      <c r="V14" s="639"/>
      <c r="W14" s="700"/>
      <c r="X14" s="70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620" t="s">
        <v>38</v>
      </c>
      <c r="D4" s="303"/>
      <c r="E4" s="671"/>
      <c r="F4" s="621"/>
      <c r="G4" s="620"/>
      <c r="H4" s="723" t="s">
        <v>21</v>
      </c>
      <c r="I4" s="626"/>
      <c r="J4" s="770"/>
      <c r="K4" s="626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47" thickBot="1" x14ac:dyDescent="0.4">
      <c r="A5" s="142" t="s">
        <v>0</v>
      </c>
      <c r="B5" s="119"/>
      <c r="C5" s="98" t="s">
        <v>39</v>
      </c>
      <c r="D5" s="771" t="s">
        <v>40</v>
      </c>
      <c r="E5" s="98" t="s">
        <v>37</v>
      </c>
      <c r="F5" s="104" t="s">
        <v>25</v>
      </c>
      <c r="G5" s="98" t="s">
        <v>36</v>
      </c>
      <c r="H5" s="471" t="s">
        <v>26</v>
      </c>
      <c r="I5" s="471" t="s">
        <v>27</v>
      </c>
      <c r="J5" s="471" t="s">
        <v>28</v>
      </c>
      <c r="K5" s="627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490" t="s">
        <v>109</v>
      </c>
      <c r="Q5" s="490" t="s">
        <v>32</v>
      </c>
      <c r="R5" s="490" t="s">
        <v>33</v>
      </c>
      <c r="S5" s="490" t="s">
        <v>34</v>
      </c>
      <c r="T5" s="490" t="s">
        <v>35</v>
      </c>
      <c r="U5" s="490" t="s">
        <v>110</v>
      </c>
      <c r="V5" s="490" t="s">
        <v>111</v>
      </c>
      <c r="W5" s="490" t="s">
        <v>112</v>
      </c>
      <c r="X5" s="471" t="s">
        <v>113</v>
      </c>
    </row>
    <row r="6" spans="1:24" s="16" customFormat="1" ht="33.75" customHeight="1" x14ac:dyDescent="0.35">
      <c r="A6" s="144" t="s">
        <v>7</v>
      </c>
      <c r="B6" s="121"/>
      <c r="C6" s="154">
        <v>25</v>
      </c>
      <c r="D6" s="264" t="s">
        <v>18</v>
      </c>
      <c r="E6" s="330" t="s">
        <v>49</v>
      </c>
      <c r="F6" s="345">
        <v>150</v>
      </c>
      <c r="G6" s="138"/>
      <c r="H6" s="47">
        <v>0.6</v>
      </c>
      <c r="I6" s="37">
        <v>0.45</v>
      </c>
      <c r="J6" s="48">
        <v>15.45</v>
      </c>
      <c r="K6" s="188">
        <v>70.5</v>
      </c>
      <c r="L6" s="253">
        <v>0.03</v>
      </c>
      <c r="M6" s="47">
        <v>0.05</v>
      </c>
      <c r="N6" s="37">
        <v>7.5</v>
      </c>
      <c r="O6" s="37">
        <v>0</v>
      </c>
      <c r="P6" s="216">
        <v>0</v>
      </c>
      <c r="Q6" s="25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37">
        <v>0.01</v>
      </c>
    </row>
    <row r="7" spans="1:24" s="16" customFormat="1" ht="33.75" customHeight="1" x14ac:dyDescent="0.35">
      <c r="A7" s="105"/>
      <c r="B7" s="124"/>
      <c r="C7" s="99">
        <v>35</v>
      </c>
      <c r="D7" s="314" t="s">
        <v>9</v>
      </c>
      <c r="E7" s="694" t="s">
        <v>68</v>
      </c>
      <c r="F7" s="613">
        <v>200</v>
      </c>
      <c r="G7" s="99"/>
      <c r="H7" s="236">
        <v>4.91</v>
      </c>
      <c r="I7" s="13">
        <v>9.9600000000000009</v>
      </c>
      <c r="J7" s="43">
        <v>9.02</v>
      </c>
      <c r="K7" s="101">
        <v>146.41</v>
      </c>
      <c r="L7" s="236">
        <v>0.04</v>
      </c>
      <c r="M7" s="71">
        <v>0.03</v>
      </c>
      <c r="N7" s="13">
        <v>0.75</v>
      </c>
      <c r="O7" s="13">
        <v>120</v>
      </c>
      <c r="P7" s="23">
        <v>0</v>
      </c>
      <c r="Q7" s="236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7"/>
      <c r="B8" s="124"/>
      <c r="C8" s="99">
        <v>89</v>
      </c>
      <c r="D8" s="314" t="s">
        <v>10</v>
      </c>
      <c r="E8" s="694" t="s">
        <v>85</v>
      </c>
      <c r="F8" s="613">
        <v>90</v>
      </c>
      <c r="G8" s="99"/>
      <c r="H8" s="236">
        <v>18.13</v>
      </c>
      <c r="I8" s="13">
        <v>17.05</v>
      </c>
      <c r="J8" s="43">
        <v>3.69</v>
      </c>
      <c r="K8" s="101">
        <v>240.96</v>
      </c>
      <c r="L8" s="367">
        <v>0.06</v>
      </c>
      <c r="M8" s="90">
        <v>0.13</v>
      </c>
      <c r="N8" s="91">
        <v>1.06</v>
      </c>
      <c r="O8" s="91">
        <v>0</v>
      </c>
      <c r="P8" s="92">
        <v>0</v>
      </c>
      <c r="Q8" s="367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77" t="s">
        <v>61</v>
      </c>
      <c r="E9" s="314" t="s">
        <v>58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6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7"/>
      <c r="B10" s="124"/>
      <c r="C10" s="207">
        <v>216</v>
      </c>
      <c r="D10" s="176" t="s">
        <v>17</v>
      </c>
      <c r="E10" s="213" t="s">
        <v>119</v>
      </c>
      <c r="F10" s="133">
        <v>200</v>
      </c>
      <c r="G10" s="630"/>
      <c r="H10" s="235">
        <v>0.25</v>
      </c>
      <c r="I10" s="15">
        <v>0</v>
      </c>
      <c r="J10" s="41">
        <v>12.73</v>
      </c>
      <c r="K10" s="186">
        <v>51.3</v>
      </c>
      <c r="L10" s="26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7"/>
      <c r="B11" s="124"/>
      <c r="C11" s="101">
        <v>119</v>
      </c>
      <c r="D11" s="150" t="s">
        <v>13</v>
      </c>
      <c r="E11" s="176" t="s">
        <v>54</v>
      </c>
      <c r="F11" s="181">
        <v>20</v>
      </c>
      <c r="G11" s="129"/>
      <c r="H11" s="235">
        <v>1.52</v>
      </c>
      <c r="I11" s="15">
        <v>0.16</v>
      </c>
      <c r="J11" s="41">
        <v>9.84</v>
      </c>
      <c r="K11" s="251">
        <v>47</v>
      </c>
      <c r="L11" s="235">
        <v>0.02</v>
      </c>
      <c r="M11" s="15">
        <v>0.01</v>
      </c>
      <c r="N11" s="15">
        <v>0</v>
      </c>
      <c r="O11" s="15">
        <v>0</v>
      </c>
      <c r="P11" s="18">
        <v>0</v>
      </c>
      <c r="Q11" s="23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0" t="s">
        <v>14</v>
      </c>
      <c r="E12" s="176" t="s">
        <v>46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5">
        <v>39.6</v>
      </c>
      <c r="L12" s="267">
        <v>0.03</v>
      </c>
      <c r="M12" s="19">
        <v>0.02</v>
      </c>
      <c r="N12" s="20">
        <v>0</v>
      </c>
      <c r="O12" s="20">
        <v>0</v>
      </c>
      <c r="P12" s="46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7"/>
      <c r="B13" s="124"/>
      <c r="C13" s="258"/>
      <c r="D13" s="629"/>
      <c r="E13" s="289" t="s">
        <v>19</v>
      </c>
      <c r="F13" s="304">
        <f>F6+F7+F8+F9+F10+F11+F12+60</f>
        <v>890</v>
      </c>
      <c r="G13" s="129"/>
      <c r="H13" s="194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11">
        <f t="shared" ref="K13:X13" si="1">SUM(K6:K12)</f>
        <v>787.26</v>
      </c>
      <c r="L13" s="194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5">
        <f t="shared" si="1"/>
        <v>0.09</v>
      </c>
      <c r="Q13" s="194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57"/>
      <c r="B14" s="291"/>
      <c r="C14" s="293"/>
      <c r="D14" s="631"/>
      <c r="E14" s="632" t="s">
        <v>20</v>
      </c>
      <c r="F14" s="631"/>
      <c r="G14" s="633"/>
      <c r="H14" s="637"/>
      <c r="I14" s="639"/>
      <c r="J14" s="640"/>
      <c r="K14" s="312">
        <f>K13/23.5</f>
        <v>33.500425531914892</v>
      </c>
      <c r="L14" s="637"/>
      <c r="M14" s="638"/>
      <c r="N14" s="639"/>
      <c r="O14" s="639"/>
      <c r="P14" s="695"/>
      <c r="Q14" s="637"/>
      <c r="R14" s="639"/>
      <c r="S14" s="639"/>
      <c r="T14" s="639"/>
      <c r="U14" s="639"/>
      <c r="V14" s="639"/>
      <c r="W14" s="639"/>
      <c r="X14" s="640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2" customFormat="1" ht="18" x14ac:dyDescent="0.35">
      <c r="B16" s="269"/>
      <c r="C16" s="269"/>
      <c r="D16" s="270"/>
      <c r="E16" s="271"/>
      <c r="F16" s="272"/>
      <c r="G16" s="270"/>
      <c r="H16" s="270"/>
      <c r="I16" s="270"/>
      <c r="J16" s="270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1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28"/>
      <c r="C4" s="621" t="s">
        <v>38</v>
      </c>
      <c r="D4" s="688"/>
      <c r="E4" s="689"/>
      <c r="F4" s="620"/>
      <c r="G4" s="621"/>
      <c r="H4" s="626" t="s">
        <v>21</v>
      </c>
      <c r="I4" s="626"/>
      <c r="J4" s="626"/>
      <c r="K4" s="690" t="s">
        <v>22</v>
      </c>
      <c r="L4" s="888" t="s">
        <v>23</v>
      </c>
      <c r="M4" s="889"/>
      <c r="N4" s="890"/>
      <c r="O4" s="890"/>
      <c r="P4" s="890"/>
      <c r="Q4" s="902" t="s">
        <v>24</v>
      </c>
      <c r="R4" s="903"/>
      <c r="S4" s="903"/>
      <c r="T4" s="903"/>
      <c r="U4" s="903"/>
      <c r="V4" s="903"/>
      <c r="W4" s="903"/>
      <c r="X4" s="904"/>
    </row>
    <row r="5" spans="1:24" s="16" customFormat="1" ht="28.5" customHeight="1" thickBot="1" x14ac:dyDescent="0.4">
      <c r="A5" s="142" t="s">
        <v>0</v>
      </c>
      <c r="B5" s="829"/>
      <c r="C5" s="104" t="s">
        <v>39</v>
      </c>
      <c r="D5" s="383" t="s">
        <v>40</v>
      </c>
      <c r="E5" s="104" t="s">
        <v>37</v>
      </c>
      <c r="F5" s="98" t="s">
        <v>25</v>
      </c>
      <c r="G5" s="104" t="s">
        <v>36</v>
      </c>
      <c r="H5" s="471" t="s">
        <v>26</v>
      </c>
      <c r="I5" s="471" t="s">
        <v>27</v>
      </c>
      <c r="J5" s="471" t="s">
        <v>28</v>
      </c>
      <c r="K5" s="703" t="s">
        <v>29</v>
      </c>
      <c r="L5" s="490" t="s">
        <v>30</v>
      </c>
      <c r="M5" s="490" t="s">
        <v>107</v>
      </c>
      <c r="N5" s="490" t="s">
        <v>31</v>
      </c>
      <c r="O5" s="549" t="s">
        <v>108</v>
      </c>
      <c r="P5" s="619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33.75" customHeight="1" x14ac:dyDescent="0.35">
      <c r="A6" s="81" t="s">
        <v>7</v>
      </c>
      <c r="B6" s="138"/>
      <c r="C6" s="557">
        <v>172</v>
      </c>
      <c r="D6" s="674" t="s">
        <v>18</v>
      </c>
      <c r="E6" s="675" t="s">
        <v>127</v>
      </c>
      <c r="F6" s="697">
        <v>60</v>
      </c>
      <c r="G6" s="277"/>
      <c r="H6" s="279">
        <v>1.75</v>
      </c>
      <c r="I6" s="84">
        <v>0.11</v>
      </c>
      <c r="J6" s="86">
        <v>3.55</v>
      </c>
      <c r="K6" s="498">
        <v>21.6</v>
      </c>
      <c r="L6" s="279">
        <v>0.05</v>
      </c>
      <c r="M6" s="84">
        <v>0.02</v>
      </c>
      <c r="N6" s="84">
        <v>2.4</v>
      </c>
      <c r="O6" s="84">
        <v>20</v>
      </c>
      <c r="P6" s="85">
        <v>0</v>
      </c>
      <c r="Q6" s="279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80" t="s">
        <v>73</v>
      </c>
      <c r="C7" s="558">
        <v>37</v>
      </c>
      <c r="D7" s="497" t="s">
        <v>9</v>
      </c>
      <c r="E7" s="295" t="s">
        <v>55</v>
      </c>
      <c r="F7" s="570">
        <v>200</v>
      </c>
      <c r="G7" s="163"/>
      <c r="H7" s="325">
        <v>5.78</v>
      </c>
      <c r="I7" s="55">
        <v>5.5</v>
      </c>
      <c r="J7" s="69">
        <v>10.8</v>
      </c>
      <c r="K7" s="323">
        <v>115.7</v>
      </c>
      <c r="L7" s="325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2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16" customFormat="1" ht="33.75" customHeight="1" x14ac:dyDescent="0.35">
      <c r="A8" s="82"/>
      <c r="B8" s="180" t="s">
        <v>73</v>
      </c>
      <c r="C8" s="558">
        <v>85</v>
      </c>
      <c r="D8" s="497" t="s">
        <v>10</v>
      </c>
      <c r="E8" s="295" t="s">
        <v>158</v>
      </c>
      <c r="F8" s="526">
        <v>90</v>
      </c>
      <c r="G8" s="163"/>
      <c r="H8" s="325">
        <v>13.81</v>
      </c>
      <c r="I8" s="55">
        <v>7.8</v>
      </c>
      <c r="J8" s="69">
        <v>7.21</v>
      </c>
      <c r="K8" s="323">
        <v>154.13</v>
      </c>
      <c r="L8" s="325">
        <v>0.18</v>
      </c>
      <c r="M8" s="55">
        <v>1.37</v>
      </c>
      <c r="N8" s="55">
        <v>10.33</v>
      </c>
      <c r="O8" s="55">
        <v>3920</v>
      </c>
      <c r="P8" s="56">
        <v>0.96</v>
      </c>
      <c r="Q8" s="325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41">
        <v>64</v>
      </c>
      <c r="D9" s="206" t="s">
        <v>48</v>
      </c>
      <c r="E9" s="350" t="s">
        <v>69</v>
      </c>
      <c r="F9" s="222">
        <v>150</v>
      </c>
      <c r="G9" s="100"/>
      <c r="H9" s="243">
        <v>6.76</v>
      </c>
      <c r="I9" s="75">
        <v>3.93</v>
      </c>
      <c r="J9" s="204">
        <v>41.29</v>
      </c>
      <c r="K9" s="366">
        <v>227.48</v>
      </c>
      <c r="L9" s="243">
        <v>0.08</v>
      </c>
      <c r="M9" s="75">
        <v>0.03</v>
      </c>
      <c r="N9" s="75">
        <v>0</v>
      </c>
      <c r="O9" s="75">
        <v>10</v>
      </c>
      <c r="P9" s="76">
        <v>0.06</v>
      </c>
      <c r="Q9" s="243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04">
        <v>0.01</v>
      </c>
    </row>
    <row r="10" spans="1:24" s="16" customFormat="1" ht="43.5" customHeight="1" x14ac:dyDescent="0.35">
      <c r="A10" s="82"/>
      <c r="B10" s="134"/>
      <c r="C10" s="134">
        <v>95</v>
      </c>
      <c r="D10" s="677" t="s">
        <v>17</v>
      </c>
      <c r="E10" s="612" t="s">
        <v>137</v>
      </c>
      <c r="F10" s="678">
        <v>200</v>
      </c>
      <c r="G10" s="134"/>
      <c r="H10" s="267">
        <v>0</v>
      </c>
      <c r="I10" s="20">
        <v>0</v>
      </c>
      <c r="J10" s="21">
        <v>20</v>
      </c>
      <c r="K10" s="189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5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2"/>
      <c r="B11" s="134"/>
      <c r="C11" s="555">
        <v>119</v>
      </c>
      <c r="D11" s="206" t="s">
        <v>13</v>
      </c>
      <c r="E11" s="151" t="s">
        <v>54</v>
      </c>
      <c r="F11" s="134">
        <v>30</v>
      </c>
      <c r="G11" s="166"/>
      <c r="H11" s="267">
        <v>2.2799999999999998</v>
      </c>
      <c r="I11" s="20">
        <v>0.24</v>
      </c>
      <c r="J11" s="46">
        <v>14.76</v>
      </c>
      <c r="K11" s="399">
        <v>70.5</v>
      </c>
      <c r="L11" s="267">
        <v>0.03</v>
      </c>
      <c r="M11" s="20">
        <v>0.01</v>
      </c>
      <c r="N11" s="20">
        <v>0</v>
      </c>
      <c r="O11" s="20">
        <v>0</v>
      </c>
      <c r="P11" s="21">
        <v>0</v>
      </c>
      <c r="Q11" s="26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2"/>
      <c r="B12" s="134"/>
      <c r="C12" s="541">
        <v>120</v>
      </c>
      <c r="D12" s="206" t="s">
        <v>14</v>
      </c>
      <c r="E12" s="151" t="s">
        <v>46</v>
      </c>
      <c r="F12" s="134">
        <v>20</v>
      </c>
      <c r="G12" s="166"/>
      <c r="H12" s="267">
        <v>1.32</v>
      </c>
      <c r="I12" s="20">
        <v>0.24</v>
      </c>
      <c r="J12" s="46">
        <v>8.0399999999999991</v>
      </c>
      <c r="K12" s="399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2"/>
      <c r="B13" s="179" t="s">
        <v>71</v>
      </c>
      <c r="C13" s="482"/>
      <c r="D13" s="172"/>
      <c r="E13" s="405" t="s">
        <v>19</v>
      </c>
      <c r="F13" s="287" t="e">
        <f>F6+#REF!+#REF!+F9+F10+F11+F12</f>
        <v>#REF!</v>
      </c>
      <c r="G13" s="455"/>
      <c r="H13" s="195" t="e">
        <f>H6+#REF!+#REF!+H9+H10+H11+H12</f>
        <v>#REF!</v>
      </c>
      <c r="I13" s="22" t="e">
        <f>I6+#REF!+#REF!+I9+I10+I11+I12</f>
        <v>#REF!</v>
      </c>
      <c r="J13" s="61" t="e">
        <f>J6+#REF!+#REF!+J9+J10+J11+J12</f>
        <v>#REF!</v>
      </c>
      <c r="K13" s="447" t="e">
        <f>K6+#REF!+#REF!+K9+K10+K11+K12</f>
        <v>#REF!</v>
      </c>
      <c r="L13" s="195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195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1" t="e">
        <f>X6+#REF!+#REF!+X9+X10+X11+X12</f>
        <v>#REF!</v>
      </c>
    </row>
    <row r="14" spans="1:24" s="16" customFormat="1" ht="33.75" customHeight="1" x14ac:dyDescent="0.35">
      <c r="A14" s="82"/>
      <c r="B14" s="233" t="s">
        <v>73</v>
      </c>
      <c r="C14" s="559"/>
      <c r="D14" s="409"/>
      <c r="E14" s="410" t="s">
        <v>19</v>
      </c>
      <c r="F14" s="286">
        <f>F6+F7+F8+F9+F10+F11+F12</f>
        <v>750</v>
      </c>
      <c r="G14" s="456"/>
      <c r="H14" s="300">
        <f t="shared" ref="H14:X14" si="0">H6+H7+H8+H9+H10+H11+H12</f>
        <v>31.700000000000003</v>
      </c>
      <c r="I14" s="54">
        <f t="shared" si="0"/>
        <v>17.819999999999997</v>
      </c>
      <c r="J14" s="70">
        <f t="shared" si="0"/>
        <v>105.65</v>
      </c>
      <c r="K14" s="457">
        <f t="shared" si="0"/>
        <v>709.61</v>
      </c>
      <c r="L14" s="300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51">
        <f t="shared" si="0"/>
        <v>1.98</v>
      </c>
      <c r="Q14" s="300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70">
        <f t="shared" si="0"/>
        <v>4.43</v>
      </c>
    </row>
    <row r="15" spans="1:24" s="16" customFormat="1" ht="33.75" customHeight="1" x14ac:dyDescent="0.35">
      <c r="A15" s="82"/>
      <c r="B15" s="232" t="s">
        <v>71</v>
      </c>
      <c r="C15" s="494"/>
      <c r="D15" s="411"/>
      <c r="E15" s="405" t="s">
        <v>20</v>
      </c>
      <c r="F15" s="412"/>
      <c r="G15" s="413"/>
      <c r="H15" s="406"/>
      <c r="I15" s="407"/>
      <c r="J15" s="408"/>
      <c r="K15" s="421" t="e">
        <f>K13/23.5</f>
        <v>#REF!</v>
      </c>
      <c r="L15" s="406"/>
      <c r="M15" s="407"/>
      <c r="N15" s="407"/>
      <c r="O15" s="407"/>
      <c r="P15" s="459"/>
      <c r="Q15" s="406"/>
      <c r="R15" s="407"/>
      <c r="S15" s="407"/>
      <c r="T15" s="407"/>
      <c r="U15" s="407"/>
      <c r="V15" s="407"/>
      <c r="W15" s="407"/>
      <c r="X15" s="408"/>
    </row>
    <row r="16" spans="1:24" s="16" customFormat="1" ht="33.75" customHeight="1" thickBot="1" x14ac:dyDescent="0.4">
      <c r="A16" s="344"/>
      <c r="B16" s="182" t="s">
        <v>73</v>
      </c>
      <c r="C16" s="485"/>
      <c r="D16" s="414"/>
      <c r="E16" s="611" t="s">
        <v>20</v>
      </c>
      <c r="F16" s="416"/>
      <c r="G16" s="164"/>
      <c r="H16" s="417"/>
      <c r="I16" s="418"/>
      <c r="J16" s="419"/>
      <c r="K16" s="420">
        <f>K14/23.5</f>
        <v>30.196170212765956</v>
      </c>
      <c r="L16" s="417"/>
      <c r="M16" s="418"/>
      <c r="N16" s="418"/>
      <c r="O16" s="418"/>
      <c r="P16" s="460"/>
      <c r="Q16" s="417"/>
      <c r="R16" s="418"/>
      <c r="S16" s="418"/>
      <c r="T16" s="418"/>
      <c r="U16" s="418"/>
      <c r="V16" s="418"/>
      <c r="W16" s="418"/>
      <c r="X16" s="41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14" t="s">
        <v>63</v>
      </c>
      <c r="B18" s="822"/>
      <c r="C18" s="615"/>
      <c r="D18" s="616"/>
      <c r="E18" s="25"/>
      <c r="F18" s="26"/>
      <c r="G18" s="11"/>
      <c r="H18" s="9"/>
      <c r="I18" s="11"/>
      <c r="J18" s="11"/>
    </row>
    <row r="19" spans="1:14" ht="18" x14ac:dyDescent="0.35">
      <c r="A19" s="617" t="s">
        <v>64</v>
      </c>
      <c r="B19" s="818"/>
      <c r="C19" s="618"/>
      <c r="D19" s="618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3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76"/>
      <c r="B4" s="782"/>
      <c r="C4" s="620" t="s">
        <v>38</v>
      </c>
      <c r="D4" s="245"/>
      <c r="E4" s="671"/>
      <c r="F4" s="908" t="s">
        <v>25</v>
      </c>
      <c r="G4" s="621"/>
      <c r="H4" s="626" t="s">
        <v>21</v>
      </c>
      <c r="I4" s="626"/>
      <c r="J4" s="626"/>
      <c r="K4" s="690" t="s">
        <v>22</v>
      </c>
      <c r="L4" s="888" t="s">
        <v>23</v>
      </c>
      <c r="M4" s="889"/>
      <c r="N4" s="890"/>
      <c r="O4" s="890"/>
      <c r="P4" s="894"/>
      <c r="Q4" s="895" t="s">
        <v>24</v>
      </c>
      <c r="R4" s="896"/>
      <c r="S4" s="896"/>
      <c r="T4" s="896"/>
      <c r="U4" s="896"/>
      <c r="V4" s="896"/>
      <c r="W4" s="896"/>
      <c r="X4" s="897"/>
    </row>
    <row r="5" spans="1:24" s="16" customFormat="1" ht="28.5" customHeight="1" thickBot="1" x14ac:dyDescent="0.4">
      <c r="A5" s="317" t="s">
        <v>0</v>
      </c>
      <c r="B5" s="776"/>
      <c r="C5" s="98" t="s">
        <v>39</v>
      </c>
      <c r="D5" s="672" t="s">
        <v>40</v>
      </c>
      <c r="E5" s="98" t="s">
        <v>37</v>
      </c>
      <c r="F5" s="909"/>
      <c r="G5" s="104" t="s">
        <v>36</v>
      </c>
      <c r="H5" s="471" t="s">
        <v>26</v>
      </c>
      <c r="I5" s="471" t="s">
        <v>27</v>
      </c>
      <c r="J5" s="471" t="s">
        <v>28</v>
      </c>
      <c r="K5" s="703" t="s">
        <v>29</v>
      </c>
      <c r="L5" s="341" t="s">
        <v>30</v>
      </c>
      <c r="M5" s="341" t="s">
        <v>107</v>
      </c>
      <c r="N5" s="341" t="s">
        <v>31</v>
      </c>
      <c r="O5" s="468" t="s">
        <v>108</v>
      </c>
      <c r="P5" s="341" t="s">
        <v>109</v>
      </c>
      <c r="Q5" s="341" t="s">
        <v>32</v>
      </c>
      <c r="R5" s="341" t="s">
        <v>33</v>
      </c>
      <c r="S5" s="341" t="s">
        <v>34</v>
      </c>
      <c r="T5" s="341" t="s">
        <v>35</v>
      </c>
      <c r="U5" s="341" t="s">
        <v>110</v>
      </c>
      <c r="V5" s="341" t="s">
        <v>111</v>
      </c>
      <c r="W5" s="341" t="s">
        <v>112</v>
      </c>
      <c r="X5" s="471" t="s">
        <v>113</v>
      </c>
    </row>
    <row r="6" spans="1:24" s="16" customFormat="1" ht="26.5" customHeight="1" x14ac:dyDescent="0.35">
      <c r="A6" s="73" t="s">
        <v>6</v>
      </c>
      <c r="B6" s="378"/>
      <c r="C6" s="557">
        <v>28</v>
      </c>
      <c r="D6" s="674" t="s">
        <v>18</v>
      </c>
      <c r="E6" s="675" t="s">
        <v>133</v>
      </c>
      <c r="F6" s="676">
        <v>60</v>
      </c>
      <c r="G6" s="276"/>
      <c r="H6" s="279">
        <v>0.48</v>
      </c>
      <c r="I6" s="84">
        <v>0.6</v>
      </c>
      <c r="J6" s="86">
        <v>1.56</v>
      </c>
      <c r="K6" s="498">
        <v>8.4</v>
      </c>
      <c r="L6" s="279">
        <v>0.02</v>
      </c>
      <c r="M6" s="84">
        <v>0.02</v>
      </c>
      <c r="N6" s="84">
        <v>6</v>
      </c>
      <c r="O6" s="84">
        <v>10</v>
      </c>
      <c r="P6" s="85">
        <v>0</v>
      </c>
      <c r="Q6" s="279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6" customFormat="1" ht="37.5" customHeight="1" x14ac:dyDescent="0.35">
      <c r="A7" s="87"/>
      <c r="B7" s="151"/>
      <c r="C7" s="541">
        <v>75</v>
      </c>
      <c r="D7" s="206" t="s">
        <v>10</v>
      </c>
      <c r="E7" s="151" t="s">
        <v>116</v>
      </c>
      <c r="F7" s="100">
        <v>90</v>
      </c>
      <c r="G7" s="151"/>
      <c r="H7" s="235">
        <v>12.86</v>
      </c>
      <c r="I7" s="15">
        <v>1.65</v>
      </c>
      <c r="J7" s="18">
        <v>4.9400000000000004</v>
      </c>
      <c r="K7" s="601">
        <v>84.8</v>
      </c>
      <c r="L7" s="235">
        <v>0.08</v>
      </c>
      <c r="M7" s="15">
        <v>0.09</v>
      </c>
      <c r="N7" s="15">
        <v>1.36</v>
      </c>
      <c r="O7" s="15">
        <v>170</v>
      </c>
      <c r="P7" s="18">
        <v>0.16</v>
      </c>
      <c r="Q7" s="235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7"/>
      <c r="B8" s="151"/>
      <c r="C8" s="541">
        <v>226</v>
      </c>
      <c r="D8" s="206" t="s">
        <v>61</v>
      </c>
      <c r="E8" s="350" t="s">
        <v>143</v>
      </c>
      <c r="F8" s="642">
        <v>150</v>
      </c>
      <c r="G8" s="134"/>
      <c r="H8" s="267">
        <v>3.23</v>
      </c>
      <c r="I8" s="20">
        <v>5.1100000000000003</v>
      </c>
      <c r="J8" s="21">
        <v>25.3</v>
      </c>
      <c r="K8" s="281">
        <v>159.79</v>
      </c>
      <c r="L8" s="267">
        <v>0.15</v>
      </c>
      <c r="M8" s="20">
        <v>0.1</v>
      </c>
      <c r="N8" s="20">
        <v>13.63</v>
      </c>
      <c r="O8" s="20">
        <v>20</v>
      </c>
      <c r="P8" s="21">
        <v>0.06</v>
      </c>
      <c r="Q8" s="267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7"/>
      <c r="B9" s="151"/>
      <c r="C9" s="541">
        <v>102</v>
      </c>
      <c r="D9" s="206" t="s">
        <v>17</v>
      </c>
      <c r="E9" s="350" t="s">
        <v>78</v>
      </c>
      <c r="F9" s="642">
        <v>200</v>
      </c>
      <c r="G9" s="151"/>
      <c r="H9" s="267">
        <v>0.83</v>
      </c>
      <c r="I9" s="20">
        <v>0.04</v>
      </c>
      <c r="J9" s="46">
        <v>15.16</v>
      </c>
      <c r="K9" s="399">
        <v>64.22</v>
      </c>
      <c r="L9" s="267">
        <v>0.01</v>
      </c>
      <c r="M9" s="20">
        <v>0.03</v>
      </c>
      <c r="N9" s="20">
        <v>0.27</v>
      </c>
      <c r="O9" s="20">
        <v>60</v>
      </c>
      <c r="P9" s="21">
        <v>0</v>
      </c>
      <c r="Q9" s="267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7"/>
      <c r="B10" s="151"/>
      <c r="C10" s="148">
        <v>119</v>
      </c>
      <c r="D10" s="176" t="s">
        <v>13</v>
      </c>
      <c r="E10" s="150" t="s">
        <v>54</v>
      </c>
      <c r="F10" s="100">
        <v>45</v>
      </c>
      <c r="G10" s="134"/>
      <c r="H10" s="267">
        <v>3.42</v>
      </c>
      <c r="I10" s="20">
        <v>0.36</v>
      </c>
      <c r="J10" s="46">
        <v>22.14</v>
      </c>
      <c r="K10" s="281">
        <v>105.75</v>
      </c>
      <c r="L10" s="267">
        <v>0.05</v>
      </c>
      <c r="M10" s="20">
        <v>0.01</v>
      </c>
      <c r="N10" s="20">
        <v>0</v>
      </c>
      <c r="O10" s="20">
        <v>0</v>
      </c>
      <c r="P10" s="21">
        <v>0</v>
      </c>
      <c r="Q10" s="26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7"/>
      <c r="B11" s="151"/>
      <c r="C11" s="541">
        <v>120</v>
      </c>
      <c r="D11" s="206" t="s">
        <v>14</v>
      </c>
      <c r="E11" s="151" t="s">
        <v>12</v>
      </c>
      <c r="F11" s="166">
        <v>30</v>
      </c>
      <c r="G11" s="846"/>
      <c r="H11" s="267">
        <v>1.98</v>
      </c>
      <c r="I11" s="20">
        <v>0.36</v>
      </c>
      <c r="J11" s="46">
        <v>12.06</v>
      </c>
      <c r="K11" s="266">
        <v>59.4</v>
      </c>
      <c r="L11" s="267">
        <v>0.05</v>
      </c>
      <c r="M11" s="20">
        <v>0.02</v>
      </c>
      <c r="N11" s="20">
        <v>0</v>
      </c>
      <c r="O11" s="20">
        <v>0</v>
      </c>
      <c r="P11" s="21">
        <v>0</v>
      </c>
      <c r="Q11" s="267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7"/>
      <c r="B12" s="151"/>
      <c r="C12" s="541"/>
      <c r="D12" s="206"/>
      <c r="E12" s="298" t="s">
        <v>19</v>
      </c>
      <c r="F12" s="360">
        <f>F6+F7+F8+F9+F10+F11</f>
        <v>575</v>
      </c>
      <c r="G12" s="134"/>
      <c r="H12" s="196">
        <f t="shared" ref="H12:X12" si="0">H6+H7+H8+H9+H10+H11</f>
        <v>22.8</v>
      </c>
      <c r="I12" s="34">
        <f t="shared" si="0"/>
        <v>8.120000000000001</v>
      </c>
      <c r="J12" s="260">
        <f t="shared" si="0"/>
        <v>81.16</v>
      </c>
      <c r="K12" s="263">
        <f t="shared" si="0"/>
        <v>482.36</v>
      </c>
      <c r="L12" s="196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60">
        <f t="shared" si="0"/>
        <v>0.22</v>
      </c>
      <c r="Q12" s="196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3">
        <f t="shared" si="0"/>
        <v>7.11</v>
      </c>
    </row>
    <row r="13" spans="1:24" s="36" customFormat="1" ht="38.25" customHeight="1" thickBot="1" x14ac:dyDescent="0.4">
      <c r="A13" s="87"/>
      <c r="B13" s="247"/>
      <c r="C13" s="261"/>
      <c r="D13" s="379"/>
      <c r="E13" s="331" t="s">
        <v>20</v>
      </c>
      <c r="F13" s="202"/>
      <c r="G13" s="137"/>
      <c r="H13" s="198"/>
      <c r="I13" s="51"/>
      <c r="J13" s="128"/>
      <c r="K13" s="877">
        <f>K12/23.5</f>
        <v>20.525957446808512</v>
      </c>
      <c r="L13" s="198"/>
      <c r="M13" s="51"/>
      <c r="N13" s="51"/>
      <c r="O13" s="51"/>
      <c r="P13" s="128"/>
      <c r="Q13" s="198"/>
      <c r="R13" s="51"/>
      <c r="S13" s="51"/>
      <c r="T13" s="51"/>
      <c r="U13" s="51"/>
      <c r="V13" s="51"/>
      <c r="W13" s="51"/>
      <c r="X13" s="117"/>
    </row>
    <row r="14" spans="1:24" s="16" customFormat="1" ht="33.75" customHeight="1" x14ac:dyDescent="0.35">
      <c r="A14" s="387" t="s">
        <v>7</v>
      </c>
      <c r="B14" s="702"/>
      <c r="C14" s="546">
        <v>13</v>
      </c>
      <c r="D14" s="378" t="s">
        <v>8</v>
      </c>
      <c r="E14" s="705" t="s">
        <v>56</v>
      </c>
      <c r="F14" s="706">
        <v>60</v>
      </c>
      <c r="G14" s="138"/>
      <c r="H14" s="327">
        <v>1.1200000000000001</v>
      </c>
      <c r="I14" s="49">
        <v>4.2699999999999996</v>
      </c>
      <c r="J14" s="50">
        <v>6.02</v>
      </c>
      <c r="K14" s="600">
        <v>68.62</v>
      </c>
      <c r="L14" s="327">
        <v>0.03</v>
      </c>
      <c r="M14" s="49">
        <v>0.04</v>
      </c>
      <c r="N14" s="49">
        <v>3.29</v>
      </c>
      <c r="O14" s="49">
        <v>450</v>
      </c>
      <c r="P14" s="376">
        <v>0</v>
      </c>
      <c r="Q14" s="327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0"/>
      <c r="B15" s="151"/>
      <c r="C15" s="147">
        <v>34</v>
      </c>
      <c r="D15" s="677" t="s">
        <v>9</v>
      </c>
      <c r="E15" s="612" t="s">
        <v>74</v>
      </c>
      <c r="F15" s="678">
        <v>200</v>
      </c>
      <c r="G15" s="135"/>
      <c r="H15" s="236">
        <v>9.19</v>
      </c>
      <c r="I15" s="13">
        <v>5.64</v>
      </c>
      <c r="J15" s="43">
        <v>13.63</v>
      </c>
      <c r="K15" s="282">
        <v>141.18</v>
      </c>
      <c r="L15" s="236">
        <v>0.16</v>
      </c>
      <c r="M15" s="13">
        <v>0.08</v>
      </c>
      <c r="N15" s="13">
        <v>2.73</v>
      </c>
      <c r="O15" s="13">
        <v>110</v>
      </c>
      <c r="P15" s="23">
        <v>0</v>
      </c>
      <c r="Q15" s="236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598"/>
      <c r="B16" s="179" t="s">
        <v>71</v>
      </c>
      <c r="C16" s="482">
        <v>152</v>
      </c>
      <c r="D16" s="652" t="s">
        <v>10</v>
      </c>
      <c r="E16" s="575" t="s">
        <v>144</v>
      </c>
      <c r="F16" s="653">
        <v>90</v>
      </c>
      <c r="G16" s="179"/>
      <c r="H16" s="299">
        <v>17.25</v>
      </c>
      <c r="I16" s="59">
        <v>14.98</v>
      </c>
      <c r="J16" s="60">
        <v>7.87</v>
      </c>
      <c r="K16" s="515">
        <v>235.78</v>
      </c>
      <c r="L16" s="299">
        <v>7.0000000000000007E-2</v>
      </c>
      <c r="M16" s="59">
        <v>0.12</v>
      </c>
      <c r="N16" s="59">
        <v>0.81</v>
      </c>
      <c r="O16" s="59">
        <v>10</v>
      </c>
      <c r="P16" s="112">
        <v>0.02</v>
      </c>
      <c r="Q16" s="299">
        <v>24.88</v>
      </c>
      <c r="R16" s="59">
        <v>155.37</v>
      </c>
      <c r="S16" s="59">
        <v>19.91</v>
      </c>
      <c r="T16" s="59">
        <v>1.72</v>
      </c>
      <c r="U16" s="59">
        <v>234.74</v>
      </c>
      <c r="V16" s="59">
        <v>6.0000000000000001E-3</v>
      </c>
      <c r="W16" s="59">
        <v>1E-3</v>
      </c>
      <c r="X16" s="60">
        <v>0.08</v>
      </c>
    </row>
    <row r="17" spans="1:24" s="16" customFormat="1" ht="33.75" customHeight="1" x14ac:dyDescent="0.35">
      <c r="A17" s="598"/>
      <c r="B17" s="180" t="s">
        <v>73</v>
      </c>
      <c r="C17" s="558">
        <v>126</v>
      </c>
      <c r="D17" s="497" t="s">
        <v>10</v>
      </c>
      <c r="E17" s="569" t="s">
        <v>142</v>
      </c>
      <c r="F17" s="654">
        <v>90</v>
      </c>
      <c r="G17" s="180"/>
      <c r="H17" s="237">
        <v>18.489999999999998</v>
      </c>
      <c r="I17" s="62">
        <v>18.54</v>
      </c>
      <c r="J17" s="110">
        <v>3.59</v>
      </c>
      <c r="K17" s="551">
        <v>256</v>
      </c>
      <c r="L17" s="237">
        <v>0.06</v>
      </c>
      <c r="M17" s="62">
        <v>0.14000000000000001</v>
      </c>
      <c r="N17" s="62">
        <v>1.08</v>
      </c>
      <c r="O17" s="62">
        <v>10</v>
      </c>
      <c r="P17" s="476">
        <v>0.04</v>
      </c>
      <c r="Q17" s="237">
        <v>32.39</v>
      </c>
      <c r="R17" s="62">
        <v>188.9</v>
      </c>
      <c r="S17" s="62">
        <v>24.33</v>
      </c>
      <c r="T17" s="62">
        <v>2.57</v>
      </c>
      <c r="U17" s="62">
        <v>330.48</v>
      </c>
      <c r="V17" s="62">
        <v>8.9999999999999993E-3</v>
      </c>
      <c r="W17" s="62">
        <v>0</v>
      </c>
      <c r="X17" s="110">
        <v>0.06</v>
      </c>
    </row>
    <row r="18" spans="1:24" s="16" customFormat="1" ht="33.75" customHeight="1" x14ac:dyDescent="0.35">
      <c r="A18" s="89"/>
      <c r="B18" s="656"/>
      <c r="C18" s="146">
        <v>54</v>
      </c>
      <c r="D18" s="176" t="s">
        <v>61</v>
      </c>
      <c r="E18" s="150" t="s">
        <v>42</v>
      </c>
      <c r="F18" s="129">
        <v>150</v>
      </c>
      <c r="G18" s="133"/>
      <c r="H18" s="267">
        <v>7.26</v>
      </c>
      <c r="I18" s="20">
        <v>4.96</v>
      </c>
      <c r="J18" s="46">
        <v>31.76</v>
      </c>
      <c r="K18" s="281">
        <v>198.84</v>
      </c>
      <c r="L18" s="267">
        <v>0.19</v>
      </c>
      <c r="M18" s="20">
        <v>0.1</v>
      </c>
      <c r="N18" s="20">
        <v>0</v>
      </c>
      <c r="O18" s="20">
        <v>10</v>
      </c>
      <c r="P18" s="21">
        <v>0.06</v>
      </c>
      <c r="Q18" s="267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9"/>
      <c r="B19" s="656"/>
      <c r="C19" s="147">
        <v>107</v>
      </c>
      <c r="D19" s="677" t="s">
        <v>17</v>
      </c>
      <c r="E19" s="612" t="s">
        <v>122</v>
      </c>
      <c r="F19" s="678">
        <v>200</v>
      </c>
      <c r="G19" s="135"/>
      <c r="H19" s="235">
        <v>0.2</v>
      </c>
      <c r="I19" s="15">
        <v>0</v>
      </c>
      <c r="J19" s="41">
        <v>24</v>
      </c>
      <c r="K19" s="601">
        <v>100</v>
      </c>
      <c r="L19" s="235">
        <v>0</v>
      </c>
      <c r="M19" s="15">
        <v>0</v>
      </c>
      <c r="N19" s="15">
        <v>0</v>
      </c>
      <c r="O19" s="15">
        <v>820</v>
      </c>
      <c r="P19" s="18">
        <v>0</v>
      </c>
      <c r="Q19" s="23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2"/>
      <c r="B20" s="629"/>
      <c r="C20" s="148">
        <v>119</v>
      </c>
      <c r="D20" s="176" t="s">
        <v>13</v>
      </c>
      <c r="E20" s="150" t="s">
        <v>54</v>
      </c>
      <c r="F20" s="274">
        <v>20</v>
      </c>
      <c r="G20" s="133"/>
      <c r="H20" s="235">
        <v>1.52</v>
      </c>
      <c r="I20" s="15">
        <v>0.16</v>
      </c>
      <c r="J20" s="41">
        <v>9.84</v>
      </c>
      <c r="K20" s="601">
        <v>47</v>
      </c>
      <c r="L20" s="235">
        <v>0.02</v>
      </c>
      <c r="M20" s="15">
        <v>0.01</v>
      </c>
      <c r="N20" s="15">
        <v>0</v>
      </c>
      <c r="O20" s="15">
        <v>0</v>
      </c>
      <c r="P20" s="18">
        <v>0</v>
      </c>
      <c r="Q20" s="235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2"/>
      <c r="B21" s="629"/>
      <c r="C21" s="146">
        <v>120</v>
      </c>
      <c r="D21" s="176" t="s">
        <v>14</v>
      </c>
      <c r="E21" s="150" t="s">
        <v>46</v>
      </c>
      <c r="F21" s="129">
        <v>20</v>
      </c>
      <c r="G21" s="133"/>
      <c r="H21" s="235">
        <v>1.32</v>
      </c>
      <c r="I21" s="15">
        <v>0.24</v>
      </c>
      <c r="J21" s="41">
        <v>8.0399999999999991</v>
      </c>
      <c r="K21" s="602">
        <v>39.6</v>
      </c>
      <c r="L21" s="267">
        <v>0.03</v>
      </c>
      <c r="M21" s="20">
        <v>0.02</v>
      </c>
      <c r="N21" s="20">
        <v>0</v>
      </c>
      <c r="O21" s="20">
        <v>0</v>
      </c>
      <c r="P21" s="21">
        <v>0</v>
      </c>
      <c r="Q21" s="26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2"/>
      <c r="B22" s="179" t="s">
        <v>71</v>
      </c>
      <c r="C22" s="772"/>
      <c r="D22" s="707"/>
      <c r="E22" s="296" t="s">
        <v>19</v>
      </c>
      <c r="F22" s="447">
        <f>F14+F15+F16+F18+F19+F20+F21</f>
        <v>740</v>
      </c>
      <c r="G22" s="287"/>
      <c r="H22" s="195">
        <f t="shared" ref="H22:X22" si="1">H14+H15+H16+H18+H19+H20+H21</f>
        <v>37.860000000000007</v>
      </c>
      <c r="I22" s="22">
        <f t="shared" si="1"/>
        <v>30.25</v>
      </c>
      <c r="J22" s="61">
        <f t="shared" si="1"/>
        <v>101.16</v>
      </c>
      <c r="K22" s="455">
        <f t="shared" si="1"/>
        <v>831.0200000000001</v>
      </c>
      <c r="L22" s="195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5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1">
        <f t="shared" si="1"/>
        <v>3.04</v>
      </c>
    </row>
    <row r="23" spans="1:24" s="16" customFormat="1" ht="33.75" customHeight="1" x14ac:dyDescent="0.35">
      <c r="A23" s="82"/>
      <c r="B23" s="180" t="s">
        <v>73</v>
      </c>
      <c r="C23" s="773"/>
      <c r="D23" s="708"/>
      <c r="E23" s="297" t="s">
        <v>19</v>
      </c>
      <c r="F23" s="457">
        <f>F14+F15+F17+F19+F18+F20+F21</f>
        <v>740</v>
      </c>
      <c r="G23" s="286"/>
      <c r="H23" s="300">
        <f t="shared" ref="H23:X23" si="2">H14+H15+H17+H19+H18+H20+H21</f>
        <v>39.1</v>
      </c>
      <c r="I23" s="54">
        <f t="shared" si="2"/>
        <v>33.809999999999995</v>
      </c>
      <c r="J23" s="70">
        <f t="shared" si="2"/>
        <v>96.88</v>
      </c>
      <c r="K23" s="456">
        <f t="shared" si="2"/>
        <v>851.24</v>
      </c>
      <c r="L23" s="300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51">
        <f t="shared" si="2"/>
        <v>0.1</v>
      </c>
      <c r="Q23" s="300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79" t="s">
        <v>71</v>
      </c>
      <c r="C24" s="774"/>
      <c r="D24" s="680"/>
      <c r="E24" s="538" t="s">
        <v>20</v>
      </c>
      <c r="F24" s="413"/>
      <c r="G24" s="232"/>
      <c r="H24" s="195"/>
      <c r="I24" s="22"/>
      <c r="J24" s="61"/>
      <c r="K24" s="502">
        <f>K22/23.5</f>
        <v>35.362553191489368</v>
      </c>
      <c r="L24" s="195"/>
      <c r="M24" s="22"/>
      <c r="N24" s="22"/>
      <c r="O24" s="22"/>
      <c r="P24" s="111"/>
      <c r="Q24" s="195"/>
      <c r="R24" s="22"/>
      <c r="S24" s="22"/>
      <c r="T24" s="22"/>
      <c r="U24" s="22"/>
      <c r="V24" s="22"/>
      <c r="W24" s="22"/>
      <c r="X24" s="61"/>
    </row>
    <row r="25" spans="1:24" s="16" customFormat="1" ht="33.75" customHeight="1" thickBot="1" x14ac:dyDescent="0.4">
      <c r="A25" s="344"/>
      <c r="B25" s="182" t="s">
        <v>73</v>
      </c>
      <c r="C25" s="775"/>
      <c r="D25" s="681"/>
      <c r="E25" s="539" t="s">
        <v>20</v>
      </c>
      <c r="F25" s="681"/>
      <c r="G25" s="659"/>
      <c r="H25" s="684"/>
      <c r="I25" s="685"/>
      <c r="J25" s="686"/>
      <c r="K25" s="503">
        <f>K23/23.5</f>
        <v>36.222978723404253</v>
      </c>
      <c r="L25" s="684"/>
      <c r="M25" s="685"/>
      <c r="N25" s="685"/>
      <c r="O25" s="685"/>
      <c r="P25" s="687"/>
      <c r="Q25" s="684"/>
      <c r="R25" s="685"/>
      <c r="S25" s="685"/>
      <c r="T25" s="685"/>
      <c r="U25" s="685"/>
      <c r="V25" s="685"/>
      <c r="W25" s="685"/>
      <c r="X25" s="68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69"/>
      <c r="B27" s="369"/>
      <c r="C27" s="270"/>
      <c r="D27" s="209"/>
      <c r="E27" s="25"/>
      <c r="F27" s="26"/>
      <c r="G27" s="11"/>
      <c r="H27" s="9"/>
      <c r="I27" s="11"/>
      <c r="J27" s="11"/>
    </row>
    <row r="28" spans="1:24" ht="18" x14ac:dyDescent="0.35">
      <c r="A28" s="614" t="s">
        <v>63</v>
      </c>
      <c r="B28" s="826"/>
      <c r="C28" s="615"/>
      <c r="D28" s="616"/>
      <c r="E28" s="25"/>
      <c r="F28" s="26"/>
      <c r="G28" s="11"/>
      <c r="H28" s="11"/>
      <c r="I28" s="11"/>
      <c r="J28" s="11"/>
    </row>
    <row r="29" spans="1:24" ht="18" x14ac:dyDescent="0.35">
      <c r="A29" s="617" t="s">
        <v>64</v>
      </c>
      <c r="B29" s="827"/>
      <c r="C29" s="618"/>
      <c r="D29" s="61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2023-03-30T09:02:47Z</dcterms:modified>
</cp:coreProperties>
</file>