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17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день'!$A$1:$U$20</definedName>
    <definedName name="_xlnm.Print_Area" localSheetId="20">'21 день'!$A$2:$S$27</definedName>
    <definedName name="_xlnm.Print_Area" localSheetId="7">'8 день'!$A$1:$T$19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2" i="18" l="1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12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J11" i="33" l="1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7" i="19"/>
  <c r="K16" i="19"/>
  <c r="F15" i="19"/>
  <c r="F14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9" i="33" l="1"/>
  <c r="F24" i="31"/>
  <c r="F20" i="28"/>
  <c r="F13" i="27"/>
  <c r="F13" i="22"/>
  <c r="F12" i="20"/>
  <c r="F13" i="16"/>
  <c r="F13" i="15"/>
  <c r="F13" i="14"/>
  <c r="F13" i="1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2" i="30" l="1"/>
  <c r="K13" i="20" l="1"/>
  <c r="K24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J12" i="6" l="1"/>
  <c r="G19" i="33" l="1"/>
  <c r="H19" i="33"/>
  <c r="I19" i="33"/>
  <c r="J19" i="33"/>
  <c r="J20" i="33" s="1"/>
  <c r="H24" i="31" l="1"/>
  <c r="I24" i="31"/>
  <c r="J24" i="31"/>
  <c r="K25" i="31"/>
  <c r="K20" i="28" l="1"/>
  <c r="K21" i="28" s="1"/>
  <c r="J20" i="28"/>
  <c r="I20" i="28"/>
  <c r="H20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20" i="6" l="1"/>
</calcChain>
</file>

<file path=xl/sharedStrings.xml><?xml version="1.0" encoding="utf-8"?>
<sst xmlns="http://schemas.openxmlformats.org/spreadsheetml/2006/main" count="1440" uniqueCount="176">
  <si>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</si>
  <si>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</si>
  <si>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</si>
  <si>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</si>
  <si>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</si>
  <si>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</si>
  <si>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</si>
  <si>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</si>
  <si>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</si>
  <si>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</si>
  <si>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</si>
  <si>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</si>
  <si>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</si>
  <si>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</si>
  <si>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</si>
  <si>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</si>
  <si>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</si>
  <si>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</si>
  <si>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</si>
  <si>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</si>
  <si>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</si>
  <si>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</si>
  <si>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</si>
  <si>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</si>
  <si>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</si>
  <si>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</si>
  <si>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</si>
  <si>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</si>
  <si>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</si>
  <si>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</si>
  <si>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</si>
  <si>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</si>
  <si>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</si>
  <si>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</si>
  <si>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</si>
  <si>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</si>
  <si>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</si>
  <si>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</si>
  <si>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</si>
  <si>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</si>
  <si>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</si>
  <si>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</si>
  <si>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</si>
  <si>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</si>
  <si>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</si>
  <si>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</si>
  <si>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</si>
  <si>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</si>
  <si>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</si>
  <si>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</si>
  <si>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</si>
  <si>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</si>
  <si>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</si>
  <si>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</si>
  <si>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</si>
  <si>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</si>
  <si>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</si>
  <si>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</si>
  <si>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</si>
  <si>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</si>
  <si>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</si>
  <si>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</si>
  <si>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</si>
  <si>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</si>
  <si>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</si>
  <si>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</si>
  <si>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</si>
  <si>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</si>
  <si>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</si>
  <si>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</si>
  <si>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</si>
  <si>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</si>
  <si>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</si>
  <si>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</si>
  <si>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</si>
  <si>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</si>
  <si>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</si>
  <si>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</si>
  <si>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</si>
  <si>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</si>
  <si>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</si>
  <si>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</si>
  <si>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</si>
  <si>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</si>
  <si>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</si>
  <si>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</si>
  <si>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</si>
  <si>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</si>
  <si>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</si>
  <si>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</si>
  <si>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</si>
  <si>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</si>
  <si>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</si>
  <si>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</si>
  <si>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</si>
  <si>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</si>
  <si>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</si>
  <si>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</si>
  <si>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</si>
  <si>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</si>
  <si>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</si>
  <si>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</si>
  <si>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 xml:space="preserve"> Гуляш  (говядина)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</si>
  <si>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</si>
  <si>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</si>
  <si>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</si>
  <si>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</si>
  <si>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</si>
  <si>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</si>
  <si>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</si>
  <si>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</si>
  <si>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</si>
  <si>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</si>
  <si>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</si>
  <si>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</si>
  <si>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</si>
  <si>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</si>
  <si>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</si>
  <si>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</si>
  <si>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</si>
  <si>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</si>
  <si>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</si>
  <si>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</si>
  <si>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</si>
  <si>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</si>
  <si>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</si>
  <si>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</si>
  <si>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</si>
  <si>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</si>
  <si>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</si>
  <si>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</si>
  <si>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</si>
  <si>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</si>
  <si>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</si>
  <si>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</si>
  <si>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</si>
  <si>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</si>
  <si>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</si>
  <si>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</si>
  <si>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</si>
  <si>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</si>
  <si>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</si>
  <si>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</si>
  <si>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</si>
  <si>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</si>
  <si>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</si>
  <si>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</si>
  <si>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Блинчики с маслом (2 шт)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</si>
  <si>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</si>
  <si>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</si>
  <si>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</si>
  <si>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</si>
  <si>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</si>
  <si>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</si>
  <si>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Плов с мясом (говядина)</t>
  </si>
  <si>
    <t>Курица запеченная с сыром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</si>
  <si>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</si>
  <si>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</si>
  <si>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</si>
  <si>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</si>
  <si>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</si>
  <si>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</si>
  <si>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</si>
  <si>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</si>
  <si>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</si>
  <si>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</si>
  <si>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Молочный десерт</t>
  </si>
  <si>
    <t>Печень говяжья тушеная в сметанном соусе</t>
  </si>
  <si>
    <t>33 СД</t>
  </si>
  <si>
    <t>Куриные наггетсы с томатным соусом и зеленью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</si>
  <si>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</si>
  <si>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</si>
  <si>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</si>
  <si>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Биточек из рыбы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</si>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</sst>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4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12" fillId="2" borderId="5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6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64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57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7"/>
      <c r="B4" s="635" t="s">
        <v>39</v>
      </c>
      <c r="C4" s="636"/>
      <c r="D4" s="703"/>
      <c r="E4" s="635"/>
      <c r="F4" s="634"/>
      <c r="G4" s="637" t="s">
        <v>22</v>
      </c>
      <c r="H4" s="638"/>
      <c r="I4" s="639"/>
      <c r="J4" s="640" t="s">
        <v>23</v>
      </c>
      <c r="K4" s="912" t="s">
        <v>24</v>
      </c>
      <c r="L4" s="913"/>
      <c r="M4" s="914"/>
      <c r="N4" s="914"/>
      <c r="O4" s="914"/>
      <c r="P4" s="915" t="s">
        <v>25</v>
      </c>
      <c r="Q4" s="916"/>
      <c r="R4" s="916"/>
      <c r="S4" s="916"/>
      <c r="T4" s="916"/>
      <c r="U4" s="916"/>
      <c r="V4" s="916"/>
      <c r="W4" s="917"/>
    </row>
    <row r="5" spans="1:23" ht="47" thickBot="1" x14ac:dyDescent="0.4">
      <c r="A5" s="78" t="s">
        <v>0</v>
      </c>
      <c r="B5" s="104" t="s">
        <v>40</v>
      </c>
      <c r="C5" s="797" t="s">
        <v>41</v>
      </c>
      <c r="D5" s="104" t="s">
        <v>38</v>
      </c>
      <c r="E5" s="104" t="s">
        <v>26</v>
      </c>
      <c r="F5" s="98" t="s">
        <v>37</v>
      </c>
      <c r="G5" s="236" t="s">
        <v>27</v>
      </c>
      <c r="H5" s="67" t="s">
        <v>28</v>
      </c>
      <c r="I5" s="68" t="s">
        <v>29</v>
      </c>
      <c r="J5" s="641" t="s">
        <v>30</v>
      </c>
      <c r="K5" s="346" t="s">
        <v>31</v>
      </c>
      <c r="L5" s="346" t="s">
        <v>110</v>
      </c>
      <c r="M5" s="346" t="s">
        <v>32</v>
      </c>
      <c r="N5" s="476" t="s">
        <v>111</v>
      </c>
      <c r="O5" s="760" t="s">
        <v>112</v>
      </c>
      <c r="P5" s="479" t="s">
        <v>33</v>
      </c>
      <c r="Q5" s="98" t="s">
        <v>34</v>
      </c>
      <c r="R5" s="479" t="s">
        <v>35</v>
      </c>
      <c r="S5" s="98" t="s">
        <v>36</v>
      </c>
      <c r="T5" s="479" t="s">
        <v>113</v>
      </c>
      <c r="U5" s="98" t="s">
        <v>114</v>
      </c>
      <c r="V5" s="479" t="s">
        <v>115</v>
      </c>
      <c r="W5" s="763" t="s">
        <v>116</v>
      </c>
    </row>
    <row r="6" spans="1:23" ht="34.5" customHeight="1" x14ac:dyDescent="0.35">
      <c r="A6" s="79" t="s">
        <v>6</v>
      </c>
      <c r="B6" s="216">
        <v>225</v>
      </c>
      <c r="C6" s="364" t="s">
        <v>19</v>
      </c>
      <c r="D6" s="364" t="s">
        <v>147</v>
      </c>
      <c r="E6" s="216">
        <v>90</v>
      </c>
      <c r="F6" s="431"/>
      <c r="G6" s="256">
        <v>4.3899999999999997</v>
      </c>
      <c r="H6" s="37">
        <v>9.7100000000000009</v>
      </c>
      <c r="I6" s="218">
        <v>26.83</v>
      </c>
      <c r="J6" s="435">
        <v>219.19</v>
      </c>
      <c r="K6" s="237">
        <v>0.09</v>
      </c>
      <c r="L6" s="17">
        <v>0.05</v>
      </c>
      <c r="M6" s="15">
        <v>0</v>
      </c>
      <c r="N6" s="15">
        <v>50</v>
      </c>
      <c r="O6" s="18">
        <v>0.13</v>
      </c>
      <c r="P6" s="256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18">
        <v>0</v>
      </c>
    </row>
    <row r="7" spans="1:23" ht="34.5" customHeight="1" x14ac:dyDescent="0.35">
      <c r="A7" s="79"/>
      <c r="B7" s="100">
        <v>123</v>
      </c>
      <c r="C7" s="152" t="s">
        <v>61</v>
      </c>
      <c r="D7" s="283" t="s">
        <v>118</v>
      </c>
      <c r="E7" s="224">
        <v>205</v>
      </c>
      <c r="F7" s="100"/>
      <c r="G7" s="372">
        <v>7.32</v>
      </c>
      <c r="H7" s="91">
        <v>7.29</v>
      </c>
      <c r="I7" s="96">
        <v>34.18</v>
      </c>
      <c r="J7" s="448">
        <v>230.69</v>
      </c>
      <c r="K7" s="315">
        <v>0.08</v>
      </c>
      <c r="L7" s="27">
        <v>0.23</v>
      </c>
      <c r="M7" s="27">
        <v>0.88</v>
      </c>
      <c r="N7" s="27">
        <v>40</v>
      </c>
      <c r="O7" s="613">
        <v>0.15</v>
      </c>
      <c r="P7" s="315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79"/>
      <c r="B8" s="133">
        <v>113</v>
      </c>
      <c r="C8" s="151" t="s">
        <v>5</v>
      </c>
      <c r="D8" s="151" t="s">
        <v>11</v>
      </c>
      <c r="E8" s="133">
        <v>200</v>
      </c>
      <c r="F8" s="252"/>
      <c r="G8" s="237">
        <v>0.04</v>
      </c>
      <c r="H8" s="15">
        <v>0</v>
      </c>
      <c r="I8" s="41">
        <v>7.4</v>
      </c>
      <c r="J8" s="255">
        <v>30.26</v>
      </c>
      <c r="K8" s="237">
        <v>0</v>
      </c>
      <c r="L8" s="17">
        <v>0</v>
      </c>
      <c r="M8" s="15">
        <v>0.8</v>
      </c>
      <c r="N8" s="15">
        <v>0</v>
      </c>
      <c r="O8" s="18">
        <v>0</v>
      </c>
      <c r="P8" s="237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79"/>
      <c r="B9" s="136">
        <v>121</v>
      </c>
      <c r="C9" s="178" t="s">
        <v>14</v>
      </c>
      <c r="D9" s="215" t="s">
        <v>51</v>
      </c>
      <c r="E9" s="279">
        <v>30</v>
      </c>
      <c r="F9" s="133"/>
      <c r="G9" s="17">
        <v>2.25</v>
      </c>
      <c r="H9" s="15">
        <v>0.87</v>
      </c>
      <c r="I9" s="18">
        <v>14.94</v>
      </c>
      <c r="J9" s="188">
        <v>78.599999999999994</v>
      </c>
      <c r="K9" s="237">
        <v>0.03</v>
      </c>
      <c r="L9" s="17">
        <v>0.01</v>
      </c>
      <c r="M9" s="15">
        <v>0</v>
      </c>
      <c r="N9" s="15">
        <v>0</v>
      </c>
      <c r="O9" s="18">
        <v>0</v>
      </c>
      <c r="P9" s="23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79"/>
      <c r="B10" s="133" t="s">
        <v>152</v>
      </c>
      <c r="C10" s="178" t="s">
        <v>18</v>
      </c>
      <c r="D10" s="215" t="s">
        <v>153</v>
      </c>
      <c r="E10" s="183">
        <v>190</v>
      </c>
      <c r="F10" s="129"/>
      <c r="G10" s="237">
        <v>5</v>
      </c>
      <c r="H10" s="15">
        <v>0.4</v>
      </c>
      <c r="I10" s="41">
        <v>2</v>
      </c>
      <c r="J10" s="254">
        <v>25</v>
      </c>
      <c r="K10" s="237"/>
      <c r="L10" s="15"/>
      <c r="M10" s="15"/>
      <c r="N10" s="15"/>
      <c r="O10" s="18"/>
      <c r="P10" s="237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79"/>
      <c r="B11" s="134"/>
      <c r="C11" s="152"/>
      <c r="D11" s="303" t="s">
        <v>20</v>
      </c>
      <c r="E11" s="267">
        <f>SUM(E6:E10)</f>
        <v>715</v>
      </c>
      <c r="F11" s="429"/>
      <c r="G11" s="198">
        <f t="shared" ref="G11:W11" si="0">SUM(G6:G10)</f>
        <v>19</v>
      </c>
      <c r="H11" s="34">
        <f t="shared" si="0"/>
        <v>18.27</v>
      </c>
      <c r="I11" s="63">
        <f t="shared" si="0"/>
        <v>85.35</v>
      </c>
      <c r="J11" s="430">
        <f t="shared" si="0"/>
        <v>583.74</v>
      </c>
      <c r="K11" s="198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65">
        <f t="shared" si="0"/>
        <v>0.28000000000000003</v>
      </c>
      <c r="P11" s="198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3">
        <f t="shared" si="0"/>
        <v>0.03</v>
      </c>
    </row>
    <row r="12" spans="1:23" ht="34.5" customHeight="1" thickBot="1" x14ac:dyDescent="0.4">
      <c r="A12" s="79"/>
      <c r="B12" s="134"/>
      <c r="C12" s="152"/>
      <c r="D12" s="303" t="s">
        <v>21</v>
      </c>
      <c r="E12" s="134"/>
      <c r="F12" s="429"/>
      <c r="G12" s="200"/>
      <c r="H12" s="51"/>
      <c r="I12" s="117"/>
      <c r="J12" s="430">
        <f>J11/23.5</f>
        <v>24.84</v>
      </c>
      <c r="K12" s="200"/>
      <c r="L12" s="156"/>
      <c r="M12" s="432"/>
      <c r="N12" s="432"/>
      <c r="O12" s="762"/>
      <c r="P12" s="434"/>
      <c r="Q12" s="432"/>
      <c r="R12" s="432"/>
      <c r="S12" s="432"/>
      <c r="T12" s="432"/>
      <c r="U12" s="432"/>
      <c r="V12" s="432"/>
      <c r="W12" s="433"/>
    </row>
    <row r="13" spans="1:23" ht="34.5" customHeight="1" x14ac:dyDescent="0.35">
      <c r="A13" s="81" t="s">
        <v>7</v>
      </c>
      <c r="B13" s="138">
        <v>24</v>
      </c>
      <c r="C13" s="642" t="s">
        <v>19</v>
      </c>
      <c r="D13" s="335" t="s">
        <v>108</v>
      </c>
      <c r="E13" s="350">
        <v>150</v>
      </c>
      <c r="F13" s="138"/>
      <c r="G13" s="38">
        <v>0.6</v>
      </c>
      <c r="H13" s="39">
        <v>0.6</v>
      </c>
      <c r="I13" s="42">
        <v>14.7</v>
      </c>
      <c r="J13" s="468">
        <v>70.5</v>
      </c>
      <c r="K13" s="264">
        <v>0.05</v>
      </c>
      <c r="L13" s="38">
        <v>0.03</v>
      </c>
      <c r="M13" s="39">
        <v>15</v>
      </c>
      <c r="N13" s="39">
        <v>0</v>
      </c>
      <c r="O13" s="40">
        <v>0</v>
      </c>
      <c r="P13" s="256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42">
        <v>0.01</v>
      </c>
    </row>
    <row r="14" spans="1:23" ht="34.5" customHeight="1" x14ac:dyDescent="0.35">
      <c r="A14" s="79"/>
      <c r="B14" s="133">
        <v>30</v>
      </c>
      <c r="C14" s="151" t="s">
        <v>9</v>
      </c>
      <c r="D14" s="151" t="s">
        <v>16</v>
      </c>
      <c r="E14" s="133">
        <v>200</v>
      </c>
      <c r="F14" s="178"/>
      <c r="G14" s="237">
        <v>6</v>
      </c>
      <c r="H14" s="15">
        <v>6.28</v>
      </c>
      <c r="I14" s="41">
        <v>7.12</v>
      </c>
      <c r="J14" s="255">
        <v>109.74</v>
      </c>
      <c r="K14" s="237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37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82"/>
      <c r="B15" s="133">
        <v>255</v>
      </c>
      <c r="C15" s="151" t="s">
        <v>10</v>
      </c>
      <c r="D15" s="151" t="s">
        <v>154</v>
      </c>
      <c r="E15" s="133">
        <v>250</v>
      </c>
      <c r="F15" s="178"/>
      <c r="G15" s="237">
        <v>26.9</v>
      </c>
      <c r="H15" s="15">
        <v>33.159999999999997</v>
      </c>
      <c r="I15" s="41">
        <v>40.369999999999997</v>
      </c>
      <c r="J15" s="189">
        <v>567.08000000000004</v>
      </c>
      <c r="K15" s="237">
        <v>0.1</v>
      </c>
      <c r="L15" s="17">
        <v>0.19</v>
      </c>
      <c r="M15" s="15">
        <v>1.33</v>
      </c>
      <c r="N15" s="15">
        <v>160</v>
      </c>
      <c r="O15" s="41">
        <v>0</v>
      </c>
      <c r="P15" s="237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82"/>
      <c r="B16" s="133">
        <v>98</v>
      </c>
      <c r="C16" s="151" t="s">
        <v>18</v>
      </c>
      <c r="D16" s="151" t="s">
        <v>17</v>
      </c>
      <c r="E16" s="133">
        <v>200</v>
      </c>
      <c r="F16" s="178"/>
      <c r="G16" s="237">
        <v>0.37</v>
      </c>
      <c r="H16" s="15">
        <v>0</v>
      </c>
      <c r="I16" s="41">
        <v>14.85</v>
      </c>
      <c r="J16" s="255">
        <v>59.48</v>
      </c>
      <c r="K16" s="237">
        <v>0</v>
      </c>
      <c r="L16" s="17">
        <v>0</v>
      </c>
      <c r="M16" s="15">
        <v>0</v>
      </c>
      <c r="N16" s="15">
        <v>0</v>
      </c>
      <c r="O16" s="41">
        <v>0</v>
      </c>
      <c r="P16" s="237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82"/>
      <c r="B17" s="136">
        <v>119</v>
      </c>
      <c r="C17" s="151" t="s">
        <v>14</v>
      </c>
      <c r="D17" s="151" t="s">
        <v>55</v>
      </c>
      <c r="E17" s="183">
        <v>20</v>
      </c>
      <c r="F17" s="129"/>
      <c r="G17" s="237">
        <v>1.52</v>
      </c>
      <c r="H17" s="15">
        <v>0.16</v>
      </c>
      <c r="I17" s="41">
        <v>9.84</v>
      </c>
      <c r="J17" s="254">
        <v>47</v>
      </c>
      <c r="K17" s="237">
        <v>0.02</v>
      </c>
      <c r="L17" s="15">
        <v>0.01</v>
      </c>
      <c r="M17" s="15">
        <v>0</v>
      </c>
      <c r="N17" s="15">
        <v>0</v>
      </c>
      <c r="O17" s="18">
        <v>0</v>
      </c>
      <c r="P17" s="237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82"/>
      <c r="B18" s="133">
        <v>120</v>
      </c>
      <c r="C18" s="151" t="s">
        <v>15</v>
      </c>
      <c r="D18" s="151" t="s">
        <v>47</v>
      </c>
      <c r="E18" s="133">
        <v>20</v>
      </c>
      <c r="F18" s="178"/>
      <c r="G18" s="237">
        <v>1.32</v>
      </c>
      <c r="H18" s="15">
        <v>0.24</v>
      </c>
      <c r="I18" s="41">
        <v>8.0399999999999991</v>
      </c>
      <c r="J18" s="255">
        <v>39.6</v>
      </c>
      <c r="K18" s="272">
        <v>0.03</v>
      </c>
      <c r="L18" s="19">
        <v>0.02</v>
      </c>
      <c r="M18" s="20">
        <v>0</v>
      </c>
      <c r="N18" s="20">
        <v>0</v>
      </c>
      <c r="O18" s="46">
        <v>0</v>
      </c>
      <c r="P18" s="272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82"/>
      <c r="B19" s="223"/>
      <c r="C19" s="643"/>
      <c r="D19" s="303" t="s">
        <v>20</v>
      </c>
      <c r="E19" s="309">
        <f>SUM(E13:E18)</f>
        <v>840</v>
      </c>
      <c r="F19" s="644"/>
      <c r="G19" s="196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16">
        <f t="shared" si="1"/>
        <v>893.40000000000009</v>
      </c>
      <c r="K19" s="196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196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49"/>
      <c r="B20" s="318"/>
      <c r="C20" s="645"/>
      <c r="D20" s="336" t="s">
        <v>21</v>
      </c>
      <c r="E20" s="645"/>
      <c r="F20" s="647"/>
      <c r="G20" s="648"/>
      <c r="H20" s="649"/>
      <c r="I20" s="650"/>
      <c r="J20" s="317">
        <f>J19/23.5</f>
        <v>38.017021276595749</v>
      </c>
      <c r="K20" s="651"/>
      <c r="L20" s="652"/>
      <c r="M20" s="653"/>
      <c r="N20" s="653"/>
      <c r="O20" s="654"/>
      <c r="P20" s="651"/>
      <c r="Q20" s="653"/>
      <c r="R20" s="653"/>
      <c r="S20" s="653"/>
      <c r="T20" s="653"/>
      <c r="U20" s="653"/>
      <c r="V20" s="653"/>
      <c r="W20" s="654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36" zoomScaleNormal="36" workbookViewId="0">
      <selection activeCell="D32" sqref="D32"/>
    </sheetView>
  </sheetViews>
  <sheetFormatPr defaultRowHeight="14.5" x14ac:dyDescent="0.35"/>
  <cols>
    <col min="1" max="1" width="20.1796875" customWidth="1"/>
    <col min="2" max="2" width="13.1796875" style="831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0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4"/>
      <c r="B4" s="837"/>
      <c r="C4" s="634" t="s">
        <v>39</v>
      </c>
      <c r="D4" s="248"/>
      <c r="E4" s="703"/>
      <c r="F4" s="634"/>
      <c r="G4" s="635"/>
      <c r="H4" s="792" t="s">
        <v>22</v>
      </c>
      <c r="I4" s="793"/>
      <c r="J4" s="794"/>
      <c r="K4" s="704" t="s">
        <v>23</v>
      </c>
      <c r="L4" s="912" t="s">
        <v>24</v>
      </c>
      <c r="M4" s="913"/>
      <c r="N4" s="914"/>
      <c r="O4" s="914"/>
      <c r="P4" s="918"/>
      <c r="Q4" s="919" t="s">
        <v>25</v>
      </c>
      <c r="R4" s="920"/>
      <c r="S4" s="920"/>
      <c r="T4" s="920"/>
      <c r="U4" s="920"/>
      <c r="V4" s="920"/>
      <c r="W4" s="920"/>
      <c r="X4" s="921"/>
    </row>
    <row r="5" spans="1:24" s="16" customFormat="1" ht="47" thickBot="1" x14ac:dyDescent="0.4">
      <c r="A5" s="65" t="s">
        <v>0</v>
      </c>
      <c r="B5" s="838"/>
      <c r="C5" s="98" t="s">
        <v>40</v>
      </c>
      <c r="D5" s="686" t="s">
        <v>41</v>
      </c>
      <c r="E5" s="104" t="s">
        <v>38</v>
      </c>
      <c r="F5" s="98" t="s">
        <v>26</v>
      </c>
      <c r="G5" s="104" t="s">
        <v>37</v>
      </c>
      <c r="H5" s="127" t="s">
        <v>27</v>
      </c>
      <c r="I5" s="479" t="s">
        <v>28</v>
      </c>
      <c r="J5" s="98" t="s">
        <v>29</v>
      </c>
      <c r="K5" s="717" t="s">
        <v>30</v>
      </c>
      <c r="L5" s="346" t="s">
        <v>31</v>
      </c>
      <c r="M5" s="346" t="s">
        <v>110</v>
      </c>
      <c r="N5" s="346" t="s">
        <v>32</v>
      </c>
      <c r="O5" s="476" t="s">
        <v>111</v>
      </c>
      <c r="P5" s="346" t="s">
        <v>112</v>
      </c>
      <c r="Q5" s="346" t="s">
        <v>33</v>
      </c>
      <c r="R5" s="346" t="s">
        <v>34</v>
      </c>
      <c r="S5" s="346" t="s">
        <v>35</v>
      </c>
      <c r="T5" s="346" t="s">
        <v>36</v>
      </c>
      <c r="U5" s="346" t="s">
        <v>113</v>
      </c>
      <c r="V5" s="346" t="s">
        <v>114</v>
      </c>
      <c r="W5" s="346" t="s">
        <v>115</v>
      </c>
      <c r="X5" s="479" t="s">
        <v>116</v>
      </c>
    </row>
    <row r="6" spans="1:24" s="16" customFormat="1" ht="33.75" customHeight="1" x14ac:dyDescent="0.35">
      <c r="A6" s="392" t="s">
        <v>7</v>
      </c>
      <c r="B6" s="297"/>
      <c r="C6" s="138">
        <v>24</v>
      </c>
      <c r="D6" s="723" t="s">
        <v>19</v>
      </c>
      <c r="E6" s="383" t="s">
        <v>108</v>
      </c>
      <c r="F6" s="138">
        <v>150</v>
      </c>
      <c r="G6" s="642"/>
      <c r="H6" s="264">
        <v>0.6</v>
      </c>
      <c r="I6" s="39">
        <v>0.6</v>
      </c>
      <c r="J6" s="40">
        <v>14.7</v>
      </c>
      <c r="K6" s="512">
        <v>70.5</v>
      </c>
      <c r="L6" s="264">
        <v>0.03</v>
      </c>
      <c r="M6" s="39">
        <v>0.05</v>
      </c>
      <c r="N6" s="39">
        <v>7.5</v>
      </c>
      <c r="O6" s="39">
        <v>0</v>
      </c>
      <c r="P6" s="42">
        <v>0</v>
      </c>
      <c r="Q6" s="264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33.75" customHeight="1" x14ac:dyDescent="0.35">
      <c r="A7" s="80"/>
      <c r="B7" s="129"/>
      <c r="C7" s="135">
        <v>31</v>
      </c>
      <c r="D7" s="724" t="s">
        <v>9</v>
      </c>
      <c r="E7" s="626" t="s">
        <v>76</v>
      </c>
      <c r="F7" s="627">
        <v>200</v>
      </c>
      <c r="G7" s="99"/>
      <c r="H7" s="238">
        <v>5.74</v>
      </c>
      <c r="I7" s="13">
        <v>8.7799999999999994</v>
      </c>
      <c r="J7" s="43">
        <v>8.74</v>
      </c>
      <c r="K7" s="287">
        <v>138.04</v>
      </c>
      <c r="L7" s="23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3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3.75" customHeight="1" x14ac:dyDescent="0.35">
      <c r="A8" s="89"/>
      <c r="B8" s="165" t="s">
        <v>74</v>
      </c>
      <c r="C8" s="182">
        <v>148</v>
      </c>
      <c r="D8" s="726" t="s">
        <v>10</v>
      </c>
      <c r="E8" s="300" t="s">
        <v>103</v>
      </c>
      <c r="F8" s="538">
        <v>90</v>
      </c>
      <c r="G8" s="165"/>
      <c r="H8" s="399">
        <v>19.52</v>
      </c>
      <c r="I8" s="74">
        <v>10.17</v>
      </c>
      <c r="J8" s="400">
        <v>5.89</v>
      </c>
      <c r="K8" s="513">
        <v>193.12</v>
      </c>
      <c r="L8" s="399">
        <v>0.11</v>
      </c>
      <c r="M8" s="74">
        <v>0.16</v>
      </c>
      <c r="N8" s="74">
        <v>1.57</v>
      </c>
      <c r="O8" s="74">
        <v>300</v>
      </c>
      <c r="P8" s="454">
        <v>0.44</v>
      </c>
      <c r="Q8" s="399">
        <v>129.65</v>
      </c>
      <c r="R8" s="74">
        <v>270.19</v>
      </c>
      <c r="S8" s="74">
        <v>64.94</v>
      </c>
      <c r="T8" s="74">
        <v>1.28</v>
      </c>
      <c r="U8" s="74">
        <v>460.93</v>
      </c>
      <c r="V8" s="74">
        <v>0.14000000000000001</v>
      </c>
      <c r="W8" s="74">
        <v>1.7000000000000001E-2</v>
      </c>
      <c r="X8" s="400">
        <v>0.66</v>
      </c>
    </row>
    <row r="9" spans="1:24" s="16" customFormat="1" ht="51" customHeight="1" x14ac:dyDescent="0.35">
      <c r="A9" s="89"/>
      <c r="B9" s="164" t="s">
        <v>72</v>
      </c>
      <c r="C9" s="181">
        <v>312</v>
      </c>
      <c r="D9" s="725" t="s">
        <v>62</v>
      </c>
      <c r="E9" s="354" t="s">
        <v>156</v>
      </c>
      <c r="F9" s="164">
        <v>150</v>
      </c>
      <c r="G9" s="181"/>
      <c r="H9" s="406">
        <v>3.55</v>
      </c>
      <c r="I9" s="407">
        <v>7.16</v>
      </c>
      <c r="J9" s="465">
        <v>17.64</v>
      </c>
      <c r="K9" s="363">
        <v>150.44999999999999</v>
      </c>
      <c r="L9" s="406">
        <v>0.11</v>
      </c>
      <c r="M9" s="578">
        <v>0.12</v>
      </c>
      <c r="N9" s="407">
        <v>21.47</v>
      </c>
      <c r="O9" s="407">
        <v>100</v>
      </c>
      <c r="P9" s="465">
        <v>0.09</v>
      </c>
      <c r="Q9" s="406">
        <v>51.59</v>
      </c>
      <c r="R9" s="407">
        <v>90.88</v>
      </c>
      <c r="S9" s="407">
        <v>30.76</v>
      </c>
      <c r="T9" s="407">
        <v>1.1499999999999999</v>
      </c>
      <c r="U9" s="407">
        <v>495.63</v>
      </c>
      <c r="V9" s="407">
        <v>6.0499999999999998E-3</v>
      </c>
      <c r="W9" s="407">
        <v>7.2999999999999996E-4</v>
      </c>
      <c r="X9" s="408">
        <v>0.03</v>
      </c>
    </row>
    <row r="10" spans="1:24" s="16" customFormat="1" ht="51" customHeight="1" x14ac:dyDescent="0.35">
      <c r="A10" s="89"/>
      <c r="B10" s="165" t="s">
        <v>74</v>
      </c>
      <c r="C10" s="182">
        <v>22</v>
      </c>
      <c r="D10" s="509" t="s">
        <v>62</v>
      </c>
      <c r="E10" s="300" t="s">
        <v>145</v>
      </c>
      <c r="F10" s="165">
        <v>150</v>
      </c>
      <c r="G10" s="182"/>
      <c r="H10" s="330">
        <v>2.41</v>
      </c>
      <c r="I10" s="55">
        <v>7.02</v>
      </c>
      <c r="J10" s="56">
        <v>14.18</v>
      </c>
      <c r="K10" s="241">
        <v>130.79</v>
      </c>
      <c r="L10" s="240">
        <v>0.08</v>
      </c>
      <c r="M10" s="240">
        <v>7.0000000000000007E-2</v>
      </c>
      <c r="N10" s="55">
        <v>13.63</v>
      </c>
      <c r="O10" s="55">
        <v>420</v>
      </c>
      <c r="P10" s="56">
        <v>0.06</v>
      </c>
      <c r="Q10" s="330">
        <v>35.24</v>
      </c>
      <c r="R10" s="55">
        <v>63.07</v>
      </c>
      <c r="S10" s="55">
        <v>28.07</v>
      </c>
      <c r="T10" s="55">
        <v>1.03</v>
      </c>
      <c r="U10" s="55">
        <v>482.73</v>
      </c>
      <c r="V10" s="55">
        <v>5.0000000000000001E-3</v>
      </c>
      <c r="W10" s="55">
        <v>0</v>
      </c>
      <c r="X10" s="69">
        <v>0.03</v>
      </c>
    </row>
    <row r="11" spans="1:24" s="16" customFormat="1" ht="43.5" customHeight="1" x14ac:dyDescent="0.35">
      <c r="A11" s="89"/>
      <c r="B11" s="100"/>
      <c r="C11" s="133">
        <v>114</v>
      </c>
      <c r="D11" s="178" t="s">
        <v>46</v>
      </c>
      <c r="E11" s="215" t="s">
        <v>52</v>
      </c>
      <c r="F11" s="279">
        <v>200</v>
      </c>
      <c r="G11" s="151"/>
      <c r="H11" s="237">
        <v>0</v>
      </c>
      <c r="I11" s="15">
        <v>0</v>
      </c>
      <c r="J11" s="41">
        <v>7.27</v>
      </c>
      <c r="K11" s="254">
        <v>28.73</v>
      </c>
      <c r="L11" s="237">
        <v>0</v>
      </c>
      <c r="M11" s="17">
        <v>0</v>
      </c>
      <c r="N11" s="15">
        <v>0</v>
      </c>
      <c r="O11" s="15">
        <v>0</v>
      </c>
      <c r="P11" s="18">
        <v>0</v>
      </c>
      <c r="Q11" s="237">
        <v>0.26</v>
      </c>
      <c r="R11" s="15">
        <v>0.03</v>
      </c>
      <c r="S11" s="15">
        <v>0.03</v>
      </c>
      <c r="T11" s="15">
        <v>0.02</v>
      </c>
      <c r="U11" s="15">
        <v>0.28999999999999998</v>
      </c>
      <c r="V11" s="15">
        <v>0</v>
      </c>
      <c r="W11" s="15">
        <v>0</v>
      </c>
      <c r="X11" s="41">
        <v>0</v>
      </c>
    </row>
    <row r="12" spans="1:24" s="16" customFormat="1" ht="33.75" customHeight="1" x14ac:dyDescent="0.35">
      <c r="A12" s="89"/>
      <c r="B12" s="100"/>
      <c r="C12" s="209">
        <v>119</v>
      </c>
      <c r="D12" s="620" t="s">
        <v>14</v>
      </c>
      <c r="E12" s="152" t="s">
        <v>55</v>
      </c>
      <c r="F12" s="134">
        <v>45</v>
      </c>
      <c r="G12" s="100"/>
      <c r="H12" s="272">
        <v>3.42</v>
      </c>
      <c r="I12" s="20">
        <v>0.36</v>
      </c>
      <c r="J12" s="46">
        <v>22.14</v>
      </c>
      <c r="K12" s="286">
        <v>105.75</v>
      </c>
      <c r="L12" s="272">
        <v>0.05</v>
      </c>
      <c r="M12" s="20">
        <v>0.01</v>
      </c>
      <c r="N12" s="20">
        <v>0</v>
      </c>
      <c r="O12" s="20">
        <v>0</v>
      </c>
      <c r="P12" s="21">
        <v>0</v>
      </c>
      <c r="Q12" s="272">
        <v>9</v>
      </c>
      <c r="R12" s="20">
        <v>29.25</v>
      </c>
      <c r="S12" s="20">
        <v>6.3</v>
      </c>
      <c r="T12" s="20">
        <v>0.5</v>
      </c>
      <c r="U12" s="20">
        <v>41.85</v>
      </c>
      <c r="V12" s="20">
        <v>1E-3</v>
      </c>
      <c r="W12" s="20">
        <v>3.0000000000000001E-3</v>
      </c>
      <c r="X12" s="46">
        <v>6.53</v>
      </c>
    </row>
    <row r="13" spans="1:24" s="16" customFormat="1" ht="33.75" customHeight="1" x14ac:dyDescent="0.35">
      <c r="A13" s="89"/>
      <c r="B13" s="100"/>
      <c r="C13" s="134">
        <v>120</v>
      </c>
      <c r="D13" s="620" t="s">
        <v>15</v>
      </c>
      <c r="E13" s="152" t="s">
        <v>47</v>
      </c>
      <c r="F13" s="134">
        <v>25</v>
      </c>
      <c r="G13" s="100"/>
      <c r="H13" s="272">
        <v>1.65</v>
      </c>
      <c r="I13" s="20">
        <v>0.3</v>
      </c>
      <c r="J13" s="46">
        <v>10.050000000000001</v>
      </c>
      <c r="K13" s="286">
        <v>49.5</v>
      </c>
      <c r="L13" s="272">
        <v>0.04</v>
      </c>
      <c r="M13" s="20">
        <v>0.02</v>
      </c>
      <c r="N13" s="20">
        <v>0</v>
      </c>
      <c r="O13" s="20">
        <v>0</v>
      </c>
      <c r="P13" s="21">
        <v>0</v>
      </c>
      <c r="Q13" s="272">
        <v>7.25</v>
      </c>
      <c r="R13" s="20">
        <v>37.5</v>
      </c>
      <c r="S13" s="20">
        <v>11.75</v>
      </c>
      <c r="T13" s="20">
        <v>0.98</v>
      </c>
      <c r="U13" s="20">
        <v>58.75</v>
      </c>
      <c r="V13" s="20">
        <v>1E-3</v>
      </c>
      <c r="W13" s="20">
        <v>1E-3</v>
      </c>
      <c r="X13" s="46">
        <v>0</v>
      </c>
    </row>
    <row r="14" spans="1:24" s="16" customFormat="1" ht="33.75" customHeight="1" x14ac:dyDescent="0.35">
      <c r="A14" s="89"/>
      <c r="B14" s="164" t="s">
        <v>72</v>
      </c>
      <c r="C14" s="348"/>
      <c r="D14" s="727"/>
      <c r="E14" s="301" t="s">
        <v>20</v>
      </c>
      <c r="F14" s="292" t="e">
        <f>F6+F7+#REF!+F9+F11+F12+F13</f>
        <v>#REF!</v>
      </c>
      <c r="G14" s="452"/>
      <c r="H14" s="197" t="e">
        <f>H6+H7+#REF!+H9+H11+H12+H13</f>
        <v>#REF!</v>
      </c>
      <c r="I14" s="22" t="e">
        <f>I6+I7+#REF!+I9+I11+I12+I13</f>
        <v>#REF!</v>
      </c>
      <c r="J14" s="61" t="e">
        <f>J6+J7+#REF!+J9+J11+J12+J13</f>
        <v>#REF!</v>
      </c>
      <c r="K14" s="462" t="e">
        <f>K6+K7+#REF!+K9+K11+K12+K13</f>
        <v>#REF!</v>
      </c>
      <c r="L14" s="197" t="e">
        <f>L6+L7+#REF!+L9+L11+L12+L13</f>
        <v>#REF!</v>
      </c>
      <c r="M14" s="22" t="e">
        <f>M6+M7+#REF!+M9+M11+M12+M13</f>
        <v>#REF!</v>
      </c>
      <c r="N14" s="22" t="e">
        <f>N6+N7+#REF!+N9+N11+N12+N13</f>
        <v>#REF!</v>
      </c>
      <c r="O14" s="22" t="e">
        <f>O6+O7+#REF!+O9+O11+O12+O13</f>
        <v>#REF!</v>
      </c>
      <c r="P14" s="111" t="e">
        <f>P6+P7+#REF!+P9+P11+P12+P13</f>
        <v>#REF!</v>
      </c>
      <c r="Q14" s="197" t="e">
        <f>Q6+Q7+#REF!+Q9+Q11+Q12+Q13</f>
        <v>#REF!</v>
      </c>
      <c r="R14" s="22" t="e">
        <f>R6+R7+#REF!+R9+R11+R12+R13</f>
        <v>#REF!</v>
      </c>
      <c r="S14" s="22" t="e">
        <f>S6+S7+#REF!+S9+S11+S12+S13</f>
        <v>#REF!</v>
      </c>
      <c r="T14" s="22" t="e">
        <f>T6+T7+#REF!+T9+T11+T12+T13</f>
        <v>#REF!</v>
      </c>
      <c r="U14" s="22" t="e">
        <f>U6+U7+#REF!+U9+U11+U12+U13</f>
        <v>#REF!</v>
      </c>
      <c r="V14" s="22" t="e">
        <f>V6+V7+#REF!+V9+V11+V12+V13</f>
        <v>#REF!</v>
      </c>
      <c r="W14" s="22" t="e">
        <f>W6+W7+#REF!+W9+W11+W12+W13</f>
        <v>#REF!</v>
      </c>
      <c r="X14" s="61" t="e">
        <f>X6+X7+#REF!+X9+X11+X12+X13</f>
        <v>#REF!</v>
      </c>
    </row>
    <row r="15" spans="1:24" s="16" customFormat="1" ht="33.75" customHeight="1" x14ac:dyDescent="0.35">
      <c r="A15" s="89"/>
      <c r="B15" s="507" t="s">
        <v>74</v>
      </c>
      <c r="C15" s="617"/>
      <c r="D15" s="728"/>
      <c r="E15" s="302" t="s">
        <v>20</v>
      </c>
      <c r="F15" s="291">
        <f>F6+F7+F8+F9+F11+F12+F13</f>
        <v>860</v>
      </c>
      <c r="G15" s="464"/>
      <c r="H15" s="305">
        <f t="shared" ref="H15:X15" si="0">H6+H7+H8+H10+H11+H12+H13</f>
        <v>33.339999999999996</v>
      </c>
      <c r="I15" s="54">
        <f t="shared" si="0"/>
        <v>27.229999999999997</v>
      </c>
      <c r="J15" s="70">
        <f t="shared" si="0"/>
        <v>82.97</v>
      </c>
      <c r="K15" s="463">
        <f t="shared" si="0"/>
        <v>716.43</v>
      </c>
      <c r="L15" s="305">
        <f t="shared" si="0"/>
        <v>0.35</v>
      </c>
      <c r="M15" s="54">
        <f t="shared" si="0"/>
        <v>0.39000000000000007</v>
      </c>
      <c r="N15" s="54">
        <f t="shared" si="0"/>
        <v>27.94</v>
      </c>
      <c r="O15" s="54">
        <f t="shared" si="0"/>
        <v>852.8</v>
      </c>
      <c r="P15" s="765">
        <f t="shared" si="0"/>
        <v>0.56000000000000005</v>
      </c>
      <c r="Q15" s="305">
        <f t="shared" si="0"/>
        <v>243.7</v>
      </c>
      <c r="R15" s="54">
        <f t="shared" si="0"/>
        <v>501.52</v>
      </c>
      <c r="S15" s="54">
        <f t="shared" si="0"/>
        <v>149.37</v>
      </c>
      <c r="T15" s="54">
        <f t="shared" si="0"/>
        <v>5.09</v>
      </c>
      <c r="U15" s="54">
        <f t="shared" si="0"/>
        <v>1555.85</v>
      </c>
      <c r="V15" s="54">
        <f t="shared" si="0"/>
        <v>0.15400000000000003</v>
      </c>
      <c r="W15" s="54">
        <f t="shared" si="0"/>
        <v>2.1000000000000001E-2</v>
      </c>
      <c r="X15" s="70">
        <f t="shared" si="0"/>
        <v>7.266</v>
      </c>
    </row>
    <row r="16" spans="1:24" s="16" customFormat="1" ht="33.75" customHeight="1" x14ac:dyDescent="0.35">
      <c r="A16" s="89"/>
      <c r="B16" s="491" t="s">
        <v>72</v>
      </c>
      <c r="C16" s="353"/>
      <c r="D16" s="729"/>
      <c r="E16" s="301" t="s">
        <v>21</v>
      </c>
      <c r="F16" s="417"/>
      <c r="G16" s="491"/>
      <c r="H16" s="197"/>
      <c r="I16" s="22"/>
      <c r="J16" s="61"/>
      <c r="K16" s="514" t="e">
        <f>K14/23.5</f>
        <v>#REF!</v>
      </c>
      <c r="L16" s="197"/>
      <c r="M16" s="22"/>
      <c r="N16" s="22"/>
      <c r="O16" s="22"/>
      <c r="P16" s="111"/>
      <c r="Q16" s="197"/>
      <c r="R16" s="22"/>
      <c r="S16" s="22"/>
      <c r="T16" s="22"/>
      <c r="U16" s="22"/>
      <c r="V16" s="22"/>
      <c r="W16" s="22"/>
      <c r="X16" s="61"/>
    </row>
    <row r="17" spans="1:24" s="16" customFormat="1" ht="33.75" customHeight="1" thickBot="1" x14ac:dyDescent="0.4">
      <c r="A17" s="116"/>
      <c r="B17" s="166" t="s">
        <v>74</v>
      </c>
      <c r="C17" s="532"/>
      <c r="D17" s="696"/>
      <c r="E17" s="768" t="s">
        <v>21</v>
      </c>
      <c r="F17" s="184"/>
      <c r="G17" s="166"/>
      <c r="H17" s="422"/>
      <c r="I17" s="423"/>
      <c r="J17" s="424"/>
      <c r="K17" s="515">
        <f>K15/23.5</f>
        <v>30.486382978723402</v>
      </c>
      <c r="L17" s="422"/>
      <c r="M17" s="423"/>
      <c r="N17" s="423"/>
      <c r="O17" s="423"/>
      <c r="P17" s="467"/>
      <c r="Q17" s="422"/>
      <c r="R17" s="423"/>
      <c r="S17" s="423"/>
      <c r="T17" s="423"/>
      <c r="U17" s="423"/>
      <c r="V17" s="423"/>
      <c r="W17" s="423"/>
      <c r="X17" s="424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374"/>
      <c r="B19" s="845"/>
      <c r="C19" s="275"/>
      <c r="D19" s="211"/>
      <c r="E19" s="25"/>
      <c r="F19" s="26"/>
      <c r="G19" s="11"/>
      <c r="H19" s="9"/>
      <c r="I19" s="11"/>
      <c r="J19" s="11"/>
    </row>
    <row r="20" spans="1:24" ht="18" x14ac:dyDescent="0.35">
      <c r="A20" s="628" t="s">
        <v>64</v>
      </c>
      <c r="B20" s="836"/>
      <c r="C20" s="629"/>
      <c r="D20" s="629"/>
      <c r="E20" s="25"/>
      <c r="F20" s="26"/>
      <c r="G20" s="11"/>
      <c r="H20" s="11"/>
      <c r="I20" s="11"/>
      <c r="J20" s="11"/>
      <c r="R20" s="480"/>
    </row>
    <row r="21" spans="1:24" ht="18" x14ac:dyDescent="0.35">
      <c r="A21" s="631" t="s">
        <v>65</v>
      </c>
      <c r="B21" s="832"/>
      <c r="C21" s="115"/>
      <c r="D21" s="632"/>
      <c r="E21" s="25"/>
      <c r="F21" s="26"/>
      <c r="G21" s="11"/>
      <c r="H21" s="11"/>
      <c r="I21" s="11"/>
      <c r="J21" s="11"/>
    </row>
    <row r="22" spans="1:24" ht="18" x14ac:dyDescent="0.35">
      <c r="D22" s="11"/>
      <c r="E22" s="25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9" zoomScaleNormal="39" workbookViewId="0">
      <selection activeCell="J33" sqref="J33"/>
    </sheetView>
  </sheetViews>
  <sheetFormatPr defaultRowHeight="14.5" x14ac:dyDescent="0.35"/>
  <cols>
    <col min="1" max="1" width="16.81640625" customWidth="1"/>
    <col min="2" max="2" width="16.81640625" style="831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30"/>
      <c r="C2" s="7"/>
      <c r="D2" s="6" t="s">
        <v>3</v>
      </c>
      <c r="E2" s="764"/>
      <c r="F2" s="8" t="s">
        <v>2</v>
      </c>
      <c r="G2" s="120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57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7"/>
      <c r="B4" s="846"/>
      <c r="C4" s="777" t="s">
        <v>39</v>
      </c>
      <c r="D4" s="248"/>
      <c r="E4" s="703"/>
      <c r="F4" s="775"/>
      <c r="G4" s="777"/>
      <c r="H4" s="792" t="s">
        <v>22</v>
      </c>
      <c r="I4" s="793"/>
      <c r="J4" s="794"/>
      <c r="K4" s="704" t="s">
        <v>23</v>
      </c>
      <c r="L4" s="912" t="s">
        <v>24</v>
      </c>
      <c r="M4" s="913"/>
      <c r="N4" s="914"/>
      <c r="O4" s="914"/>
      <c r="P4" s="918"/>
      <c r="Q4" s="926" t="s">
        <v>25</v>
      </c>
      <c r="R4" s="927"/>
      <c r="S4" s="927"/>
      <c r="T4" s="927"/>
      <c r="U4" s="927"/>
      <c r="V4" s="927"/>
      <c r="W4" s="927"/>
      <c r="X4" s="928"/>
    </row>
    <row r="5" spans="1:24" s="16" customFormat="1" ht="47" thickBot="1" x14ac:dyDescent="0.4">
      <c r="A5" s="78" t="s">
        <v>0</v>
      </c>
      <c r="B5" s="847"/>
      <c r="C5" s="104" t="s">
        <v>40</v>
      </c>
      <c r="D5" s="686" t="s">
        <v>41</v>
      </c>
      <c r="E5" s="104" t="s">
        <v>38</v>
      </c>
      <c r="F5" s="98" t="s">
        <v>26</v>
      </c>
      <c r="G5" s="104" t="s">
        <v>37</v>
      </c>
      <c r="H5" s="98" t="s">
        <v>27</v>
      </c>
      <c r="I5" s="479" t="s">
        <v>28</v>
      </c>
      <c r="J5" s="98" t="s">
        <v>29</v>
      </c>
      <c r="K5" s="717" t="s">
        <v>30</v>
      </c>
      <c r="L5" s="346" t="s">
        <v>31</v>
      </c>
      <c r="M5" s="346" t="s">
        <v>110</v>
      </c>
      <c r="N5" s="346" t="s">
        <v>32</v>
      </c>
      <c r="O5" s="476" t="s">
        <v>111</v>
      </c>
      <c r="P5" s="346" t="s">
        <v>112</v>
      </c>
      <c r="Q5" s="346" t="s">
        <v>33</v>
      </c>
      <c r="R5" s="346" t="s">
        <v>34</v>
      </c>
      <c r="S5" s="346" t="s">
        <v>35</v>
      </c>
      <c r="T5" s="346" t="s">
        <v>36</v>
      </c>
      <c r="U5" s="346" t="s">
        <v>113</v>
      </c>
      <c r="V5" s="346" t="s">
        <v>114</v>
      </c>
      <c r="W5" s="346" t="s">
        <v>115</v>
      </c>
      <c r="X5" s="479" t="s">
        <v>116</v>
      </c>
    </row>
    <row r="6" spans="1:24" s="16" customFormat="1" ht="33.75" customHeight="1" x14ac:dyDescent="0.35">
      <c r="A6" s="81" t="s">
        <v>7</v>
      </c>
      <c r="B6" s="138"/>
      <c r="C6" s="401">
        <v>28</v>
      </c>
      <c r="D6" s="769" t="s">
        <v>19</v>
      </c>
      <c r="E6" s="402" t="s">
        <v>138</v>
      </c>
      <c r="F6" s="447">
        <v>60</v>
      </c>
      <c r="G6" s="460"/>
      <c r="H6" s="441">
        <v>0.48</v>
      </c>
      <c r="I6" s="368">
        <v>0.6</v>
      </c>
      <c r="J6" s="442">
        <v>1.56</v>
      </c>
      <c r="K6" s="461">
        <v>8.4</v>
      </c>
      <c r="L6" s="332">
        <v>0.02</v>
      </c>
      <c r="M6" s="334">
        <v>0.02</v>
      </c>
      <c r="N6" s="49">
        <v>6</v>
      </c>
      <c r="O6" s="49">
        <v>10</v>
      </c>
      <c r="P6" s="50">
        <v>0</v>
      </c>
      <c r="Q6" s="332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36" customFormat="1" ht="33.75" customHeight="1" x14ac:dyDescent="0.35">
      <c r="A7" s="80"/>
      <c r="B7" s="134"/>
      <c r="C7" s="100">
        <v>40</v>
      </c>
      <c r="D7" s="770" t="s">
        <v>9</v>
      </c>
      <c r="E7" s="159" t="s">
        <v>96</v>
      </c>
      <c r="F7" s="750">
        <v>200</v>
      </c>
      <c r="G7" s="100"/>
      <c r="H7" s="246">
        <v>5</v>
      </c>
      <c r="I7" s="75">
        <v>7.6</v>
      </c>
      <c r="J7" s="76">
        <v>12.8</v>
      </c>
      <c r="K7" s="209">
        <v>139.80000000000001</v>
      </c>
      <c r="L7" s="246">
        <v>0.04</v>
      </c>
      <c r="M7" s="207">
        <v>0.1</v>
      </c>
      <c r="N7" s="75">
        <v>3.32</v>
      </c>
      <c r="O7" s="75">
        <v>152.19999999999999</v>
      </c>
      <c r="P7" s="206">
        <v>0</v>
      </c>
      <c r="Q7" s="246">
        <v>31.94</v>
      </c>
      <c r="R7" s="75">
        <v>109.2</v>
      </c>
      <c r="S7" s="75">
        <v>24.66</v>
      </c>
      <c r="T7" s="75">
        <v>1.18</v>
      </c>
      <c r="U7" s="75">
        <v>408.2</v>
      </c>
      <c r="V7" s="75">
        <v>2.4E-2</v>
      </c>
      <c r="W7" s="75">
        <v>6.0000000000000001E-3</v>
      </c>
      <c r="X7" s="206">
        <v>4.2000000000000003E-2</v>
      </c>
    </row>
    <row r="8" spans="1:24" s="36" customFormat="1" ht="33.75" customHeight="1" x14ac:dyDescent="0.35">
      <c r="A8" s="89"/>
      <c r="B8" s="134"/>
      <c r="C8" s="100">
        <v>86</v>
      </c>
      <c r="D8" s="566" t="s">
        <v>10</v>
      </c>
      <c r="E8" s="355" t="s">
        <v>78</v>
      </c>
      <c r="F8" s="750">
        <v>240</v>
      </c>
      <c r="G8" s="100"/>
      <c r="H8" s="237">
        <v>20.149999999999999</v>
      </c>
      <c r="I8" s="15">
        <v>19.079999999999998</v>
      </c>
      <c r="J8" s="18">
        <v>24.59</v>
      </c>
      <c r="K8" s="188">
        <v>350.62</v>
      </c>
      <c r="L8" s="237">
        <v>0.18</v>
      </c>
      <c r="M8" s="17">
        <v>0.21</v>
      </c>
      <c r="N8" s="15">
        <v>13.9</v>
      </c>
      <c r="O8" s="15">
        <v>10</v>
      </c>
      <c r="P8" s="41">
        <v>0</v>
      </c>
      <c r="Q8" s="237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1">
        <v>0.1</v>
      </c>
    </row>
    <row r="9" spans="1:24" s="16" customFormat="1" ht="43.5" customHeight="1" x14ac:dyDescent="0.35">
      <c r="A9" s="82"/>
      <c r="B9" s="133"/>
      <c r="C9" s="99">
        <v>102</v>
      </c>
      <c r="D9" s="659" t="s">
        <v>18</v>
      </c>
      <c r="E9" s="626" t="s">
        <v>79</v>
      </c>
      <c r="F9" s="585">
        <v>200</v>
      </c>
      <c r="G9" s="99"/>
      <c r="H9" s="237">
        <v>0.83</v>
      </c>
      <c r="I9" s="15">
        <v>0.04</v>
      </c>
      <c r="J9" s="41">
        <v>15.16</v>
      </c>
      <c r="K9" s="255">
        <v>64.22</v>
      </c>
      <c r="L9" s="237">
        <v>0.01</v>
      </c>
      <c r="M9" s="15">
        <v>0.03</v>
      </c>
      <c r="N9" s="15">
        <v>0.27</v>
      </c>
      <c r="O9" s="15">
        <v>60</v>
      </c>
      <c r="P9" s="41">
        <v>0</v>
      </c>
      <c r="Q9" s="237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1">
        <v>0.01</v>
      </c>
    </row>
    <row r="10" spans="1:24" s="16" customFormat="1" ht="33.75" customHeight="1" x14ac:dyDescent="0.35">
      <c r="A10" s="82"/>
      <c r="B10" s="133"/>
      <c r="C10" s="101">
        <v>119</v>
      </c>
      <c r="D10" s="561" t="s">
        <v>14</v>
      </c>
      <c r="E10" s="151" t="s">
        <v>55</v>
      </c>
      <c r="F10" s="134">
        <v>45</v>
      </c>
      <c r="G10" s="100"/>
      <c r="H10" s="272">
        <v>3.42</v>
      </c>
      <c r="I10" s="20">
        <v>0.36</v>
      </c>
      <c r="J10" s="46">
        <v>22.14</v>
      </c>
      <c r="K10" s="286">
        <v>105.75</v>
      </c>
      <c r="L10" s="272">
        <v>0.05</v>
      </c>
      <c r="M10" s="20">
        <v>0.01</v>
      </c>
      <c r="N10" s="20">
        <v>0</v>
      </c>
      <c r="O10" s="20">
        <v>0</v>
      </c>
      <c r="P10" s="21">
        <v>0</v>
      </c>
      <c r="Q10" s="272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16" customFormat="1" ht="33.75" customHeight="1" x14ac:dyDescent="0.35">
      <c r="A11" s="82"/>
      <c r="B11" s="133"/>
      <c r="C11" s="129">
        <v>120</v>
      </c>
      <c r="D11" s="561" t="s">
        <v>15</v>
      </c>
      <c r="E11" s="151" t="s">
        <v>47</v>
      </c>
      <c r="F11" s="134">
        <v>25</v>
      </c>
      <c r="G11" s="100"/>
      <c r="H11" s="272">
        <v>1.65</v>
      </c>
      <c r="I11" s="20">
        <v>0.3</v>
      </c>
      <c r="J11" s="46">
        <v>10.050000000000001</v>
      </c>
      <c r="K11" s="286">
        <v>49.5</v>
      </c>
      <c r="L11" s="272">
        <v>0.04</v>
      </c>
      <c r="M11" s="20">
        <v>0.02</v>
      </c>
      <c r="N11" s="20">
        <v>0</v>
      </c>
      <c r="O11" s="20">
        <v>0</v>
      </c>
      <c r="P11" s="21">
        <v>0</v>
      </c>
      <c r="Q11" s="272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6">
        <v>0</v>
      </c>
    </row>
    <row r="12" spans="1:24" s="36" customFormat="1" ht="33.75" customHeight="1" x14ac:dyDescent="0.35">
      <c r="A12" s="89"/>
      <c r="B12" s="134"/>
      <c r="C12" s="100"/>
      <c r="D12" s="566"/>
      <c r="E12" s="303" t="s">
        <v>20</v>
      </c>
      <c r="F12" s="389">
        <f>SUM(F6:F11)</f>
        <v>770</v>
      </c>
      <c r="G12" s="100"/>
      <c r="H12" s="272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21">
        <f>K6+K7+K8+K9+K10+K11</f>
        <v>718.29000000000008</v>
      </c>
      <c r="L12" s="272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6">
        <f t="shared" si="1"/>
        <v>0</v>
      </c>
      <c r="Q12" s="272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6">
        <f t="shared" si="1"/>
        <v>6.6820000000000004</v>
      </c>
    </row>
    <row r="13" spans="1:24" s="36" customFormat="1" ht="33.75" customHeight="1" thickBot="1" x14ac:dyDescent="0.4">
      <c r="A13" s="116"/>
      <c r="B13" s="137"/>
      <c r="C13" s="259"/>
      <c r="D13" s="771"/>
      <c r="E13" s="336" t="s">
        <v>21</v>
      </c>
      <c r="F13" s="266"/>
      <c r="G13" s="204"/>
      <c r="H13" s="200"/>
      <c r="I13" s="51"/>
      <c r="J13" s="128"/>
      <c r="K13" s="359">
        <f>K12/23.5</f>
        <v>30.565531914893619</v>
      </c>
      <c r="L13" s="200"/>
      <c r="M13" s="156"/>
      <c r="N13" s="51"/>
      <c r="O13" s="51"/>
      <c r="P13" s="117"/>
      <c r="Q13" s="200"/>
      <c r="R13" s="51"/>
      <c r="S13" s="51"/>
      <c r="T13" s="51"/>
      <c r="U13" s="51"/>
      <c r="V13" s="51"/>
      <c r="W13" s="51"/>
      <c r="X13" s="117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628" t="s">
        <v>64</v>
      </c>
      <c r="B17" s="836"/>
      <c r="C17" s="629"/>
      <c r="D17" s="630"/>
      <c r="E17" s="25"/>
      <c r="F17" s="26"/>
      <c r="G17" s="11"/>
      <c r="H17" s="11"/>
      <c r="I17" s="11"/>
      <c r="J17" s="11"/>
    </row>
    <row r="18" spans="1:10" x14ac:dyDescent="0.35">
      <c r="A18" s="631" t="s">
        <v>65</v>
      </c>
      <c r="B18" s="832"/>
      <c r="C18" s="632"/>
      <c r="D18" s="632"/>
      <c r="E18" s="11"/>
      <c r="F18" s="11"/>
      <c r="G18" s="11"/>
      <c r="H18" s="11"/>
      <c r="I18" s="11"/>
      <c r="J18" s="11"/>
    </row>
    <row r="19" spans="1:10" x14ac:dyDescent="0.35">
      <c r="A19" s="11"/>
      <c r="B19" s="833"/>
      <c r="C19" s="340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25" sqref="E25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7"/>
      <c r="B4" s="97"/>
      <c r="C4" s="635" t="s">
        <v>39</v>
      </c>
      <c r="D4" s="702"/>
      <c r="E4" s="703"/>
      <c r="F4" s="635"/>
      <c r="G4" s="634"/>
      <c r="H4" s="792" t="s">
        <v>22</v>
      </c>
      <c r="I4" s="793"/>
      <c r="J4" s="794"/>
      <c r="K4" s="704" t="s">
        <v>23</v>
      </c>
      <c r="L4" s="912" t="s">
        <v>24</v>
      </c>
      <c r="M4" s="913"/>
      <c r="N4" s="914"/>
      <c r="O4" s="914"/>
      <c r="P4" s="918"/>
      <c r="Q4" s="919" t="s">
        <v>25</v>
      </c>
      <c r="R4" s="920"/>
      <c r="S4" s="920"/>
      <c r="T4" s="920"/>
      <c r="U4" s="920"/>
      <c r="V4" s="920"/>
      <c r="W4" s="920"/>
      <c r="X4" s="921"/>
    </row>
    <row r="5" spans="1:24" s="16" customFormat="1" ht="47" thickBot="1" x14ac:dyDescent="0.4">
      <c r="A5" s="78" t="s">
        <v>0</v>
      </c>
      <c r="B5" s="98"/>
      <c r="C5" s="104" t="s">
        <v>40</v>
      </c>
      <c r="D5" s="795" t="s">
        <v>41</v>
      </c>
      <c r="E5" s="104" t="s">
        <v>38</v>
      </c>
      <c r="F5" s="104" t="s">
        <v>26</v>
      </c>
      <c r="G5" s="98" t="s">
        <v>37</v>
      </c>
      <c r="H5" s="127" t="s">
        <v>27</v>
      </c>
      <c r="I5" s="479" t="s">
        <v>28</v>
      </c>
      <c r="J5" s="763" t="s">
        <v>29</v>
      </c>
      <c r="K5" s="717" t="s">
        <v>30</v>
      </c>
      <c r="L5" s="346" t="s">
        <v>31</v>
      </c>
      <c r="M5" s="346" t="s">
        <v>110</v>
      </c>
      <c r="N5" s="346" t="s">
        <v>32</v>
      </c>
      <c r="O5" s="476" t="s">
        <v>111</v>
      </c>
      <c r="P5" s="346" t="s">
        <v>112</v>
      </c>
      <c r="Q5" s="346" t="s">
        <v>33</v>
      </c>
      <c r="R5" s="346" t="s">
        <v>34</v>
      </c>
      <c r="S5" s="346" t="s">
        <v>35</v>
      </c>
      <c r="T5" s="346" t="s">
        <v>36</v>
      </c>
      <c r="U5" s="346" t="s">
        <v>113</v>
      </c>
      <c r="V5" s="346" t="s">
        <v>114</v>
      </c>
      <c r="W5" s="346" t="s">
        <v>115</v>
      </c>
      <c r="X5" s="479" t="s">
        <v>116</v>
      </c>
    </row>
    <row r="6" spans="1:24" s="16" customFormat="1" ht="33.75" customHeight="1" x14ac:dyDescent="0.35">
      <c r="A6" s="81" t="s">
        <v>7</v>
      </c>
      <c r="B6" s="297"/>
      <c r="C6" s="281">
        <v>9</v>
      </c>
      <c r="D6" s="688" t="s">
        <v>19</v>
      </c>
      <c r="E6" s="689" t="s">
        <v>88</v>
      </c>
      <c r="F6" s="690">
        <v>60</v>
      </c>
      <c r="G6" s="516"/>
      <c r="H6" s="264">
        <v>1.29</v>
      </c>
      <c r="I6" s="39">
        <v>4.2699999999999996</v>
      </c>
      <c r="J6" s="40">
        <v>6.97</v>
      </c>
      <c r="K6" s="314">
        <v>72.75</v>
      </c>
      <c r="L6" s="264">
        <v>0.02</v>
      </c>
      <c r="M6" s="39">
        <v>0.03</v>
      </c>
      <c r="N6" s="39">
        <v>4.4800000000000004</v>
      </c>
      <c r="O6" s="39">
        <v>30</v>
      </c>
      <c r="P6" s="42">
        <v>0</v>
      </c>
      <c r="Q6" s="264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33.75" customHeight="1" x14ac:dyDescent="0.35">
      <c r="A7" s="79"/>
      <c r="B7" s="99"/>
      <c r="C7" s="134">
        <v>41</v>
      </c>
      <c r="D7" s="208" t="s">
        <v>9</v>
      </c>
      <c r="E7" s="355" t="s">
        <v>82</v>
      </c>
      <c r="F7" s="224">
        <v>200</v>
      </c>
      <c r="G7" s="373"/>
      <c r="H7" s="246">
        <v>6.66</v>
      </c>
      <c r="I7" s="75">
        <v>5.51</v>
      </c>
      <c r="J7" s="206">
        <v>8.75</v>
      </c>
      <c r="K7" s="371">
        <v>111.57</v>
      </c>
      <c r="L7" s="246">
        <v>7.0000000000000007E-2</v>
      </c>
      <c r="M7" s="75">
        <v>0.06</v>
      </c>
      <c r="N7" s="75">
        <v>2.75</v>
      </c>
      <c r="O7" s="75">
        <v>110</v>
      </c>
      <c r="P7" s="76">
        <v>0</v>
      </c>
      <c r="Q7" s="246">
        <v>22.94</v>
      </c>
      <c r="R7" s="75">
        <v>97.77</v>
      </c>
      <c r="S7" s="75">
        <v>22.1</v>
      </c>
      <c r="T7" s="75">
        <v>1.38</v>
      </c>
      <c r="U7" s="75">
        <v>299.77999999999997</v>
      </c>
      <c r="V7" s="75">
        <v>4.0000000000000001E-3</v>
      </c>
      <c r="W7" s="75">
        <v>2E-3</v>
      </c>
      <c r="X7" s="206">
        <v>0.03</v>
      </c>
    </row>
    <row r="8" spans="1:24" s="36" customFormat="1" ht="33.75" customHeight="1" x14ac:dyDescent="0.35">
      <c r="A8" s="89"/>
      <c r="B8" s="580"/>
      <c r="C8" s="134">
        <v>81</v>
      </c>
      <c r="D8" s="208" t="s">
        <v>10</v>
      </c>
      <c r="E8" s="159" t="s">
        <v>71</v>
      </c>
      <c r="F8" s="656">
        <v>90</v>
      </c>
      <c r="G8" s="168"/>
      <c r="H8" s="272">
        <v>23.81</v>
      </c>
      <c r="I8" s="20">
        <v>19.829999999999998</v>
      </c>
      <c r="J8" s="46">
        <v>0.72</v>
      </c>
      <c r="K8" s="271">
        <v>274.56</v>
      </c>
      <c r="L8" s="272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72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6">
        <v>0.15</v>
      </c>
    </row>
    <row r="9" spans="1:24" s="16" customFormat="1" ht="43.5" customHeight="1" x14ac:dyDescent="0.35">
      <c r="A9" s="82"/>
      <c r="B9" s="100"/>
      <c r="C9" s="134">
        <v>124</v>
      </c>
      <c r="D9" s="208" t="s">
        <v>85</v>
      </c>
      <c r="E9" s="355" t="s">
        <v>83</v>
      </c>
      <c r="F9" s="224">
        <v>150</v>
      </c>
      <c r="G9" s="373"/>
      <c r="H9" s="246">
        <v>3.93</v>
      </c>
      <c r="I9" s="75">
        <v>4.24</v>
      </c>
      <c r="J9" s="206">
        <v>21.84</v>
      </c>
      <c r="K9" s="371">
        <v>140.55000000000001</v>
      </c>
      <c r="L9" s="246">
        <v>0.11</v>
      </c>
      <c r="M9" s="75">
        <v>0.02</v>
      </c>
      <c r="N9" s="75">
        <v>0</v>
      </c>
      <c r="O9" s="75">
        <v>10</v>
      </c>
      <c r="P9" s="76">
        <v>0.06</v>
      </c>
      <c r="Q9" s="246">
        <v>10.9</v>
      </c>
      <c r="R9" s="75">
        <v>74.540000000000006</v>
      </c>
      <c r="S9" s="75">
        <v>26.07</v>
      </c>
      <c r="T9" s="75">
        <v>0.86</v>
      </c>
      <c r="U9" s="75">
        <v>64.319999999999993</v>
      </c>
      <c r="V9" s="75">
        <v>1E-3</v>
      </c>
      <c r="W9" s="75">
        <v>1E-3</v>
      </c>
      <c r="X9" s="206">
        <v>0.01</v>
      </c>
    </row>
    <row r="10" spans="1:24" s="16" customFormat="1" ht="33.75" customHeight="1" x14ac:dyDescent="0.35">
      <c r="A10" s="82"/>
      <c r="B10" s="371"/>
      <c r="C10" s="209">
        <v>100</v>
      </c>
      <c r="D10" s="208" t="s">
        <v>86</v>
      </c>
      <c r="E10" s="152" t="s">
        <v>84</v>
      </c>
      <c r="F10" s="134">
        <v>200</v>
      </c>
      <c r="G10" s="373"/>
      <c r="H10" s="272">
        <v>0.15</v>
      </c>
      <c r="I10" s="20">
        <v>0.04</v>
      </c>
      <c r="J10" s="46">
        <v>12.83</v>
      </c>
      <c r="K10" s="271">
        <v>52.45</v>
      </c>
      <c r="L10" s="237">
        <v>0</v>
      </c>
      <c r="M10" s="15">
        <v>0</v>
      </c>
      <c r="N10" s="15">
        <v>1.2</v>
      </c>
      <c r="O10" s="15">
        <v>0</v>
      </c>
      <c r="P10" s="18">
        <v>0</v>
      </c>
      <c r="Q10" s="237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1">
        <v>0</v>
      </c>
    </row>
    <row r="11" spans="1:24" s="16" customFormat="1" ht="33.75" customHeight="1" x14ac:dyDescent="0.35">
      <c r="A11" s="82"/>
      <c r="B11" s="371"/>
      <c r="C11" s="209">
        <v>119</v>
      </c>
      <c r="D11" s="208" t="s">
        <v>14</v>
      </c>
      <c r="E11" s="152" t="s">
        <v>55</v>
      </c>
      <c r="F11" s="279">
        <v>20</v>
      </c>
      <c r="G11" s="133"/>
      <c r="H11" s="237">
        <v>1.52</v>
      </c>
      <c r="I11" s="15">
        <v>0.16</v>
      </c>
      <c r="J11" s="41">
        <v>9.84</v>
      </c>
      <c r="K11" s="615">
        <v>47</v>
      </c>
      <c r="L11" s="237">
        <v>0.02</v>
      </c>
      <c r="M11" s="15">
        <v>0.01</v>
      </c>
      <c r="N11" s="15">
        <v>0</v>
      </c>
      <c r="O11" s="15">
        <v>0</v>
      </c>
      <c r="P11" s="18">
        <v>0</v>
      </c>
      <c r="Q11" s="23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89"/>
      <c r="B12" s="100"/>
      <c r="C12" s="134">
        <v>120</v>
      </c>
      <c r="D12" s="208" t="s">
        <v>15</v>
      </c>
      <c r="E12" s="152" t="s">
        <v>47</v>
      </c>
      <c r="F12" s="129">
        <v>20</v>
      </c>
      <c r="G12" s="133"/>
      <c r="H12" s="237">
        <v>1.32</v>
      </c>
      <c r="I12" s="15">
        <v>0.24</v>
      </c>
      <c r="J12" s="41">
        <v>8.0399999999999991</v>
      </c>
      <c r="K12" s="616">
        <v>39.6</v>
      </c>
      <c r="L12" s="272">
        <v>0.03</v>
      </c>
      <c r="M12" s="20">
        <v>0.02</v>
      </c>
      <c r="N12" s="20">
        <v>0</v>
      </c>
      <c r="O12" s="20">
        <v>0</v>
      </c>
      <c r="P12" s="21">
        <v>0</v>
      </c>
      <c r="Q12" s="27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9"/>
      <c r="B13" s="580"/>
      <c r="C13" s="139"/>
      <c r="D13" s="474"/>
      <c r="E13" s="303" t="s">
        <v>20</v>
      </c>
      <c r="F13" s="192">
        <f>F6+F7+F8+F9+F10+F11+F12</f>
        <v>740</v>
      </c>
      <c r="G13" s="288"/>
      <c r="H13" s="198">
        <f t="shared" ref="H13:X13" si="0">H6+H7+H8+H9+H10+H11+H12</f>
        <v>38.68</v>
      </c>
      <c r="I13" s="34">
        <f t="shared" si="0"/>
        <v>34.29</v>
      </c>
      <c r="J13" s="63">
        <f t="shared" si="0"/>
        <v>68.990000000000009</v>
      </c>
      <c r="K13" s="587">
        <f t="shared" si="0"/>
        <v>738.48000000000013</v>
      </c>
      <c r="L13" s="198">
        <f t="shared" si="0"/>
        <v>0.33999999999999997</v>
      </c>
      <c r="M13" s="34">
        <f t="shared" si="0"/>
        <v>0.30000000000000004</v>
      </c>
      <c r="N13" s="34">
        <f t="shared" si="0"/>
        <v>9.52</v>
      </c>
      <c r="O13" s="34">
        <f t="shared" si="0"/>
        <v>180</v>
      </c>
      <c r="P13" s="265">
        <f t="shared" si="0"/>
        <v>6.9999999999999993E-2</v>
      </c>
      <c r="Q13" s="198">
        <f t="shared" si="0"/>
        <v>88.320000000000007</v>
      </c>
      <c r="R13" s="34">
        <f t="shared" si="0"/>
        <v>437.43000000000006</v>
      </c>
      <c r="S13" s="34">
        <f t="shared" si="0"/>
        <v>101.91</v>
      </c>
      <c r="T13" s="34">
        <f t="shared" si="0"/>
        <v>5.7</v>
      </c>
      <c r="U13" s="34">
        <f t="shared" si="0"/>
        <v>945.6</v>
      </c>
      <c r="V13" s="34">
        <f t="shared" si="0"/>
        <v>1.6000000000000004E-2</v>
      </c>
      <c r="W13" s="34">
        <f t="shared" si="0"/>
        <v>2.6000000000000002E-2</v>
      </c>
      <c r="X13" s="63">
        <f t="shared" si="0"/>
        <v>3.1</v>
      </c>
    </row>
    <row r="14" spans="1:24" s="16" customFormat="1" ht="33.75" customHeight="1" thickBot="1" x14ac:dyDescent="0.4">
      <c r="A14" s="116"/>
      <c r="B14" s="588"/>
      <c r="C14" s="137"/>
      <c r="D14" s="384"/>
      <c r="E14" s="336" t="s">
        <v>21</v>
      </c>
      <c r="F14" s="358"/>
      <c r="G14" s="204"/>
      <c r="H14" s="200"/>
      <c r="I14" s="51"/>
      <c r="J14" s="117"/>
      <c r="K14" s="458">
        <f>K13/23.5</f>
        <v>31.424680851063837</v>
      </c>
      <c r="L14" s="200"/>
      <c r="M14" s="51"/>
      <c r="N14" s="51"/>
      <c r="O14" s="51"/>
      <c r="P14" s="128"/>
      <c r="Q14" s="200"/>
      <c r="R14" s="51"/>
      <c r="S14" s="51"/>
      <c r="T14" s="51"/>
      <c r="U14" s="51"/>
      <c r="V14" s="51"/>
      <c r="W14" s="51"/>
      <c r="X14" s="117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14"/>
      <c r="B16" s="274"/>
      <c r="C16" s="274"/>
      <c r="D16" s="275"/>
      <c r="E16" s="276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9" zoomScaleNormal="49" workbookViewId="0">
      <selection activeCell="E28" sqref="E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0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428"/>
      <c r="C4" s="635" t="s">
        <v>39</v>
      </c>
      <c r="D4" s="733"/>
      <c r="E4" s="703"/>
      <c r="F4" s="635"/>
      <c r="G4" s="634"/>
      <c r="H4" s="792" t="s">
        <v>22</v>
      </c>
      <c r="I4" s="793"/>
      <c r="J4" s="794"/>
      <c r="K4" s="640" t="s">
        <v>23</v>
      </c>
      <c r="L4" s="912" t="s">
        <v>24</v>
      </c>
      <c r="M4" s="913"/>
      <c r="N4" s="914"/>
      <c r="O4" s="914"/>
      <c r="P4" s="918"/>
      <c r="Q4" s="926" t="s">
        <v>25</v>
      </c>
      <c r="R4" s="927"/>
      <c r="S4" s="927"/>
      <c r="T4" s="927"/>
      <c r="U4" s="927"/>
      <c r="V4" s="927"/>
      <c r="W4" s="927"/>
      <c r="X4" s="928"/>
    </row>
    <row r="5" spans="1:24" s="16" customFormat="1" ht="47" thickBot="1" x14ac:dyDescent="0.4">
      <c r="A5" s="142" t="s">
        <v>0</v>
      </c>
      <c r="B5" s="104"/>
      <c r="C5" s="104" t="s">
        <v>40</v>
      </c>
      <c r="D5" s="804" t="s">
        <v>41</v>
      </c>
      <c r="E5" s="104" t="s">
        <v>38</v>
      </c>
      <c r="F5" s="104" t="s">
        <v>26</v>
      </c>
      <c r="G5" s="98" t="s">
        <v>37</v>
      </c>
      <c r="H5" s="806" t="s">
        <v>27</v>
      </c>
      <c r="I5" s="479" t="s">
        <v>28</v>
      </c>
      <c r="J5" s="807" t="s">
        <v>29</v>
      </c>
      <c r="K5" s="641" t="s">
        <v>30</v>
      </c>
      <c r="L5" s="502" t="s">
        <v>31</v>
      </c>
      <c r="M5" s="502" t="s">
        <v>110</v>
      </c>
      <c r="N5" s="502" t="s">
        <v>32</v>
      </c>
      <c r="O5" s="563" t="s">
        <v>111</v>
      </c>
      <c r="P5" s="502" t="s">
        <v>112</v>
      </c>
      <c r="Q5" s="502" t="s">
        <v>33</v>
      </c>
      <c r="R5" s="502" t="s">
        <v>34</v>
      </c>
      <c r="S5" s="502" t="s">
        <v>35</v>
      </c>
      <c r="T5" s="502" t="s">
        <v>36</v>
      </c>
      <c r="U5" s="502" t="s">
        <v>113</v>
      </c>
      <c r="V5" s="502" t="s">
        <v>114</v>
      </c>
      <c r="W5" s="502" t="s">
        <v>115</v>
      </c>
      <c r="X5" s="635" t="s">
        <v>116</v>
      </c>
    </row>
    <row r="6" spans="1:24" s="16" customFormat="1" ht="26.5" customHeight="1" x14ac:dyDescent="0.35">
      <c r="A6" s="145" t="s">
        <v>7</v>
      </c>
      <c r="B6" s="138"/>
      <c r="C6" s="387">
        <v>135</v>
      </c>
      <c r="D6" s="370" t="s">
        <v>19</v>
      </c>
      <c r="E6" s="176" t="s">
        <v>146</v>
      </c>
      <c r="F6" s="155">
        <v>60</v>
      </c>
      <c r="G6" s="665"/>
      <c r="H6" s="441">
        <v>1.2</v>
      </c>
      <c r="I6" s="368">
        <v>5.4</v>
      </c>
      <c r="J6" s="442">
        <v>5.16</v>
      </c>
      <c r="K6" s="191">
        <v>73.2</v>
      </c>
      <c r="L6" s="441">
        <v>0.01</v>
      </c>
      <c r="M6" s="367">
        <v>0.03</v>
      </c>
      <c r="N6" s="368">
        <v>4.2</v>
      </c>
      <c r="O6" s="368">
        <v>90</v>
      </c>
      <c r="P6" s="369">
        <v>0</v>
      </c>
      <c r="Q6" s="441">
        <v>24.6</v>
      </c>
      <c r="R6" s="368">
        <v>40.200000000000003</v>
      </c>
      <c r="S6" s="368">
        <v>21</v>
      </c>
      <c r="T6" s="368">
        <v>4.2</v>
      </c>
      <c r="U6" s="368">
        <v>189</v>
      </c>
      <c r="V6" s="368">
        <v>0</v>
      </c>
      <c r="W6" s="368">
        <v>0</v>
      </c>
      <c r="X6" s="442">
        <v>0</v>
      </c>
    </row>
    <row r="7" spans="1:24" s="16" customFormat="1" ht="26.5" customHeight="1" x14ac:dyDescent="0.35">
      <c r="A7" s="105"/>
      <c r="B7" s="135"/>
      <c r="C7" s="135" t="s">
        <v>168</v>
      </c>
      <c r="D7" s="451" t="s">
        <v>9</v>
      </c>
      <c r="E7" s="380" t="s">
        <v>164</v>
      </c>
      <c r="F7" s="627">
        <v>200</v>
      </c>
      <c r="G7" s="99"/>
      <c r="H7" s="238">
        <v>6.2</v>
      </c>
      <c r="I7" s="13">
        <v>6.38</v>
      </c>
      <c r="J7" s="43">
        <v>12.02</v>
      </c>
      <c r="K7" s="136">
        <v>131.11000000000001</v>
      </c>
      <c r="L7" s="71">
        <v>7.0000000000000007E-2</v>
      </c>
      <c r="M7" s="71">
        <v>0.08</v>
      </c>
      <c r="N7" s="13">
        <v>5.17</v>
      </c>
      <c r="O7" s="13">
        <v>120</v>
      </c>
      <c r="P7" s="43">
        <v>0.02</v>
      </c>
      <c r="Q7" s="238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3">
        <v>0.04</v>
      </c>
    </row>
    <row r="8" spans="1:24" s="36" customFormat="1" ht="26.5" customHeight="1" x14ac:dyDescent="0.35">
      <c r="A8" s="106"/>
      <c r="B8" s="122"/>
      <c r="C8" s="134">
        <v>80</v>
      </c>
      <c r="D8" s="450" t="s">
        <v>10</v>
      </c>
      <c r="E8" s="159" t="s">
        <v>93</v>
      </c>
      <c r="F8" s="224">
        <v>90</v>
      </c>
      <c r="G8" s="100"/>
      <c r="H8" s="238">
        <v>14.84</v>
      </c>
      <c r="I8" s="13">
        <v>12.69</v>
      </c>
      <c r="J8" s="43">
        <v>4.46</v>
      </c>
      <c r="K8" s="136">
        <v>191.87</v>
      </c>
      <c r="L8" s="71">
        <v>0.06</v>
      </c>
      <c r="M8" s="71">
        <v>0.11</v>
      </c>
      <c r="N8" s="13">
        <v>1.48</v>
      </c>
      <c r="O8" s="13">
        <v>30</v>
      </c>
      <c r="P8" s="43">
        <v>0</v>
      </c>
      <c r="Q8" s="238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3">
        <v>0.09</v>
      </c>
    </row>
    <row r="9" spans="1:24" s="36" customFormat="1" ht="26.5" customHeight="1" x14ac:dyDescent="0.35">
      <c r="A9" s="106"/>
      <c r="B9" s="122"/>
      <c r="C9" s="134">
        <v>54</v>
      </c>
      <c r="D9" s="449" t="s">
        <v>85</v>
      </c>
      <c r="E9" s="151" t="s">
        <v>43</v>
      </c>
      <c r="F9" s="133">
        <v>150</v>
      </c>
      <c r="G9" s="129"/>
      <c r="H9" s="272">
        <v>7.26</v>
      </c>
      <c r="I9" s="20">
        <v>4.96</v>
      </c>
      <c r="J9" s="46">
        <v>31.76</v>
      </c>
      <c r="K9" s="191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72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3.75" customHeight="1" x14ac:dyDescent="0.35">
      <c r="A10" s="107"/>
      <c r="B10" s="135"/>
      <c r="C10" s="100">
        <v>98</v>
      </c>
      <c r="D10" s="151" t="s">
        <v>18</v>
      </c>
      <c r="E10" s="173" t="s">
        <v>17</v>
      </c>
      <c r="F10" s="591">
        <v>200</v>
      </c>
      <c r="G10" s="561"/>
      <c r="H10" s="237">
        <v>0.37</v>
      </c>
      <c r="I10" s="15">
        <v>0</v>
      </c>
      <c r="J10" s="18">
        <v>14.85</v>
      </c>
      <c r="K10" s="189">
        <v>59.48</v>
      </c>
      <c r="L10" s="17">
        <v>0</v>
      </c>
      <c r="M10" s="17">
        <v>0</v>
      </c>
      <c r="N10" s="15">
        <v>0</v>
      </c>
      <c r="O10" s="15">
        <v>0</v>
      </c>
      <c r="P10" s="41">
        <v>0</v>
      </c>
      <c r="Q10" s="237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6"/>
      <c r="C11" s="136">
        <v>119</v>
      </c>
      <c r="D11" s="449" t="s">
        <v>55</v>
      </c>
      <c r="E11" s="151" t="s">
        <v>42</v>
      </c>
      <c r="F11" s="133">
        <v>30</v>
      </c>
      <c r="G11" s="129"/>
      <c r="H11" s="237">
        <v>2.2799999999999998</v>
      </c>
      <c r="I11" s="15">
        <v>0.24</v>
      </c>
      <c r="J11" s="41">
        <v>14.76</v>
      </c>
      <c r="K11" s="188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72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26.5" customHeight="1" x14ac:dyDescent="0.35">
      <c r="A12" s="107"/>
      <c r="B12" s="136"/>
      <c r="C12" s="136">
        <v>120</v>
      </c>
      <c r="D12" s="449" t="s">
        <v>47</v>
      </c>
      <c r="E12" s="151" t="s">
        <v>47</v>
      </c>
      <c r="F12" s="133">
        <v>25</v>
      </c>
      <c r="G12" s="129"/>
      <c r="H12" s="237">
        <v>1.65</v>
      </c>
      <c r="I12" s="15">
        <v>0.3</v>
      </c>
      <c r="J12" s="41">
        <v>10.050000000000001</v>
      </c>
      <c r="K12" s="188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3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06"/>
      <c r="B13" s="122"/>
      <c r="C13" s="139"/>
      <c r="D13" s="734"/>
      <c r="E13" s="157" t="s">
        <v>20</v>
      </c>
      <c r="F13" s="192">
        <f>SUM(F6:F12)</f>
        <v>755</v>
      </c>
      <c r="G13" s="257"/>
      <c r="H13" s="199">
        <f t="shared" ref="H13:J13" si="0">SUM(H6:H12)</f>
        <v>33.799999999999997</v>
      </c>
      <c r="I13" s="93">
        <f t="shared" si="0"/>
        <v>29.97</v>
      </c>
      <c r="J13" s="95">
        <f t="shared" si="0"/>
        <v>93.06</v>
      </c>
      <c r="K13" s="192">
        <f>SUM(K6:K12)</f>
        <v>774.5</v>
      </c>
      <c r="L13" s="94">
        <f t="shared" ref="L13:X13" si="1">SUM(L6:L12)</f>
        <v>0.39999999999999997</v>
      </c>
      <c r="M13" s="93">
        <f t="shared" si="1"/>
        <v>0.35000000000000003</v>
      </c>
      <c r="N13" s="93">
        <f t="shared" si="1"/>
        <v>10.850000000000001</v>
      </c>
      <c r="O13" s="93">
        <f t="shared" si="1"/>
        <v>250</v>
      </c>
      <c r="P13" s="95">
        <f t="shared" si="1"/>
        <v>0.08</v>
      </c>
      <c r="Q13" s="199">
        <f t="shared" si="1"/>
        <v>97.399999999999991</v>
      </c>
      <c r="R13" s="93">
        <f t="shared" si="1"/>
        <v>473.52</v>
      </c>
      <c r="S13" s="93">
        <f t="shared" si="1"/>
        <v>184.51999999999998</v>
      </c>
      <c r="T13" s="93">
        <f t="shared" si="1"/>
        <v>11.65</v>
      </c>
      <c r="U13" s="93">
        <f t="shared" si="1"/>
        <v>1050.94</v>
      </c>
      <c r="V13" s="93">
        <f t="shared" si="1"/>
        <v>1.2E-2</v>
      </c>
      <c r="W13" s="93">
        <f t="shared" si="1"/>
        <v>7.0000000000000001E-3</v>
      </c>
      <c r="X13" s="95">
        <f t="shared" si="1"/>
        <v>4.4899999999999993</v>
      </c>
    </row>
    <row r="14" spans="1:24" s="36" customFormat="1" ht="26.5" customHeight="1" thickBot="1" x14ac:dyDescent="0.4">
      <c r="A14" s="146"/>
      <c r="B14" s="123"/>
      <c r="C14" s="140"/>
      <c r="D14" s="735"/>
      <c r="E14" s="158" t="s">
        <v>21</v>
      </c>
      <c r="F14" s="137"/>
      <c r="G14" s="204"/>
      <c r="H14" s="200"/>
      <c r="I14" s="51"/>
      <c r="J14" s="117"/>
      <c r="K14" s="193">
        <f>K13/23.5</f>
        <v>32.957446808510639</v>
      </c>
      <c r="L14" s="156"/>
      <c r="M14" s="156"/>
      <c r="N14" s="51"/>
      <c r="O14" s="51"/>
      <c r="P14" s="117"/>
      <c r="Q14" s="200"/>
      <c r="R14" s="51"/>
      <c r="S14" s="51"/>
      <c r="T14" s="51"/>
      <c r="U14" s="51"/>
      <c r="V14" s="51"/>
      <c r="W14" s="51"/>
      <c r="X14" s="117"/>
    </row>
    <row r="15" spans="1:24" x14ac:dyDescent="0.35">
      <c r="A15" s="9"/>
      <c r="B15" s="31"/>
      <c r="C15" s="31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14" customFormat="1" ht="18" x14ac:dyDescent="0.35">
      <c r="A16" s="374"/>
      <c r="B16" s="278"/>
      <c r="C16" s="275"/>
      <c r="D16" s="275"/>
      <c r="E16" s="276"/>
      <c r="F16" s="277"/>
      <c r="G16" s="275"/>
      <c r="H16" s="275"/>
      <c r="I16" s="275"/>
      <c r="J16" s="275"/>
    </row>
    <row r="17" spans="1:10" ht="18" x14ac:dyDescent="0.35">
      <c r="A17" s="11"/>
      <c r="B17" s="340"/>
      <c r="C17" s="340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1" zoomScaleNormal="41" workbookViewId="0">
      <selection activeCell="B8" sqref="B8:X8"/>
    </sheetView>
  </sheetViews>
  <sheetFormatPr defaultRowHeight="14.5" x14ac:dyDescent="0.35"/>
  <cols>
    <col min="1" max="1" width="16.81640625" customWidth="1"/>
    <col min="2" max="2" width="15.7265625" style="831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30"/>
      <c r="C2" s="7"/>
      <c r="D2" s="6" t="s">
        <v>3</v>
      </c>
      <c r="E2" s="6"/>
      <c r="F2" s="8" t="s">
        <v>2</v>
      </c>
      <c r="G2" s="120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82"/>
      <c r="C4" s="759" t="s">
        <v>39</v>
      </c>
      <c r="D4" s="248"/>
      <c r="E4" s="778"/>
      <c r="F4" s="634"/>
      <c r="G4" s="635"/>
      <c r="H4" s="801" t="s">
        <v>22</v>
      </c>
      <c r="I4" s="802"/>
      <c r="J4" s="803"/>
      <c r="K4" s="704" t="s">
        <v>23</v>
      </c>
      <c r="L4" s="912" t="s">
        <v>24</v>
      </c>
      <c r="M4" s="913"/>
      <c r="N4" s="914"/>
      <c r="O4" s="914"/>
      <c r="P4" s="918"/>
      <c r="Q4" s="926" t="s">
        <v>25</v>
      </c>
      <c r="R4" s="927"/>
      <c r="S4" s="927"/>
      <c r="T4" s="927"/>
      <c r="U4" s="927"/>
      <c r="V4" s="927"/>
      <c r="W4" s="927"/>
      <c r="X4" s="928"/>
    </row>
    <row r="5" spans="1:24" s="16" customFormat="1" ht="28.5" customHeight="1" thickBot="1" x14ac:dyDescent="0.4">
      <c r="A5" s="142" t="s">
        <v>0</v>
      </c>
      <c r="B5" s="104"/>
      <c r="C5" s="98" t="s">
        <v>40</v>
      </c>
      <c r="D5" s="686" t="s">
        <v>41</v>
      </c>
      <c r="E5" s="763" t="s">
        <v>38</v>
      </c>
      <c r="F5" s="98" t="s">
        <v>26</v>
      </c>
      <c r="G5" s="104" t="s">
        <v>37</v>
      </c>
      <c r="H5" s="806" t="s">
        <v>27</v>
      </c>
      <c r="I5" s="479" t="s">
        <v>28</v>
      </c>
      <c r="J5" s="807" t="s">
        <v>29</v>
      </c>
      <c r="K5" s="717" t="s">
        <v>30</v>
      </c>
      <c r="L5" s="502" t="s">
        <v>31</v>
      </c>
      <c r="M5" s="502" t="s">
        <v>110</v>
      </c>
      <c r="N5" s="502" t="s">
        <v>32</v>
      </c>
      <c r="O5" s="563" t="s">
        <v>111</v>
      </c>
      <c r="P5" s="757" t="s">
        <v>112</v>
      </c>
      <c r="Q5" s="502" t="s">
        <v>33</v>
      </c>
      <c r="R5" s="502" t="s">
        <v>34</v>
      </c>
      <c r="S5" s="502" t="s">
        <v>35</v>
      </c>
      <c r="T5" s="502" t="s">
        <v>36</v>
      </c>
      <c r="U5" s="502" t="s">
        <v>113</v>
      </c>
      <c r="V5" s="502" t="s">
        <v>114</v>
      </c>
      <c r="W5" s="502" t="s">
        <v>115</v>
      </c>
      <c r="X5" s="757" t="s">
        <v>116</v>
      </c>
    </row>
    <row r="6" spans="1:24" s="16" customFormat="1" ht="36" customHeight="1" x14ac:dyDescent="0.35">
      <c r="A6" s="145" t="s">
        <v>7</v>
      </c>
      <c r="B6" s="217"/>
      <c r="C6" s="155">
        <v>24</v>
      </c>
      <c r="D6" s="642" t="s">
        <v>19</v>
      </c>
      <c r="E6" s="383" t="s">
        <v>104</v>
      </c>
      <c r="F6" s="523">
        <v>150</v>
      </c>
      <c r="G6" s="525"/>
      <c r="H6" s="256">
        <v>0.6</v>
      </c>
      <c r="I6" s="37">
        <v>0.6</v>
      </c>
      <c r="J6" s="48">
        <v>14.7</v>
      </c>
      <c r="K6" s="468">
        <v>70.5</v>
      </c>
      <c r="L6" s="256">
        <v>0.05</v>
      </c>
      <c r="M6" s="37">
        <v>0.03</v>
      </c>
      <c r="N6" s="37">
        <v>15</v>
      </c>
      <c r="O6" s="37">
        <v>0</v>
      </c>
      <c r="P6" s="48">
        <v>0</v>
      </c>
      <c r="Q6" s="256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18">
        <v>0.01</v>
      </c>
    </row>
    <row r="7" spans="1:24" s="16" customFormat="1" ht="26.5" customHeight="1" x14ac:dyDescent="0.35">
      <c r="A7" s="105"/>
      <c r="B7" s="135"/>
      <c r="C7" s="167">
        <v>34</v>
      </c>
      <c r="D7" s="378" t="s">
        <v>9</v>
      </c>
      <c r="E7" s="380" t="s">
        <v>75</v>
      </c>
      <c r="F7" s="692">
        <v>200</v>
      </c>
      <c r="G7" s="167"/>
      <c r="H7" s="238">
        <v>9.19</v>
      </c>
      <c r="I7" s="13">
        <v>5.64</v>
      </c>
      <c r="J7" s="23">
        <v>13.63</v>
      </c>
      <c r="K7" s="287">
        <v>141.18</v>
      </c>
      <c r="L7" s="246">
        <v>0.16</v>
      </c>
      <c r="M7" s="75">
        <v>0.08</v>
      </c>
      <c r="N7" s="75">
        <v>2.73</v>
      </c>
      <c r="O7" s="75">
        <v>110</v>
      </c>
      <c r="P7" s="76">
        <v>0</v>
      </c>
      <c r="Q7" s="246">
        <v>24.39</v>
      </c>
      <c r="R7" s="75">
        <v>101</v>
      </c>
      <c r="S7" s="75">
        <v>29.04</v>
      </c>
      <c r="T7" s="75">
        <v>2.08</v>
      </c>
      <c r="U7" s="75">
        <v>339.52</v>
      </c>
      <c r="V7" s="75">
        <v>4.0000000000000001E-3</v>
      </c>
      <c r="W7" s="75">
        <v>2E-3</v>
      </c>
      <c r="X7" s="206">
        <v>0.03</v>
      </c>
    </row>
    <row r="8" spans="1:24" s="36" customFormat="1" ht="26.5" customHeight="1" x14ac:dyDescent="0.35">
      <c r="A8" s="106"/>
      <c r="B8" s="182"/>
      <c r="C8" s="165">
        <v>82</v>
      </c>
      <c r="D8" s="438" t="s">
        <v>10</v>
      </c>
      <c r="E8" s="678" t="s">
        <v>134</v>
      </c>
      <c r="F8" s="547">
        <v>95</v>
      </c>
      <c r="G8" s="185"/>
      <c r="H8" s="330">
        <v>24.87</v>
      </c>
      <c r="I8" s="55">
        <v>21.09</v>
      </c>
      <c r="J8" s="56">
        <v>0.72</v>
      </c>
      <c r="K8" s="528">
        <v>290.5</v>
      </c>
      <c r="L8" s="330">
        <v>0.09</v>
      </c>
      <c r="M8" s="55">
        <v>0.18</v>
      </c>
      <c r="N8" s="55">
        <v>1.1000000000000001</v>
      </c>
      <c r="O8" s="55">
        <v>40</v>
      </c>
      <c r="P8" s="56">
        <v>0.05</v>
      </c>
      <c r="Q8" s="330">
        <v>58.49</v>
      </c>
      <c r="R8" s="55">
        <v>211.13</v>
      </c>
      <c r="S8" s="55">
        <v>24.16</v>
      </c>
      <c r="T8" s="55">
        <v>1.58</v>
      </c>
      <c r="U8" s="55">
        <v>271.04000000000002</v>
      </c>
      <c r="V8" s="55">
        <v>5.0000000000000001E-3</v>
      </c>
      <c r="W8" s="55">
        <v>0</v>
      </c>
      <c r="X8" s="69">
        <v>0.15</v>
      </c>
    </row>
    <row r="9" spans="1:24" s="36" customFormat="1" ht="26.5" customHeight="1" x14ac:dyDescent="0.35">
      <c r="A9" s="106"/>
      <c r="B9" s="134"/>
      <c r="C9" s="168">
        <v>65</v>
      </c>
      <c r="D9" s="379" t="s">
        <v>85</v>
      </c>
      <c r="E9" s="151" t="s">
        <v>54</v>
      </c>
      <c r="F9" s="129">
        <v>150</v>
      </c>
      <c r="G9" s="169"/>
      <c r="H9" s="372">
        <v>6.76</v>
      </c>
      <c r="I9" s="91">
        <v>3.93</v>
      </c>
      <c r="J9" s="92">
        <v>41.29</v>
      </c>
      <c r="K9" s="529">
        <v>227.48</v>
      </c>
      <c r="L9" s="238">
        <v>0.08</v>
      </c>
      <c r="M9" s="13">
        <v>0.03</v>
      </c>
      <c r="N9" s="13">
        <v>0</v>
      </c>
      <c r="O9" s="13">
        <v>10</v>
      </c>
      <c r="P9" s="23">
        <v>0.06</v>
      </c>
      <c r="Q9" s="23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3.75" customHeight="1" x14ac:dyDescent="0.35">
      <c r="A10" s="107"/>
      <c r="B10" s="135"/>
      <c r="C10" s="209">
        <v>216</v>
      </c>
      <c r="D10" s="178" t="s">
        <v>18</v>
      </c>
      <c r="E10" s="215" t="s">
        <v>123</v>
      </c>
      <c r="F10" s="133">
        <v>200</v>
      </c>
      <c r="G10" s="644"/>
      <c r="H10" s="237">
        <v>0.25</v>
      </c>
      <c r="I10" s="15">
        <v>0</v>
      </c>
      <c r="J10" s="41">
        <v>12.73</v>
      </c>
      <c r="K10" s="188">
        <v>51.3</v>
      </c>
      <c r="L10" s="272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72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26.5" customHeight="1" x14ac:dyDescent="0.35">
      <c r="A11" s="107"/>
      <c r="B11" s="136"/>
      <c r="C11" s="101">
        <v>119</v>
      </c>
      <c r="D11" s="151" t="s">
        <v>14</v>
      </c>
      <c r="E11" s="178" t="s">
        <v>55</v>
      </c>
      <c r="F11" s="183">
        <v>20</v>
      </c>
      <c r="G11" s="129"/>
      <c r="H11" s="237">
        <v>1.52</v>
      </c>
      <c r="I11" s="15">
        <v>0.16</v>
      </c>
      <c r="J11" s="41">
        <v>9.84</v>
      </c>
      <c r="K11" s="254">
        <v>47</v>
      </c>
      <c r="L11" s="237">
        <v>0.02</v>
      </c>
      <c r="M11" s="17">
        <v>0.01</v>
      </c>
      <c r="N11" s="15">
        <v>0</v>
      </c>
      <c r="O11" s="15">
        <v>0</v>
      </c>
      <c r="P11" s="41">
        <v>0</v>
      </c>
      <c r="Q11" s="23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7"/>
      <c r="B12" s="136"/>
      <c r="C12" s="129">
        <v>120</v>
      </c>
      <c r="D12" s="561" t="s">
        <v>15</v>
      </c>
      <c r="E12" s="151" t="s">
        <v>47</v>
      </c>
      <c r="F12" s="168">
        <v>20</v>
      </c>
      <c r="G12" s="168"/>
      <c r="H12" s="272">
        <v>1.32</v>
      </c>
      <c r="I12" s="20">
        <v>0.24</v>
      </c>
      <c r="J12" s="21">
        <v>8.0399999999999991</v>
      </c>
      <c r="K12" s="436">
        <v>39.6</v>
      </c>
      <c r="L12" s="272">
        <v>0.03</v>
      </c>
      <c r="M12" s="20">
        <v>0.02</v>
      </c>
      <c r="N12" s="20">
        <v>0</v>
      </c>
      <c r="O12" s="20">
        <v>0</v>
      </c>
      <c r="P12" s="21">
        <v>0</v>
      </c>
      <c r="Q12" s="27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6"/>
      <c r="B13" s="181"/>
      <c r="C13" s="500"/>
      <c r="D13" s="662"/>
      <c r="E13" s="410" t="s">
        <v>20</v>
      </c>
      <c r="F13" s="418" t="e">
        <f>F6+F7+#REF!+F9+F10+F11+F12</f>
        <v>#REF!</v>
      </c>
      <c r="G13" s="526"/>
      <c r="H13" s="197" t="e">
        <f>H6+H7+#REF!+H9+H10+H11+H12</f>
        <v>#REF!</v>
      </c>
      <c r="I13" s="22" t="e">
        <f>I6+I7+#REF!+I9+I10+I11+I12</f>
        <v>#REF!</v>
      </c>
      <c r="J13" s="111" t="e">
        <f>J6+J7+#REF!+J9+J10+J11+J12</f>
        <v>#REF!</v>
      </c>
      <c r="K13" s="462" t="e">
        <f>K6+K7+#REF!+K9+K10+K11+K12</f>
        <v>#REF!</v>
      </c>
      <c r="L13" s="197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197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1" t="e">
        <f>X6+X7+#REF!+X9+X10+X11+X12</f>
        <v>#REF!</v>
      </c>
    </row>
    <row r="14" spans="1:24" s="36" customFormat="1" ht="26.5" customHeight="1" x14ac:dyDescent="0.35">
      <c r="A14" s="106"/>
      <c r="B14" s="235"/>
      <c r="C14" s="519"/>
      <c r="D14" s="661"/>
      <c r="E14" s="520" t="s">
        <v>20</v>
      </c>
      <c r="F14" s="464">
        <f>F6+F7+F8+F9+F10+F11+F12</f>
        <v>835</v>
      </c>
      <c r="G14" s="463"/>
      <c r="H14" s="305">
        <f t="shared" ref="H14:X14" si="0">H6+H7+H8+H9+H10+H11+H12</f>
        <v>44.51</v>
      </c>
      <c r="I14" s="54">
        <f t="shared" si="0"/>
        <v>31.659999999999997</v>
      </c>
      <c r="J14" s="765">
        <f t="shared" si="0"/>
        <v>100.95000000000002</v>
      </c>
      <c r="K14" s="293">
        <f t="shared" si="0"/>
        <v>867.56</v>
      </c>
      <c r="L14" s="305">
        <f t="shared" si="0"/>
        <v>0.43000000000000005</v>
      </c>
      <c r="M14" s="54">
        <f t="shared" si="0"/>
        <v>0.35</v>
      </c>
      <c r="N14" s="54">
        <f t="shared" si="0"/>
        <v>23.220000000000002</v>
      </c>
      <c r="O14" s="54">
        <f t="shared" si="0"/>
        <v>160</v>
      </c>
      <c r="P14" s="765">
        <f t="shared" si="0"/>
        <v>0.11</v>
      </c>
      <c r="Q14" s="305">
        <f t="shared" si="0"/>
        <v>130.54</v>
      </c>
      <c r="R14" s="54">
        <f t="shared" si="0"/>
        <v>422.46</v>
      </c>
      <c r="S14" s="54">
        <f t="shared" si="0"/>
        <v>88.04</v>
      </c>
      <c r="T14" s="54">
        <f t="shared" si="0"/>
        <v>8.92</v>
      </c>
      <c r="U14" s="54">
        <f t="shared" si="0"/>
        <v>1165.9599999999998</v>
      </c>
      <c r="V14" s="54">
        <f t="shared" si="0"/>
        <v>1.5000000000000003E-2</v>
      </c>
      <c r="W14" s="54">
        <f t="shared" si="0"/>
        <v>4.0000000000000001E-3</v>
      </c>
      <c r="X14" s="70">
        <f t="shared" si="0"/>
        <v>3.1</v>
      </c>
    </row>
    <row r="15" spans="1:24" s="36" customFormat="1" ht="26.5" customHeight="1" x14ac:dyDescent="0.35">
      <c r="A15" s="106"/>
      <c r="B15" s="234"/>
      <c r="C15" s="500"/>
      <c r="D15" s="662"/>
      <c r="E15" s="453" t="s">
        <v>21</v>
      </c>
      <c r="F15" s="418"/>
      <c r="G15" s="500"/>
      <c r="H15" s="197"/>
      <c r="I15" s="22"/>
      <c r="J15" s="111"/>
      <c r="K15" s="530" t="e">
        <f>K13/23.5</f>
        <v>#REF!</v>
      </c>
      <c r="L15" s="197"/>
      <c r="M15" s="22"/>
      <c r="N15" s="22"/>
      <c r="O15" s="22"/>
      <c r="P15" s="111"/>
      <c r="Q15" s="197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6"/>
      <c r="B16" s="184"/>
      <c r="C16" s="521"/>
      <c r="D16" s="697"/>
      <c r="E16" s="420" t="s">
        <v>21</v>
      </c>
      <c r="F16" s="166"/>
      <c r="G16" s="522"/>
      <c r="H16" s="422"/>
      <c r="I16" s="423"/>
      <c r="J16" s="467"/>
      <c r="K16" s="531">
        <f>K14/23.5</f>
        <v>36.917446808510633</v>
      </c>
      <c r="L16" s="422"/>
      <c r="M16" s="423"/>
      <c r="N16" s="423"/>
      <c r="O16" s="423"/>
      <c r="P16" s="467"/>
      <c r="Q16" s="422"/>
      <c r="R16" s="423"/>
      <c r="S16" s="423"/>
      <c r="T16" s="423"/>
      <c r="U16" s="423"/>
      <c r="V16" s="423"/>
      <c r="W16" s="423"/>
      <c r="X16" s="424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28" t="s">
        <v>64</v>
      </c>
      <c r="B18" s="836"/>
      <c r="C18" s="629"/>
      <c r="D18" s="630"/>
      <c r="E18" s="25"/>
      <c r="F18" s="26"/>
      <c r="G18" s="11"/>
      <c r="H18" s="9"/>
      <c r="I18" s="11"/>
      <c r="J18" s="11"/>
    </row>
    <row r="19" spans="1:14" ht="18" x14ac:dyDescent="0.35">
      <c r="A19" s="631" t="s">
        <v>65</v>
      </c>
      <c r="B19" s="832"/>
      <c r="C19" s="632"/>
      <c r="D19" s="632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3" zoomScaleNormal="43" workbookViewId="0">
      <selection activeCell="E30" sqref="E30"/>
    </sheetView>
  </sheetViews>
  <sheetFormatPr defaultRowHeight="14.5" x14ac:dyDescent="0.35"/>
  <cols>
    <col min="1" max="1" width="16.81640625" customWidth="1"/>
    <col min="2" max="2" width="16.81640625" style="835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834"/>
      <c r="C2" s="7"/>
      <c r="D2" s="6" t="s">
        <v>3</v>
      </c>
      <c r="E2" s="6"/>
      <c r="F2" s="8" t="s">
        <v>2</v>
      </c>
      <c r="G2" s="120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36"/>
      <c r="C4" s="635" t="s">
        <v>39</v>
      </c>
      <c r="D4" s="702"/>
      <c r="E4" s="703"/>
      <c r="F4" s="635"/>
      <c r="G4" s="635"/>
      <c r="H4" s="792" t="s">
        <v>22</v>
      </c>
      <c r="I4" s="793"/>
      <c r="J4" s="794"/>
      <c r="K4" s="704" t="s">
        <v>23</v>
      </c>
      <c r="L4" s="919" t="s">
        <v>24</v>
      </c>
      <c r="M4" s="920"/>
      <c r="N4" s="920"/>
      <c r="O4" s="920"/>
      <c r="P4" s="921"/>
      <c r="Q4" s="919" t="s">
        <v>25</v>
      </c>
      <c r="R4" s="920"/>
      <c r="S4" s="920"/>
      <c r="T4" s="920"/>
      <c r="U4" s="920"/>
      <c r="V4" s="920"/>
      <c r="W4" s="920"/>
      <c r="X4" s="921"/>
    </row>
    <row r="5" spans="1:24" s="16" customFormat="1" ht="28.5" customHeight="1" thickBot="1" x14ac:dyDescent="0.4">
      <c r="A5" s="142" t="s">
        <v>0</v>
      </c>
      <c r="B5" s="808"/>
      <c r="C5" s="104" t="s">
        <v>40</v>
      </c>
      <c r="D5" s="388" t="s">
        <v>41</v>
      </c>
      <c r="E5" s="104" t="s">
        <v>38</v>
      </c>
      <c r="F5" s="104" t="s">
        <v>26</v>
      </c>
      <c r="G5" s="104" t="s">
        <v>37</v>
      </c>
      <c r="H5" s="98" t="s">
        <v>27</v>
      </c>
      <c r="I5" s="479" t="s">
        <v>28</v>
      </c>
      <c r="J5" s="98" t="s">
        <v>29</v>
      </c>
      <c r="K5" s="717" t="s">
        <v>30</v>
      </c>
      <c r="L5" s="346" t="s">
        <v>31</v>
      </c>
      <c r="M5" s="346" t="s">
        <v>110</v>
      </c>
      <c r="N5" s="346" t="s">
        <v>32</v>
      </c>
      <c r="O5" s="476" t="s">
        <v>111</v>
      </c>
      <c r="P5" s="346" t="s">
        <v>112</v>
      </c>
      <c r="Q5" s="346" t="s">
        <v>33</v>
      </c>
      <c r="R5" s="346" t="s">
        <v>34</v>
      </c>
      <c r="S5" s="346" t="s">
        <v>35</v>
      </c>
      <c r="T5" s="346" t="s">
        <v>36</v>
      </c>
      <c r="U5" s="346" t="s">
        <v>113</v>
      </c>
      <c r="V5" s="346" t="s">
        <v>114</v>
      </c>
      <c r="W5" s="346" t="s">
        <v>115</v>
      </c>
      <c r="X5" s="479" t="s">
        <v>116</v>
      </c>
    </row>
    <row r="6" spans="1:24" s="16" customFormat="1" ht="26.5" customHeight="1" x14ac:dyDescent="0.35">
      <c r="A6" s="145" t="s">
        <v>7</v>
      </c>
      <c r="B6" s="216"/>
      <c r="C6" s="560">
        <v>133</v>
      </c>
      <c r="D6" s="383" t="s">
        <v>19</v>
      </c>
      <c r="E6" s="642" t="s">
        <v>133</v>
      </c>
      <c r="F6" s="523">
        <v>60</v>
      </c>
      <c r="G6" s="707"/>
      <c r="H6" s="264">
        <v>1.24</v>
      </c>
      <c r="I6" s="39">
        <v>0.21</v>
      </c>
      <c r="J6" s="40">
        <v>6.12</v>
      </c>
      <c r="K6" s="314">
        <v>31.32</v>
      </c>
      <c r="L6" s="284">
        <v>0.01</v>
      </c>
      <c r="M6" s="84">
        <v>0.02</v>
      </c>
      <c r="N6" s="84">
        <v>1.1499999999999999</v>
      </c>
      <c r="O6" s="84">
        <v>0</v>
      </c>
      <c r="P6" s="85">
        <v>0</v>
      </c>
      <c r="Q6" s="284">
        <v>22.18</v>
      </c>
      <c r="R6" s="84">
        <v>21.4</v>
      </c>
      <c r="S6" s="84">
        <v>6.79</v>
      </c>
      <c r="T6" s="84">
        <v>0.19</v>
      </c>
      <c r="U6" s="84">
        <v>67.73</v>
      </c>
      <c r="V6" s="84">
        <v>0</v>
      </c>
      <c r="W6" s="84">
        <v>0</v>
      </c>
      <c r="X6" s="86">
        <v>0.01</v>
      </c>
    </row>
    <row r="7" spans="1:24" s="16" customFormat="1" ht="26.5" customHeight="1" x14ac:dyDescent="0.35">
      <c r="A7" s="105"/>
      <c r="B7" s="133"/>
      <c r="C7" s="555">
        <v>35</v>
      </c>
      <c r="D7" s="202" t="s">
        <v>92</v>
      </c>
      <c r="E7" s="159" t="s">
        <v>89</v>
      </c>
      <c r="F7" s="224">
        <v>200</v>
      </c>
      <c r="G7" s="168"/>
      <c r="H7" s="238">
        <v>4.91</v>
      </c>
      <c r="I7" s="13">
        <v>9.9600000000000009</v>
      </c>
      <c r="J7" s="43">
        <v>9.02</v>
      </c>
      <c r="K7" s="101">
        <v>146.41</v>
      </c>
      <c r="L7" s="237">
        <v>0.04</v>
      </c>
      <c r="M7" s="15">
        <v>0.03</v>
      </c>
      <c r="N7" s="15">
        <v>0.75</v>
      </c>
      <c r="O7" s="15">
        <v>120</v>
      </c>
      <c r="P7" s="18">
        <v>0</v>
      </c>
      <c r="Q7" s="237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1">
        <v>0.03</v>
      </c>
    </row>
    <row r="8" spans="1:24" s="36" customFormat="1" ht="35.25" customHeight="1" x14ac:dyDescent="0.35">
      <c r="A8" s="106"/>
      <c r="B8" s="134"/>
      <c r="C8" s="555">
        <v>148</v>
      </c>
      <c r="D8" s="152" t="s">
        <v>10</v>
      </c>
      <c r="E8" s="177" t="s">
        <v>127</v>
      </c>
      <c r="F8" s="224">
        <v>90</v>
      </c>
      <c r="G8" s="168"/>
      <c r="H8" s="272">
        <v>19.52</v>
      </c>
      <c r="I8" s="20">
        <v>10.17</v>
      </c>
      <c r="J8" s="46">
        <v>5.89</v>
      </c>
      <c r="K8" s="271">
        <v>193.12</v>
      </c>
      <c r="L8" s="237">
        <v>0.11</v>
      </c>
      <c r="M8" s="17">
        <v>0.16</v>
      </c>
      <c r="N8" s="15">
        <v>1.57</v>
      </c>
      <c r="O8" s="15">
        <v>300</v>
      </c>
      <c r="P8" s="41">
        <v>0.44</v>
      </c>
      <c r="Q8" s="237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1">
        <v>0.66</v>
      </c>
    </row>
    <row r="9" spans="1:24" s="36" customFormat="1" ht="26.5" customHeight="1" x14ac:dyDescent="0.35">
      <c r="A9" s="106"/>
      <c r="B9" s="182" t="s">
        <v>74</v>
      </c>
      <c r="C9" s="893">
        <v>51</v>
      </c>
      <c r="D9" s="894" t="s">
        <v>62</v>
      </c>
      <c r="E9" s="895" t="s">
        <v>144</v>
      </c>
      <c r="F9" s="896">
        <v>150</v>
      </c>
      <c r="G9" s="897"/>
      <c r="H9" s="898">
        <v>3.33</v>
      </c>
      <c r="I9" s="899">
        <v>3.81</v>
      </c>
      <c r="J9" s="900">
        <v>26.04</v>
      </c>
      <c r="K9" s="901">
        <v>151.12</v>
      </c>
      <c r="L9" s="898">
        <v>0.15</v>
      </c>
      <c r="M9" s="899">
        <v>0.1</v>
      </c>
      <c r="N9" s="899">
        <v>14.03</v>
      </c>
      <c r="O9" s="899">
        <v>20</v>
      </c>
      <c r="P9" s="900">
        <v>0.06</v>
      </c>
      <c r="Q9" s="898">
        <v>20.11</v>
      </c>
      <c r="R9" s="899">
        <v>90.58</v>
      </c>
      <c r="S9" s="899">
        <v>35.68</v>
      </c>
      <c r="T9" s="899">
        <v>1.45</v>
      </c>
      <c r="U9" s="899">
        <v>830.41</v>
      </c>
      <c r="V9" s="899">
        <v>8.0000000000000002E-3</v>
      </c>
      <c r="W9" s="899">
        <v>1E-3</v>
      </c>
      <c r="X9" s="902">
        <v>0.05</v>
      </c>
    </row>
    <row r="10" spans="1:24" s="16" customFormat="1" ht="33.75" customHeight="1" x14ac:dyDescent="0.35">
      <c r="A10" s="107"/>
      <c r="B10" s="133"/>
      <c r="C10" s="555">
        <v>107</v>
      </c>
      <c r="D10" s="202" t="s">
        <v>18</v>
      </c>
      <c r="E10" s="159" t="s">
        <v>91</v>
      </c>
      <c r="F10" s="224">
        <v>200</v>
      </c>
      <c r="G10" s="566"/>
      <c r="H10" s="237">
        <v>0.6</v>
      </c>
      <c r="I10" s="15">
        <v>0.2</v>
      </c>
      <c r="J10" s="41">
        <v>23.6</v>
      </c>
      <c r="K10" s="254">
        <v>104</v>
      </c>
      <c r="L10" s="237">
        <v>0.02</v>
      </c>
      <c r="M10" s="15">
        <v>0.02</v>
      </c>
      <c r="N10" s="15">
        <v>171</v>
      </c>
      <c r="O10" s="15">
        <v>20</v>
      </c>
      <c r="P10" s="18">
        <v>0</v>
      </c>
      <c r="Q10" s="237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3"/>
      <c r="C11" s="149">
        <v>119</v>
      </c>
      <c r="D11" s="178" t="s">
        <v>14</v>
      </c>
      <c r="E11" s="151" t="s">
        <v>55</v>
      </c>
      <c r="F11" s="183">
        <v>20</v>
      </c>
      <c r="G11" s="129"/>
      <c r="H11" s="237">
        <v>1.52</v>
      </c>
      <c r="I11" s="15">
        <v>0.16</v>
      </c>
      <c r="J11" s="41">
        <v>9.84</v>
      </c>
      <c r="K11" s="254">
        <v>47</v>
      </c>
      <c r="L11" s="237">
        <v>0.02</v>
      </c>
      <c r="M11" s="17">
        <v>0.01</v>
      </c>
      <c r="N11" s="15">
        <v>0</v>
      </c>
      <c r="O11" s="15">
        <v>0</v>
      </c>
      <c r="P11" s="41">
        <v>0</v>
      </c>
      <c r="Q11" s="23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7"/>
      <c r="B12" s="133"/>
      <c r="C12" s="147">
        <v>120</v>
      </c>
      <c r="D12" s="178" t="s">
        <v>15</v>
      </c>
      <c r="E12" s="151" t="s">
        <v>47</v>
      </c>
      <c r="F12" s="168">
        <v>20</v>
      </c>
      <c r="G12" s="168"/>
      <c r="H12" s="272">
        <v>1.32</v>
      </c>
      <c r="I12" s="20">
        <v>0.24</v>
      </c>
      <c r="J12" s="21">
        <v>8.0399999999999991</v>
      </c>
      <c r="K12" s="436">
        <v>39.6</v>
      </c>
      <c r="L12" s="272">
        <v>0.03</v>
      </c>
      <c r="M12" s="20">
        <v>0.02</v>
      </c>
      <c r="N12" s="20">
        <v>0</v>
      </c>
      <c r="O12" s="20">
        <v>0</v>
      </c>
      <c r="P12" s="21">
        <v>0</v>
      </c>
      <c r="Q12" s="27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6"/>
      <c r="B13" s="181" t="s">
        <v>72</v>
      </c>
      <c r="C13" s="506"/>
      <c r="D13" s="731"/>
      <c r="E13" s="410" t="s">
        <v>20</v>
      </c>
      <c r="F13" s="417" t="e">
        <f>F6+F7+F8+#REF!+F10+F11+F12</f>
        <v>#REF!</v>
      </c>
      <c r="G13" s="526"/>
      <c r="H13" s="197" t="e">
        <f>H6+H7+H8+#REF!+H10+H11+H12</f>
        <v>#REF!</v>
      </c>
      <c r="I13" s="22" t="e">
        <f>I6+I7+I8+#REF!+I10+I11+I12</f>
        <v>#REF!</v>
      </c>
      <c r="J13" s="61" t="e">
        <f>J6+J7+J8+#REF!+J10+J11+J12</f>
        <v>#REF!</v>
      </c>
      <c r="K13" s="418" t="e">
        <f>K6+K7+K8+#REF!+K10+K11+K12</f>
        <v>#REF!</v>
      </c>
      <c r="L13" s="197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11" t="e">
        <f>P6+P7+P8+#REF!+P10+P11+P12</f>
        <v>#REF!</v>
      </c>
      <c r="Q13" s="197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61" t="e">
        <f>X6+X7+X8+#REF!+X10+X11+X12</f>
        <v>#REF!</v>
      </c>
    </row>
    <row r="14" spans="1:24" s="36" customFormat="1" ht="26.5" customHeight="1" x14ac:dyDescent="0.35">
      <c r="A14" s="106"/>
      <c r="B14" s="182" t="s">
        <v>74</v>
      </c>
      <c r="C14" s="573"/>
      <c r="D14" s="730"/>
      <c r="E14" s="520" t="s">
        <v>20</v>
      </c>
      <c r="F14" s="291">
        <f>F6+F7+F8+F9+F10+F11+F12</f>
        <v>740</v>
      </c>
      <c r="G14" s="463"/>
      <c r="H14" s="305">
        <f t="shared" ref="H14:X14" si="0">H6+H7+H8+H9+H10+H11+H12</f>
        <v>32.44</v>
      </c>
      <c r="I14" s="54">
        <f t="shared" si="0"/>
        <v>24.75</v>
      </c>
      <c r="J14" s="70">
        <f t="shared" si="0"/>
        <v>88.550000000000011</v>
      </c>
      <c r="K14" s="464">
        <f t="shared" si="0"/>
        <v>712.57</v>
      </c>
      <c r="L14" s="305">
        <f t="shared" si="0"/>
        <v>0.38</v>
      </c>
      <c r="M14" s="54">
        <f t="shared" si="0"/>
        <v>0.3600000000000001</v>
      </c>
      <c r="N14" s="54">
        <f t="shared" si="0"/>
        <v>188.5</v>
      </c>
      <c r="O14" s="54">
        <f t="shared" si="0"/>
        <v>460</v>
      </c>
      <c r="P14" s="765">
        <f t="shared" si="0"/>
        <v>0.5</v>
      </c>
      <c r="Q14" s="305">
        <f t="shared" si="0"/>
        <v>274.19</v>
      </c>
      <c r="R14" s="54">
        <f t="shared" si="0"/>
        <v>511.67</v>
      </c>
      <c r="S14" s="54">
        <f t="shared" si="0"/>
        <v>199.29000000000002</v>
      </c>
      <c r="T14" s="54">
        <f t="shared" si="0"/>
        <v>5.29</v>
      </c>
      <c r="U14" s="54">
        <f t="shared" si="0"/>
        <v>1774.37</v>
      </c>
      <c r="V14" s="54">
        <f t="shared" si="0"/>
        <v>0.15200000000000002</v>
      </c>
      <c r="W14" s="54">
        <f t="shared" si="0"/>
        <v>2.0000000000000004E-2</v>
      </c>
      <c r="X14" s="70">
        <f t="shared" si="0"/>
        <v>3.65</v>
      </c>
    </row>
    <row r="15" spans="1:24" s="36" customFormat="1" ht="26.5" customHeight="1" x14ac:dyDescent="0.35">
      <c r="A15" s="106"/>
      <c r="B15" s="181" t="s">
        <v>72</v>
      </c>
      <c r="C15" s="506"/>
      <c r="D15" s="731"/>
      <c r="E15" s="453" t="s">
        <v>21</v>
      </c>
      <c r="F15" s="417"/>
      <c r="G15" s="500"/>
      <c r="H15" s="197"/>
      <c r="I15" s="22"/>
      <c r="J15" s="61"/>
      <c r="K15" s="536" t="e">
        <f>K13/23.5</f>
        <v>#REF!</v>
      </c>
      <c r="L15" s="197"/>
      <c r="M15" s="22"/>
      <c r="N15" s="22"/>
      <c r="O15" s="22"/>
      <c r="P15" s="111"/>
      <c r="Q15" s="197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6"/>
      <c r="B16" s="184" t="s">
        <v>74</v>
      </c>
      <c r="C16" s="772"/>
      <c r="D16" s="695"/>
      <c r="E16" s="420" t="s">
        <v>21</v>
      </c>
      <c r="F16" s="184"/>
      <c r="G16" s="522"/>
      <c r="H16" s="422"/>
      <c r="I16" s="423"/>
      <c r="J16" s="424"/>
      <c r="K16" s="425">
        <f>K14/23.5</f>
        <v>30.32212765957447</v>
      </c>
      <c r="L16" s="422"/>
      <c r="M16" s="423"/>
      <c r="N16" s="423"/>
      <c r="O16" s="423"/>
      <c r="P16" s="467"/>
      <c r="Q16" s="422"/>
      <c r="R16" s="423"/>
      <c r="S16" s="423"/>
      <c r="T16" s="423"/>
      <c r="U16" s="423"/>
      <c r="V16" s="423"/>
      <c r="W16" s="423"/>
      <c r="X16" s="424"/>
    </row>
    <row r="17" spans="1:19" x14ac:dyDescent="0.35">
      <c r="A17" s="2"/>
      <c r="C17" s="210"/>
      <c r="D17" s="28"/>
      <c r="E17" s="28"/>
      <c r="F17" s="28"/>
      <c r="G17" s="211"/>
      <c r="H17" s="212"/>
      <c r="I17" s="211"/>
      <c r="J17" s="28"/>
      <c r="K17" s="213"/>
      <c r="L17" s="28"/>
      <c r="M17" s="28"/>
      <c r="N17" s="28"/>
      <c r="O17" s="214"/>
      <c r="P17" s="214"/>
      <c r="Q17" s="214"/>
      <c r="R17" s="214"/>
      <c r="S17" s="214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628" t="s">
        <v>64</v>
      </c>
      <c r="B19" s="836"/>
      <c r="C19" s="629"/>
      <c r="D19" s="630"/>
      <c r="E19" s="25"/>
      <c r="F19" s="26"/>
      <c r="G19" s="11"/>
      <c r="H19" s="11"/>
      <c r="I19" s="11"/>
      <c r="J19" s="11"/>
    </row>
    <row r="20" spans="1:19" ht="18" x14ac:dyDescent="0.35">
      <c r="A20" s="631" t="s">
        <v>65</v>
      </c>
      <c r="B20" s="832"/>
      <c r="C20" s="632"/>
      <c r="D20" s="632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7" zoomScaleNormal="70" zoomScaleSheetLayoutView="47" workbookViewId="0">
      <selection activeCell="D27" sqref="D27"/>
    </sheetView>
  </sheetViews>
  <sheetFormatPr defaultRowHeight="14.5" x14ac:dyDescent="0.35"/>
  <cols>
    <col min="1" max="1" width="16.81640625" customWidth="1"/>
    <col min="2" max="2" width="15.7265625" style="831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30"/>
      <c r="C2" s="229"/>
      <c r="D2" s="229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30"/>
      <c r="D3" s="23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82"/>
      <c r="C4" s="633" t="s">
        <v>39</v>
      </c>
      <c r="D4" s="228"/>
      <c r="E4" s="685"/>
      <c r="F4" s="633"/>
      <c r="G4" s="635"/>
      <c r="H4" s="792" t="s">
        <v>22</v>
      </c>
      <c r="I4" s="793"/>
      <c r="J4" s="794"/>
      <c r="K4" s="737" t="s">
        <v>23</v>
      </c>
      <c r="L4" s="915" t="s">
        <v>24</v>
      </c>
      <c r="M4" s="916"/>
      <c r="N4" s="934"/>
      <c r="O4" s="934"/>
      <c r="P4" s="935"/>
      <c r="Q4" s="915" t="s">
        <v>25</v>
      </c>
      <c r="R4" s="916"/>
      <c r="S4" s="916"/>
      <c r="T4" s="916"/>
      <c r="U4" s="916"/>
      <c r="V4" s="916"/>
      <c r="W4" s="916"/>
      <c r="X4" s="917"/>
    </row>
    <row r="5" spans="1:24" s="16" customFormat="1" ht="28.5" customHeight="1" thickBot="1" x14ac:dyDescent="0.4">
      <c r="A5" s="142" t="s">
        <v>0</v>
      </c>
      <c r="B5" s="104"/>
      <c r="C5" s="127" t="s">
        <v>40</v>
      </c>
      <c r="D5" s="299" t="s">
        <v>41</v>
      </c>
      <c r="E5" s="489" t="s">
        <v>38</v>
      </c>
      <c r="F5" s="127" t="s">
        <v>26</v>
      </c>
      <c r="G5" s="104" t="s">
        <v>37</v>
      </c>
      <c r="H5" s="489" t="s">
        <v>27</v>
      </c>
      <c r="I5" s="479" t="s">
        <v>28</v>
      </c>
      <c r="J5" s="489" t="s">
        <v>29</v>
      </c>
      <c r="K5" s="738" t="s">
        <v>30</v>
      </c>
      <c r="L5" s="127" t="s">
        <v>31</v>
      </c>
      <c r="M5" s="479" t="s">
        <v>110</v>
      </c>
      <c r="N5" s="98" t="s">
        <v>32</v>
      </c>
      <c r="O5" s="809" t="s">
        <v>111</v>
      </c>
      <c r="P5" s="763" t="s">
        <v>112</v>
      </c>
      <c r="Q5" s="127" t="s">
        <v>33</v>
      </c>
      <c r="R5" s="479" t="s">
        <v>34</v>
      </c>
      <c r="S5" s="98" t="s">
        <v>35</v>
      </c>
      <c r="T5" s="479" t="s">
        <v>36</v>
      </c>
      <c r="U5" s="98" t="s">
        <v>113</v>
      </c>
      <c r="V5" s="479" t="s">
        <v>114</v>
      </c>
      <c r="W5" s="98" t="s">
        <v>115</v>
      </c>
      <c r="X5" s="479" t="s">
        <v>116</v>
      </c>
    </row>
    <row r="6" spans="1:24" s="16" customFormat="1" ht="43.5" customHeight="1" x14ac:dyDescent="0.35">
      <c r="A6" s="145" t="s">
        <v>7</v>
      </c>
      <c r="B6" s="155"/>
      <c r="C6" s="138">
        <v>25</v>
      </c>
      <c r="D6" s="405" t="s">
        <v>19</v>
      </c>
      <c r="E6" s="579" t="s">
        <v>50</v>
      </c>
      <c r="F6" s="350">
        <v>150</v>
      </c>
      <c r="G6" s="739"/>
      <c r="H6" s="47">
        <v>0.6</v>
      </c>
      <c r="I6" s="37">
        <v>0.45</v>
      </c>
      <c r="J6" s="218">
        <v>15.45</v>
      </c>
      <c r="K6" s="314">
        <v>70.5</v>
      </c>
      <c r="L6" s="256">
        <v>0.03</v>
      </c>
      <c r="M6" s="37">
        <v>0.05</v>
      </c>
      <c r="N6" s="37">
        <v>7.5</v>
      </c>
      <c r="O6" s="37">
        <v>0</v>
      </c>
      <c r="P6" s="48">
        <v>0</v>
      </c>
      <c r="Q6" s="264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26.5" customHeight="1" x14ac:dyDescent="0.35">
      <c r="A7" s="105"/>
      <c r="B7" s="182" t="s">
        <v>74</v>
      </c>
      <c r="C7" s="572">
        <v>37</v>
      </c>
      <c r="D7" s="509" t="s">
        <v>9</v>
      </c>
      <c r="E7" s="300" t="s">
        <v>99</v>
      </c>
      <c r="F7" s="538">
        <v>200</v>
      </c>
      <c r="G7" s="438"/>
      <c r="H7" s="330">
        <v>5.78</v>
      </c>
      <c r="I7" s="55">
        <v>5.5</v>
      </c>
      <c r="J7" s="69">
        <v>10.8</v>
      </c>
      <c r="K7" s="241">
        <v>115.7</v>
      </c>
      <c r="L7" s="330">
        <v>7.0000000000000007E-2</v>
      </c>
      <c r="M7" s="240">
        <v>7.0000000000000007E-2</v>
      </c>
      <c r="N7" s="55">
        <v>5.69</v>
      </c>
      <c r="O7" s="55">
        <v>110</v>
      </c>
      <c r="P7" s="69">
        <v>0</v>
      </c>
      <c r="Q7" s="330">
        <v>14.22</v>
      </c>
      <c r="R7" s="55">
        <v>82.61</v>
      </c>
      <c r="S7" s="55">
        <v>21.99</v>
      </c>
      <c r="T7" s="55">
        <v>1.22</v>
      </c>
      <c r="U7" s="55">
        <v>398.71</v>
      </c>
      <c r="V7" s="55">
        <v>5.0000000000000001E-3</v>
      </c>
      <c r="W7" s="55">
        <v>0</v>
      </c>
      <c r="X7" s="69">
        <v>0.04</v>
      </c>
    </row>
    <row r="8" spans="1:24" s="36" customFormat="1" ht="35.25" customHeight="1" x14ac:dyDescent="0.35">
      <c r="A8" s="106"/>
      <c r="B8" s="134"/>
      <c r="C8" s="99">
        <v>89</v>
      </c>
      <c r="D8" s="319" t="s">
        <v>10</v>
      </c>
      <c r="E8" s="708" t="s">
        <v>87</v>
      </c>
      <c r="F8" s="740">
        <v>90</v>
      </c>
      <c r="G8" s="627"/>
      <c r="H8" s="71">
        <v>18.13</v>
      </c>
      <c r="I8" s="13">
        <v>17.05</v>
      </c>
      <c r="J8" s="43">
        <v>3.69</v>
      </c>
      <c r="K8" s="101">
        <v>240.96</v>
      </c>
      <c r="L8" s="372">
        <v>0.06</v>
      </c>
      <c r="M8" s="90">
        <v>0.13</v>
      </c>
      <c r="N8" s="91">
        <v>1.06</v>
      </c>
      <c r="O8" s="91">
        <v>0</v>
      </c>
      <c r="P8" s="92">
        <v>0</v>
      </c>
      <c r="Q8" s="372">
        <v>17.03</v>
      </c>
      <c r="R8" s="91">
        <v>176.72</v>
      </c>
      <c r="S8" s="91">
        <v>23.18</v>
      </c>
      <c r="T8" s="91">
        <v>2.61</v>
      </c>
      <c r="U8" s="91">
        <v>317</v>
      </c>
      <c r="V8" s="91">
        <v>7.0000000000000001E-3</v>
      </c>
      <c r="W8" s="91">
        <v>0</v>
      </c>
      <c r="X8" s="96">
        <v>0.06</v>
      </c>
    </row>
    <row r="9" spans="1:24" s="36" customFormat="1" ht="26.5" customHeight="1" x14ac:dyDescent="0.35">
      <c r="A9" s="106"/>
      <c r="B9" s="134"/>
      <c r="C9" s="100">
        <v>53</v>
      </c>
      <c r="D9" s="131" t="s">
        <v>62</v>
      </c>
      <c r="E9" s="208" t="s">
        <v>94</v>
      </c>
      <c r="F9" s="168">
        <v>150</v>
      </c>
      <c r="G9" s="134"/>
      <c r="H9" s="19">
        <v>3.34</v>
      </c>
      <c r="I9" s="20">
        <v>4.91</v>
      </c>
      <c r="J9" s="46">
        <v>33.93</v>
      </c>
      <c r="K9" s="271">
        <v>191.49</v>
      </c>
      <c r="L9" s="272">
        <v>0.03</v>
      </c>
      <c r="M9" s="20">
        <v>0.02</v>
      </c>
      <c r="N9" s="20">
        <v>0</v>
      </c>
      <c r="O9" s="20">
        <v>20</v>
      </c>
      <c r="P9" s="21">
        <v>0.09</v>
      </c>
      <c r="Q9" s="272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3.75" customHeight="1" x14ac:dyDescent="0.35">
      <c r="A10" s="107"/>
      <c r="B10" s="134"/>
      <c r="C10" s="135">
        <v>101</v>
      </c>
      <c r="D10" s="319" t="s">
        <v>18</v>
      </c>
      <c r="E10" s="626" t="s">
        <v>67</v>
      </c>
      <c r="F10" s="740">
        <v>200</v>
      </c>
      <c r="G10" s="627"/>
      <c r="H10" s="237">
        <v>0.64</v>
      </c>
      <c r="I10" s="15">
        <v>0.25</v>
      </c>
      <c r="J10" s="41">
        <v>16.059999999999999</v>
      </c>
      <c r="K10" s="254">
        <v>79.849999999999994</v>
      </c>
      <c r="L10" s="237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4"/>
      <c r="C11" s="371">
        <v>119</v>
      </c>
      <c r="D11" s="131" t="s">
        <v>55</v>
      </c>
      <c r="E11" s="208" t="s">
        <v>55</v>
      </c>
      <c r="F11" s="183">
        <v>20</v>
      </c>
      <c r="G11" s="129"/>
      <c r="H11" s="237">
        <v>1.52</v>
      </c>
      <c r="I11" s="15">
        <v>0.16</v>
      </c>
      <c r="J11" s="41">
        <v>9.84</v>
      </c>
      <c r="K11" s="254">
        <v>47</v>
      </c>
      <c r="L11" s="237">
        <v>0.02</v>
      </c>
      <c r="M11" s="17">
        <v>0.01</v>
      </c>
      <c r="N11" s="15">
        <v>0</v>
      </c>
      <c r="O11" s="15">
        <v>0</v>
      </c>
      <c r="P11" s="41">
        <v>0</v>
      </c>
      <c r="Q11" s="23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7"/>
      <c r="B12" s="134"/>
      <c r="C12" s="371">
        <v>120</v>
      </c>
      <c r="D12" s="131" t="s">
        <v>47</v>
      </c>
      <c r="E12" s="208" t="s">
        <v>47</v>
      </c>
      <c r="F12" s="168">
        <v>20</v>
      </c>
      <c r="G12" s="168"/>
      <c r="H12" s="272">
        <v>1.32</v>
      </c>
      <c r="I12" s="20">
        <v>0.24</v>
      </c>
      <c r="J12" s="21">
        <v>8.0399999999999991</v>
      </c>
      <c r="K12" s="436">
        <v>39.6</v>
      </c>
      <c r="L12" s="272">
        <v>0.03</v>
      </c>
      <c r="M12" s="20">
        <v>0.02</v>
      </c>
      <c r="N12" s="20">
        <v>0</v>
      </c>
      <c r="O12" s="20">
        <v>0</v>
      </c>
      <c r="P12" s="21">
        <v>0</v>
      </c>
      <c r="Q12" s="27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6"/>
      <c r="B13" s="181" t="s">
        <v>72</v>
      </c>
      <c r="C13" s="491"/>
      <c r="D13" s="541"/>
      <c r="E13" s="542" t="s">
        <v>20</v>
      </c>
      <c r="F13" s="526" t="e">
        <f>F6+#REF!+F8+F9+F10+F11+F12</f>
        <v>#REF!</v>
      </c>
      <c r="G13" s="417"/>
      <c r="H13" s="53" t="e">
        <f>H6+#REF!+H8+H9+H10+H11+H12</f>
        <v>#REF!</v>
      </c>
      <c r="I13" s="22" t="e">
        <f>I6+#REF!+I8+I9+I10+I11+I12</f>
        <v>#REF!</v>
      </c>
      <c r="J13" s="61" t="e">
        <f>J6+#REF!+J8+J9+J10+J11+J12</f>
        <v>#REF!</v>
      </c>
      <c r="K13" s="418" t="e">
        <f>K6+#REF!+K8+K9+K10+K11+K12</f>
        <v>#REF!</v>
      </c>
      <c r="L13" s="197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11" t="e">
        <f>P6+#REF!+P8+P9+P10+P11+P12</f>
        <v>#REF!</v>
      </c>
      <c r="Q13" s="197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61" t="e">
        <f>X6+#REF!+X8+X9+X10+X11+X12</f>
        <v>#REF!</v>
      </c>
    </row>
    <row r="14" spans="1:24" s="36" customFormat="1" ht="26.5" customHeight="1" x14ac:dyDescent="0.35">
      <c r="A14" s="106"/>
      <c r="B14" s="235" t="s">
        <v>74</v>
      </c>
      <c r="C14" s="507"/>
      <c r="D14" s="544"/>
      <c r="E14" s="545" t="s">
        <v>20</v>
      </c>
      <c r="F14" s="463">
        <f>F6+F7+F8+F9+F10+F11+F12</f>
        <v>830</v>
      </c>
      <c r="G14" s="291"/>
      <c r="H14" s="564">
        <f t="shared" ref="H14:X14" si="0">H6+H7+H8+H9+H10+H11+H12</f>
        <v>31.33</v>
      </c>
      <c r="I14" s="54">
        <f t="shared" si="0"/>
        <v>28.56</v>
      </c>
      <c r="J14" s="70">
        <f t="shared" si="0"/>
        <v>97.81</v>
      </c>
      <c r="K14" s="464">
        <f t="shared" si="0"/>
        <v>785.1</v>
      </c>
      <c r="L14" s="305">
        <f t="shared" si="0"/>
        <v>0.25</v>
      </c>
      <c r="M14" s="54">
        <f t="shared" si="0"/>
        <v>0.35000000000000003</v>
      </c>
      <c r="N14" s="54">
        <f t="shared" si="0"/>
        <v>14.300000000000002</v>
      </c>
      <c r="O14" s="54">
        <f t="shared" si="0"/>
        <v>230</v>
      </c>
      <c r="P14" s="765">
        <f t="shared" si="0"/>
        <v>0.09</v>
      </c>
      <c r="Q14" s="305">
        <f t="shared" si="0"/>
        <v>86.61</v>
      </c>
      <c r="R14" s="54">
        <f t="shared" si="0"/>
        <v>396.62999999999994</v>
      </c>
      <c r="S14" s="54">
        <f t="shared" si="0"/>
        <v>100.16</v>
      </c>
      <c r="T14" s="54">
        <f t="shared" si="0"/>
        <v>5.83</v>
      </c>
      <c r="U14" s="54">
        <f t="shared" si="0"/>
        <v>1065.58</v>
      </c>
      <c r="V14" s="54">
        <f t="shared" si="0"/>
        <v>1.6000000000000004E-2</v>
      </c>
      <c r="W14" s="54">
        <f t="shared" si="0"/>
        <v>9.0000000000000011E-3</v>
      </c>
      <c r="X14" s="70">
        <f t="shared" si="0"/>
        <v>3.03</v>
      </c>
    </row>
    <row r="15" spans="1:24" s="36" customFormat="1" ht="26.5" customHeight="1" x14ac:dyDescent="0.35">
      <c r="A15" s="106"/>
      <c r="B15" s="234" t="s">
        <v>72</v>
      </c>
      <c r="C15" s="491"/>
      <c r="D15" s="541"/>
      <c r="E15" s="543" t="s">
        <v>21</v>
      </c>
      <c r="F15" s="526"/>
      <c r="G15" s="417"/>
      <c r="H15" s="53"/>
      <c r="I15" s="22"/>
      <c r="J15" s="61"/>
      <c r="K15" s="497" t="e">
        <f>K13/23.5</f>
        <v>#REF!</v>
      </c>
      <c r="L15" s="197"/>
      <c r="M15" s="22"/>
      <c r="N15" s="22"/>
      <c r="O15" s="22"/>
      <c r="P15" s="111"/>
      <c r="Q15" s="197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6"/>
      <c r="B16" s="184" t="s">
        <v>74</v>
      </c>
      <c r="C16" s="166"/>
      <c r="D16" s="184"/>
      <c r="E16" s="546" t="s">
        <v>21</v>
      </c>
      <c r="F16" s="522"/>
      <c r="G16" s="184"/>
      <c r="H16" s="483"/>
      <c r="I16" s="423"/>
      <c r="J16" s="424"/>
      <c r="K16" s="551">
        <f>K14/23.5</f>
        <v>33.408510638297876</v>
      </c>
      <c r="L16" s="422"/>
      <c r="M16" s="423"/>
      <c r="N16" s="423"/>
      <c r="O16" s="423"/>
      <c r="P16" s="467"/>
      <c r="Q16" s="422"/>
      <c r="R16" s="423"/>
      <c r="S16" s="423"/>
      <c r="T16" s="423"/>
      <c r="U16" s="423"/>
      <c r="V16" s="423"/>
      <c r="W16" s="423"/>
      <c r="X16" s="424"/>
    </row>
    <row r="17" spans="1:19" ht="15.5" x14ac:dyDescent="0.35">
      <c r="A17" s="9"/>
      <c r="B17" s="824"/>
      <c r="C17" s="226"/>
      <c r="D17" s="226"/>
      <c r="E17" s="28"/>
      <c r="F17" s="28"/>
      <c r="G17" s="28"/>
      <c r="H17" s="212"/>
      <c r="I17" s="211"/>
      <c r="J17" s="28"/>
      <c r="K17" s="213"/>
      <c r="L17" s="28"/>
      <c r="M17" s="28"/>
      <c r="N17" s="28"/>
      <c r="O17" s="214"/>
      <c r="P17" s="214"/>
      <c r="Q17" s="214"/>
      <c r="R17" s="214"/>
      <c r="S17" s="214"/>
    </row>
    <row r="18" spans="1:19" x14ac:dyDescent="0.35">
      <c r="L18" s="480"/>
    </row>
    <row r="19" spans="1:19" x14ac:dyDescent="0.35">
      <c r="A19" s="628" t="s">
        <v>64</v>
      </c>
      <c r="B19" s="836"/>
      <c r="C19" s="629"/>
      <c r="D19" s="630"/>
    </row>
    <row r="20" spans="1:19" x14ac:dyDescent="0.35">
      <c r="A20" s="631" t="s">
        <v>65</v>
      </c>
      <c r="B20" s="832"/>
      <c r="C20" s="632"/>
      <c r="D20" s="632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B9" sqref="B9:Z9"/>
    </sheetView>
  </sheetViews>
  <sheetFormatPr defaultRowHeight="14.5" x14ac:dyDescent="0.35"/>
  <cols>
    <col min="1" max="1" width="16.81640625" customWidth="1"/>
    <col min="2" max="2" width="15.7265625" style="831" customWidth="1"/>
    <col min="3" max="3" width="15.7265625" style="5" customWidth="1"/>
    <col min="4" max="4" width="22.453125" style="113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30"/>
      <c r="C2" s="229"/>
      <c r="D2" s="231" t="s">
        <v>3</v>
      </c>
      <c r="E2" s="6"/>
      <c r="F2" s="8" t="s">
        <v>2</v>
      </c>
      <c r="G2" s="120">
        <v>17</v>
      </c>
      <c r="H2" s="6"/>
      <c r="K2" s="8"/>
      <c r="L2" s="7"/>
      <c r="M2" s="1"/>
      <c r="N2" s="2"/>
    </row>
    <row r="3" spans="1:24" ht="15" thickBot="1" x14ac:dyDescent="0.4">
      <c r="A3" s="1"/>
      <c r="C3" s="230"/>
      <c r="D3" s="23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82"/>
      <c r="C4" s="634" t="s">
        <v>39</v>
      </c>
      <c r="D4" s="248"/>
      <c r="E4" s="685"/>
      <c r="F4" s="635"/>
      <c r="G4" s="634"/>
      <c r="H4" s="801" t="s">
        <v>22</v>
      </c>
      <c r="I4" s="802"/>
      <c r="J4" s="803"/>
      <c r="K4" s="640" t="s">
        <v>23</v>
      </c>
      <c r="L4" s="919" t="s">
        <v>24</v>
      </c>
      <c r="M4" s="920"/>
      <c r="N4" s="936"/>
      <c r="O4" s="936"/>
      <c r="P4" s="937"/>
      <c r="Q4" s="919" t="s">
        <v>25</v>
      </c>
      <c r="R4" s="920"/>
      <c r="S4" s="920"/>
      <c r="T4" s="920"/>
      <c r="U4" s="920"/>
      <c r="V4" s="920"/>
      <c r="W4" s="920"/>
      <c r="X4" s="921"/>
    </row>
    <row r="5" spans="1:24" s="16" customFormat="1" ht="47" thickBot="1" x14ac:dyDescent="0.4">
      <c r="A5" s="142" t="s">
        <v>0</v>
      </c>
      <c r="B5" s="104"/>
      <c r="C5" s="98" t="s">
        <v>40</v>
      </c>
      <c r="D5" s="686" t="s">
        <v>41</v>
      </c>
      <c r="E5" s="489" t="s">
        <v>38</v>
      </c>
      <c r="F5" s="104" t="s">
        <v>26</v>
      </c>
      <c r="G5" s="98" t="s">
        <v>37</v>
      </c>
      <c r="H5" s="806" t="s">
        <v>27</v>
      </c>
      <c r="I5" s="479" t="s">
        <v>28</v>
      </c>
      <c r="J5" s="807" t="s">
        <v>29</v>
      </c>
      <c r="K5" s="741" t="s">
        <v>30</v>
      </c>
      <c r="L5" s="805" t="s">
        <v>31</v>
      </c>
      <c r="M5" s="806" t="s">
        <v>110</v>
      </c>
      <c r="N5" s="479" t="s">
        <v>32</v>
      </c>
      <c r="O5" s="810" t="s">
        <v>111</v>
      </c>
      <c r="P5" s="479" t="s">
        <v>112</v>
      </c>
      <c r="Q5" s="489" t="s">
        <v>33</v>
      </c>
      <c r="R5" s="104" t="s">
        <v>34</v>
      </c>
      <c r="S5" s="489" t="s">
        <v>35</v>
      </c>
      <c r="T5" s="104" t="s">
        <v>36</v>
      </c>
      <c r="U5" s="805" t="s">
        <v>113</v>
      </c>
      <c r="V5" s="805" t="s">
        <v>114</v>
      </c>
      <c r="W5" s="805" t="s">
        <v>115</v>
      </c>
      <c r="X5" s="251" t="s">
        <v>116</v>
      </c>
    </row>
    <row r="6" spans="1:24" s="16" customFormat="1" ht="26.5" customHeight="1" x14ac:dyDescent="0.35">
      <c r="A6" s="145" t="s">
        <v>7</v>
      </c>
      <c r="B6" s="155"/>
      <c r="C6" s="155">
        <v>28</v>
      </c>
      <c r="D6" s="665" t="s">
        <v>19</v>
      </c>
      <c r="E6" s="811" t="s">
        <v>131</v>
      </c>
      <c r="F6" s="690">
        <v>60</v>
      </c>
      <c r="G6" s="516"/>
      <c r="H6" s="264">
        <v>0.48</v>
      </c>
      <c r="I6" s="39">
        <v>0.6</v>
      </c>
      <c r="J6" s="40">
        <v>1.56</v>
      </c>
      <c r="K6" s="314">
        <v>8.4</v>
      </c>
      <c r="L6" s="761">
        <v>0.02</v>
      </c>
      <c r="M6" s="332">
        <v>0.02</v>
      </c>
      <c r="N6" s="49">
        <v>6</v>
      </c>
      <c r="O6" s="49">
        <v>10</v>
      </c>
      <c r="P6" s="50">
        <v>0</v>
      </c>
      <c r="Q6" s="332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26.5" customHeight="1" x14ac:dyDescent="0.35">
      <c r="A7" s="105"/>
      <c r="B7" s="152"/>
      <c r="C7" s="167">
        <v>31</v>
      </c>
      <c r="D7" s="319" t="s">
        <v>9</v>
      </c>
      <c r="E7" s="626" t="s">
        <v>76</v>
      </c>
      <c r="F7" s="627">
        <v>200</v>
      </c>
      <c r="G7" s="99"/>
      <c r="H7" s="238">
        <v>5.74</v>
      </c>
      <c r="I7" s="13">
        <v>8.7799999999999994</v>
      </c>
      <c r="J7" s="43">
        <v>8.74</v>
      </c>
      <c r="K7" s="101">
        <v>138.04</v>
      </c>
      <c r="L7" s="136">
        <v>0.04</v>
      </c>
      <c r="M7" s="238">
        <v>0.08</v>
      </c>
      <c r="N7" s="13">
        <v>5.24</v>
      </c>
      <c r="O7" s="13">
        <v>132.80000000000001</v>
      </c>
      <c r="P7" s="43">
        <v>0.06</v>
      </c>
      <c r="Q7" s="23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36" customFormat="1" ht="26.5" customHeight="1" x14ac:dyDescent="0.35">
      <c r="A8" s="106"/>
      <c r="B8" s="182" t="s">
        <v>74</v>
      </c>
      <c r="C8" s="185">
        <v>83</v>
      </c>
      <c r="D8" s="438" t="s">
        <v>10</v>
      </c>
      <c r="E8" s="537" t="s">
        <v>135</v>
      </c>
      <c r="F8" s="547">
        <v>90</v>
      </c>
      <c r="G8" s="185"/>
      <c r="H8" s="399">
        <v>20.45</v>
      </c>
      <c r="I8" s="74">
        <v>19.920000000000002</v>
      </c>
      <c r="J8" s="400">
        <v>1.59</v>
      </c>
      <c r="K8" s="511">
        <v>269.25</v>
      </c>
      <c r="L8" s="487">
        <v>0.09</v>
      </c>
      <c r="M8" s="399">
        <v>0.16</v>
      </c>
      <c r="N8" s="74">
        <v>2.77</v>
      </c>
      <c r="O8" s="74">
        <v>50</v>
      </c>
      <c r="P8" s="400">
        <v>0.04</v>
      </c>
      <c r="Q8" s="399">
        <v>34</v>
      </c>
      <c r="R8" s="74">
        <v>172.14</v>
      </c>
      <c r="S8" s="74">
        <v>24.3</v>
      </c>
      <c r="T8" s="74">
        <v>1.54</v>
      </c>
      <c r="U8" s="74">
        <v>283.20999999999998</v>
      </c>
      <c r="V8" s="74">
        <v>6.0000000000000001E-3</v>
      </c>
      <c r="W8" s="74">
        <v>0</v>
      </c>
      <c r="X8" s="400">
        <v>0.13</v>
      </c>
    </row>
    <row r="9" spans="1:24" s="36" customFormat="1" ht="35.25" customHeight="1" x14ac:dyDescent="0.35">
      <c r="A9" s="106"/>
      <c r="B9" s="182"/>
      <c r="C9" s="182">
        <v>51</v>
      </c>
      <c r="D9" s="175" t="s">
        <v>62</v>
      </c>
      <c r="E9" s="583" t="s">
        <v>144</v>
      </c>
      <c r="F9" s="668">
        <v>150</v>
      </c>
      <c r="G9" s="185"/>
      <c r="H9" s="399">
        <v>3.33</v>
      </c>
      <c r="I9" s="74">
        <v>3.81</v>
      </c>
      <c r="J9" s="400">
        <v>26.04</v>
      </c>
      <c r="K9" s="511">
        <v>151.12</v>
      </c>
      <c r="L9" s="487">
        <v>0.15</v>
      </c>
      <c r="M9" s="399">
        <v>0.1</v>
      </c>
      <c r="N9" s="74">
        <v>14.03</v>
      </c>
      <c r="O9" s="74">
        <v>20</v>
      </c>
      <c r="P9" s="400">
        <v>0.06</v>
      </c>
      <c r="Q9" s="399">
        <v>20.11</v>
      </c>
      <c r="R9" s="74">
        <v>90.58</v>
      </c>
      <c r="S9" s="74">
        <v>35.68</v>
      </c>
      <c r="T9" s="74">
        <v>1.45</v>
      </c>
      <c r="U9" s="74">
        <v>830.41</v>
      </c>
      <c r="V9" s="74">
        <v>8.0000000000000002E-3</v>
      </c>
      <c r="W9" s="74">
        <v>1E-3</v>
      </c>
      <c r="X9" s="400">
        <v>0.05</v>
      </c>
    </row>
    <row r="10" spans="1:24" s="16" customFormat="1" ht="39" customHeight="1" x14ac:dyDescent="0.35">
      <c r="A10" s="107"/>
      <c r="B10" s="134"/>
      <c r="C10" s="133">
        <v>114</v>
      </c>
      <c r="D10" s="178" t="s">
        <v>46</v>
      </c>
      <c r="E10" s="215" t="s">
        <v>52</v>
      </c>
      <c r="F10" s="279">
        <v>200</v>
      </c>
      <c r="G10" s="169"/>
      <c r="H10" s="237">
        <v>0</v>
      </c>
      <c r="I10" s="15">
        <v>0</v>
      </c>
      <c r="J10" s="41">
        <v>7.27</v>
      </c>
      <c r="K10" s="254">
        <v>28.73</v>
      </c>
      <c r="L10" s="188">
        <v>0</v>
      </c>
      <c r="M10" s="237">
        <v>0</v>
      </c>
      <c r="N10" s="15">
        <v>0</v>
      </c>
      <c r="O10" s="15">
        <v>0</v>
      </c>
      <c r="P10" s="41">
        <v>0</v>
      </c>
      <c r="Q10" s="23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4"/>
      <c r="C11" s="386">
        <v>119</v>
      </c>
      <c r="D11" s="152" t="s">
        <v>14</v>
      </c>
      <c r="E11" s="208" t="s">
        <v>55</v>
      </c>
      <c r="F11" s="134">
        <v>45</v>
      </c>
      <c r="G11" s="100"/>
      <c r="H11" s="272">
        <v>3.42</v>
      </c>
      <c r="I11" s="20">
        <v>0.36</v>
      </c>
      <c r="J11" s="46">
        <v>22.14</v>
      </c>
      <c r="K11" s="271">
        <v>105.75</v>
      </c>
      <c r="L11" s="191">
        <v>0.05</v>
      </c>
      <c r="M11" s="272">
        <v>0.01</v>
      </c>
      <c r="N11" s="20">
        <v>0</v>
      </c>
      <c r="O11" s="20">
        <v>0</v>
      </c>
      <c r="P11" s="46">
        <v>0</v>
      </c>
      <c r="Q11" s="272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6">
        <v>6.53</v>
      </c>
    </row>
    <row r="12" spans="1:24" s="16" customFormat="1" ht="26.5" customHeight="1" x14ac:dyDescent="0.35">
      <c r="A12" s="107"/>
      <c r="B12" s="134"/>
      <c r="C12" s="168">
        <v>120</v>
      </c>
      <c r="D12" s="152" t="s">
        <v>15</v>
      </c>
      <c r="E12" s="208" t="s">
        <v>47</v>
      </c>
      <c r="F12" s="133">
        <v>25</v>
      </c>
      <c r="G12" s="129"/>
      <c r="H12" s="237">
        <v>1.65</v>
      </c>
      <c r="I12" s="15">
        <v>0.3</v>
      </c>
      <c r="J12" s="41">
        <v>10.050000000000001</v>
      </c>
      <c r="K12" s="254">
        <v>49.5</v>
      </c>
      <c r="L12" s="188">
        <v>0.04</v>
      </c>
      <c r="M12" s="237">
        <v>0.02</v>
      </c>
      <c r="N12" s="15">
        <v>0</v>
      </c>
      <c r="O12" s="15">
        <v>0</v>
      </c>
      <c r="P12" s="41">
        <v>0</v>
      </c>
      <c r="Q12" s="23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06"/>
      <c r="B13" s="181" t="s">
        <v>72</v>
      </c>
      <c r="C13" s="500"/>
      <c r="D13" s="548"/>
      <c r="E13" s="542" t="s">
        <v>20</v>
      </c>
      <c r="F13" s="417" t="e">
        <f>F6+F7+#REF!+#REF!+F10+F11+F12</f>
        <v>#REF!</v>
      </c>
      <c r="G13" s="526"/>
      <c r="H13" s="411" t="e">
        <f>H6+H7+#REF!+#REF!+H10+H11+H12</f>
        <v>#REF!</v>
      </c>
      <c r="I13" s="412" t="e">
        <f>I6+I7+#REF!+#REF!+I10+I11+I12</f>
        <v>#REF!</v>
      </c>
      <c r="J13" s="413" t="e">
        <f>J6+J7+#REF!+#REF!+J10+J11+J12</f>
        <v>#REF!</v>
      </c>
      <c r="K13" s="452" t="e">
        <f>K6+K7+#REF!+#REF!+K10+K11+K12</f>
        <v>#REF!</v>
      </c>
      <c r="L13" s="292" t="e">
        <f>L6+L7+#REF!+#REF!+L10+L11+L12</f>
        <v>#REF!</v>
      </c>
      <c r="M13" s="411" t="e">
        <f>M6+M7+#REF!+#REF!+M10+M11+M12</f>
        <v>#REF!</v>
      </c>
      <c r="N13" s="412" t="e">
        <f>N6+N7+#REF!+#REF!+N10+N11+N12</f>
        <v>#REF!</v>
      </c>
      <c r="O13" s="412" t="e">
        <f>O6+O7+#REF!+#REF!+O10+O11+O12</f>
        <v>#REF!</v>
      </c>
      <c r="P13" s="413" t="e">
        <f>P6+P7+#REF!+#REF!+P10+P11+P12</f>
        <v>#REF!</v>
      </c>
      <c r="Q13" s="411" t="e">
        <f>Q6+Q7+#REF!+#REF!+Q10+Q11+Q12</f>
        <v>#REF!</v>
      </c>
      <c r="R13" s="412" t="e">
        <f>R6+R7+#REF!+#REF!+R10+R11+R12</f>
        <v>#REF!</v>
      </c>
      <c r="S13" s="412" t="e">
        <f>S6+S7+#REF!+#REF!+S10+S11+S12</f>
        <v>#REF!</v>
      </c>
      <c r="T13" s="412" t="e">
        <f>T6+T7+#REF!+#REF!+T10+T11+T12</f>
        <v>#REF!</v>
      </c>
      <c r="U13" s="412" t="e">
        <f>U6+U7+#REF!+#REF!+U10+U11+U12</f>
        <v>#REF!</v>
      </c>
      <c r="V13" s="412" t="e">
        <f>V6+V7+#REF!+#REF!+V10+V11+V12</f>
        <v>#REF!</v>
      </c>
      <c r="W13" s="412" t="e">
        <f>W6+W7+#REF!+#REF!+W10+W11+W12</f>
        <v>#REF!</v>
      </c>
      <c r="X13" s="413" t="e">
        <f>X6+X7+#REF!+#REF!+X10+X11+X12</f>
        <v>#REF!</v>
      </c>
    </row>
    <row r="14" spans="1:24" s="36" customFormat="1" ht="26.5" customHeight="1" x14ac:dyDescent="0.35">
      <c r="A14" s="106"/>
      <c r="B14" s="235" t="s">
        <v>74</v>
      </c>
      <c r="C14" s="519"/>
      <c r="D14" s="549"/>
      <c r="E14" s="545" t="s">
        <v>20</v>
      </c>
      <c r="F14" s="291">
        <f>F6+F7+F8+F9+F10+F11+F12</f>
        <v>770</v>
      </c>
      <c r="G14" s="463"/>
      <c r="H14" s="890">
        <f t="shared" ref="H14:X14" si="0">H6+H7+H8+H9+H10+H11+H12</f>
        <v>35.07</v>
      </c>
      <c r="I14" s="891">
        <f t="shared" si="0"/>
        <v>33.769999999999996</v>
      </c>
      <c r="J14" s="889">
        <f t="shared" si="0"/>
        <v>77.39</v>
      </c>
      <c r="K14" s="446">
        <f t="shared" si="0"/>
        <v>750.79</v>
      </c>
      <c r="L14" s="290">
        <f t="shared" si="0"/>
        <v>0.38999999999999996</v>
      </c>
      <c r="M14" s="890">
        <f t="shared" si="0"/>
        <v>0.39</v>
      </c>
      <c r="N14" s="891">
        <f t="shared" si="0"/>
        <v>28.04</v>
      </c>
      <c r="O14" s="891">
        <f t="shared" si="0"/>
        <v>212.8</v>
      </c>
      <c r="P14" s="889">
        <f t="shared" si="0"/>
        <v>0.16</v>
      </c>
      <c r="Q14" s="890">
        <f t="shared" si="0"/>
        <v>118.22</v>
      </c>
      <c r="R14" s="891">
        <f t="shared" si="0"/>
        <v>432.17999999999995</v>
      </c>
      <c r="S14" s="891">
        <f t="shared" si="0"/>
        <v>106.74</v>
      </c>
      <c r="T14" s="891">
        <f t="shared" si="0"/>
        <v>6.129999999999999</v>
      </c>
      <c r="U14" s="891">
        <f t="shared" si="0"/>
        <v>1610.9099999999999</v>
      </c>
      <c r="V14" s="891">
        <f t="shared" si="0"/>
        <v>2.2000000000000002E-2</v>
      </c>
      <c r="W14" s="891">
        <f t="shared" si="0"/>
        <v>5.0000000000000001E-3</v>
      </c>
      <c r="X14" s="889">
        <f t="shared" si="0"/>
        <v>6.7460000000000004</v>
      </c>
    </row>
    <row r="15" spans="1:24" s="36" customFormat="1" ht="26.5" customHeight="1" x14ac:dyDescent="0.35">
      <c r="A15" s="106"/>
      <c r="B15" s="234" t="s">
        <v>72</v>
      </c>
      <c r="C15" s="500"/>
      <c r="D15" s="548"/>
      <c r="E15" s="543" t="s">
        <v>21</v>
      </c>
      <c r="F15" s="234"/>
      <c r="G15" s="491"/>
      <c r="H15" s="197"/>
      <c r="I15" s="22"/>
      <c r="J15" s="61"/>
      <c r="K15" s="497" t="e">
        <f>K13/23.5</f>
        <v>#REF!</v>
      </c>
      <c r="L15" s="234"/>
      <c r="M15" s="197"/>
      <c r="N15" s="22"/>
      <c r="O15" s="22"/>
      <c r="P15" s="61"/>
      <c r="Q15" s="197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6"/>
      <c r="B16" s="184" t="s">
        <v>74</v>
      </c>
      <c r="C16" s="522"/>
      <c r="D16" s="550"/>
      <c r="E16" s="546" t="s">
        <v>21</v>
      </c>
      <c r="F16" s="184"/>
      <c r="G16" s="166"/>
      <c r="H16" s="422"/>
      <c r="I16" s="423"/>
      <c r="J16" s="424"/>
      <c r="K16" s="551">
        <f>K14/23.5</f>
        <v>31.948510638297872</v>
      </c>
      <c r="L16" s="184"/>
      <c r="M16" s="422"/>
      <c r="N16" s="423"/>
      <c r="O16" s="423"/>
      <c r="P16" s="424"/>
      <c r="Q16" s="422"/>
      <c r="R16" s="423"/>
      <c r="S16" s="423"/>
      <c r="T16" s="423"/>
      <c r="U16" s="423"/>
      <c r="V16" s="423"/>
      <c r="W16" s="423"/>
      <c r="X16" s="424"/>
    </row>
    <row r="17" spans="1:19" ht="15.5" x14ac:dyDescent="0.35">
      <c r="A17" s="9"/>
      <c r="B17" s="824"/>
      <c r="C17" s="226"/>
      <c r="D17" s="233"/>
      <c r="E17" s="28"/>
      <c r="F17" s="28"/>
      <c r="G17" s="211"/>
      <c r="H17" s="212"/>
      <c r="I17" s="211"/>
      <c r="J17" s="28"/>
      <c r="K17" s="213"/>
      <c r="L17" s="28"/>
      <c r="M17" s="28"/>
      <c r="N17" s="28"/>
      <c r="O17" s="214"/>
      <c r="P17" s="214"/>
      <c r="Q17" s="214"/>
      <c r="R17" s="214"/>
      <c r="S17" s="214"/>
    </row>
    <row r="20" spans="1:19" x14ac:dyDescent="0.35">
      <c r="A20" s="628" t="s">
        <v>64</v>
      </c>
      <c r="B20" s="836"/>
      <c r="C20" s="629"/>
      <c r="D20" s="630"/>
    </row>
    <row r="21" spans="1:19" x14ac:dyDescent="0.35">
      <c r="A21" s="631" t="s">
        <v>65</v>
      </c>
      <c r="B21" s="832"/>
      <c r="C21" s="632"/>
      <c r="D21" s="632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tabSelected="1" topLeftCell="B1" zoomScale="50" zoomScaleNormal="50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3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29"/>
      <c r="D2" s="231" t="s">
        <v>3</v>
      </c>
      <c r="E2" s="6"/>
      <c r="F2" s="8" t="s">
        <v>2</v>
      </c>
      <c r="G2" s="120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0"/>
      <c r="D3" s="23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03"/>
      <c r="C4" s="634" t="s">
        <v>39</v>
      </c>
      <c r="D4" s="248"/>
      <c r="E4" s="685"/>
      <c r="F4" s="635"/>
      <c r="G4" s="634"/>
      <c r="H4" s="801" t="s">
        <v>22</v>
      </c>
      <c r="I4" s="802"/>
      <c r="J4" s="812"/>
      <c r="K4" s="704" t="s">
        <v>23</v>
      </c>
      <c r="L4" s="919" t="s">
        <v>24</v>
      </c>
      <c r="M4" s="920"/>
      <c r="N4" s="936"/>
      <c r="O4" s="936"/>
      <c r="P4" s="937"/>
      <c r="Q4" s="919" t="s">
        <v>25</v>
      </c>
      <c r="R4" s="920"/>
      <c r="S4" s="920"/>
      <c r="T4" s="920"/>
      <c r="U4" s="920"/>
      <c r="V4" s="920"/>
      <c r="W4" s="920"/>
      <c r="X4" s="921"/>
    </row>
    <row r="5" spans="1:24" s="16" customFormat="1" ht="28.5" customHeight="1" thickBot="1" x14ac:dyDescent="0.4">
      <c r="A5" s="142" t="s">
        <v>0</v>
      </c>
      <c r="B5" s="104"/>
      <c r="C5" s="98" t="s">
        <v>40</v>
      </c>
      <c r="D5" s="686" t="s">
        <v>41</v>
      </c>
      <c r="E5" s="98" t="s">
        <v>38</v>
      </c>
      <c r="F5" s="479" t="s">
        <v>26</v>
      </c>
      <c r="G5" s="98" t="s">
        <v>37</v>
      </c>
      <c r="H5" s="127" t="s">
        <v>27</v>
      </c>
      <c r="I5" s="479" t="s">
        <v>28</v>
      </c>
      <c r="J5" s="98" t="s">
        <v>29</v>
      </c>
      <c r="K5" s="717" t="s">
        <v>30</v>
      </c>
      <c r="L5" s="66" t="s">
        <v>31</v>
      </c>
      <c r="M5" s="127" t="s">
        <v>110</v>
      </c>
      <c r="N5" s="479" t="s">
        <v>32</v>
      </c>
      <c r="O5" s="813" t="s">
        <v>111</v>
      </c>
      <c r="P5" s="479" t="s">
        <v>112</v>
      </c>
      <c r="Q5" s="98" t="s">
        <v>33</v>
      </c>
      <c r="R5" s="479" t="s">
        <v>34</v>
      </c>
      <c r="S5" s="98" t="s">
        <v>35</v>
      </c>
      <c r="T5" s="479" t="s">
        <v>36</v>
      </c>
      <c r="U5" s="791" t="s">
        <v>113</v>
      </c>
      <c r="V5" s="791" t="s">
        <v>114</v>
      </c>
      <c r="W5" s="791" t="s">
        <v>115</v>
      </c>
      <c r="X5" s="104" t="s">
        <v>116</v>
      </c>
    </row>
    <row r="6" spans="1:24" s="16" customFormat="1" ht="26.5" customHeight="1" x14ac:dyDescent="0.35">
      <c r="A6" s="145" t="s">
        <v>7</v>
      </c>
      <c r="B6" s="227"/>
      <c r="C6" s="155">
        <v>9</v>
      </c>
      <c r="D6" s="176" t="s">
        <v>19</v>
      </c>
      <c r="E6" s="370" t="s">
        <v>88</v>
      </c>
      <c r="F6" s="155">
        <v>60</v>
      </c>
      <c r="G6" s="665"/>
      <c r="H6" s="264">
        <v>1.29</v>
      </c>
      <c r="I6" s="39">
        <v>4.2699999999999996</v>
      </c>
      <c r="J6" s="40">
        <v>6.97</v>
      </c>
      <c r="K6" s="485">
        <v>72.75</v>
      </c>
      <c r="L6" s="38">
        <v>0.02</v>
      </c>
      <c r="M6" s="38">
        <v>0.03</v>
      </c>
      <c r="N6" s="39">
        <v>4.4800000000000004</v>
      </c>
      <c r="O6" s="39">
        <v>30</v>
      </c>
      <c r="P6" s="42">
        <v>0</v>
      </c>
      <c r="Q6" s="264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26.5" customHeight="1" x14ac:dyDescent="0.35">
      <c r="A7" s="105"/>
      <c r="B7" s="88"/>
      <c r="C7" s="133">
        <v>37</v>
      </c>
      <c r="D7" s="178" t="s">
        <v>9</v>
      </c>
      <c r="E7" s="355" t="s">
        <v>99</v>
      </c>
      <c r="F7" s="224">
        <v>200</v>
      </c>
      <c r="G7" s="151"/>
      <c r="H7" s="238">
        <v>5.78</v>
      </c>
      <c r="I7" s="13">
        <v>5.5</v>
      </c>
      <c r="J7" s="43">
        <v>10.8</v>
      </c>
      <c r="K7" s="136">
        <v>115.7</v>
      </c>
      <c r="L7" s="238">
        <v>7.0000000000000007E-2</v>
      </c>
      <c r="M7" s="71">
        <v>7.0000000000000007E-2</v>
      </c>
      <c r="N7" s="13">
        <v>5.69</v>
      </c>
      <c r="O7" s="13">
        <v>110</v>
      </c>
      <c r="P7" s="43">
        <v>0</v>
      </c>
      <c r="Q7" s="23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36" customFormat="1" ht="26.5" customHeight="1" x14ac:dyDescent="0.35">
      <c r="A8" s="106"/>
      <c r="B8" s="162"/>
      <c r="C8" s="135">
        <v>126</v>
      </c>
      <c r="D8" s="691" t="s">
        <v>10</v>
      </c>
      <c r="E8" s="626" t="s">
        <v>148</v>
      </c>
      <c r="F8" s="627">
        <v>90</v>
      </c>
      <c r="G8" s="99"/>
      <c r="H8" s="238">
        <v>18.489999999999998</v>
      </c>
      <c r="I8" s="13">
        <v>18.54</v>
      </c>
      <c r="J8" s="43">
        <v>3.59</v>
      </c>
      <c r="K8" s="149">
        <v>256</v>
      </c>
      <c r="L8" s="71">
        <v>0.06</v>
      </c>
      <c r="M8" s="71">
        <v>0.14000000000000001</v>
      </c>
      <c r="N8" s="13">
        <v>1.08</v>
      </c>
      <c r="O8" s="13">
        <v>10</v>
      </c>
      <c r="P8" s="43">
        <v>0.04</v>
      </c>
      <c r="Q8" s="71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</row>
    <row r="9" spans="1:24" s="36" customFormat="1" ht="27" customHeight="1" x14ac:dyDescent="0.35">
      <c r="A9" s="106"/>
      <c r="B9" s="124"/>
      <c r="C9" s="133">
        <v>124</v>
      </c>
      <c r="D9" s="178" t="s">
        <v>62</v>
      </c>
      <c r="E9" s="215" t="s">
        <v>95</v>
      </c>
      <c r="F9" s="133">
        <v>150</v>
      </c>
      <c r="G9" s="129"/>
      <c r="H9" s="238">
        <v>3.93</v>
      </c>
      <c r="I9" s="13">
        <v>4.24</v>
      </c>
      <c r="J9" s="43">
        <v>21.84</v>
      </c>
      <c r="K9" s="149">
        <v>140.55000000000001</v>
      </c>
      <c r="L9" s="207">
        <v>0.11</v>
      </c>
      <c r="M9" s="207">
        <v>0.02</v>
      </c>
      <c r="N9" s="75">
        <v>0</v>
      </c>
      <c r="O9" s="75">
        <v>10</v>
      </c>
      <c r="P9" s="76">
        <v>0.06</v>
      </c>
      <c r="Q9" s="246">
        <v>10.9</v>
      </c>
      <c r="R9" s="75">
        <v>74.540000000000006</v>
      </c>
      <c r="S9" s="75">
        <v>26.07</v>
      </c>
      <c r="T9" s="75">
        <v>0.86</v>
      </c>
      <c r="U9" s="75">
        <v>64.319999999999993</v>
      </c>
      <c r="V9" s="75">
        <v>1E-3</v>
      </c>
      <c r="W9" s="75">
        <v>1E-3</v>
      </c>
      <c r="X9" s="206">
        <v>0.01</v>
      </c>
    </row>
    <row r="10" spans="1:24" s="16" customFormat="1" ht="26.5" customHeight="1" x14ac:dyDescent="0.35">
      <c r="A10" s="107"/>
      <c r="B10" s="122"/>
      <c r="C10" s="136">
        <v>103</v>
      </c>
      <c r="D10" s="178" t="s">
        <v>18</v>
      </c>
      <c r="E10" s="151" t="s">
        <v>60</v>
      </c>
      <c r="F10" s="133">
        <v>200</v>
      </c>
      <c r="G10" s="644"/>
      <c r="H10" s="237">
        <v>0.2</v>
      </c>
      <c r="I10" s="15">
        <v>0</v>
      </c>
      <c r="J10" s="41">
        <v>15.02</v>
      </c>
      <c r="K10" s="195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37">
        <v>6.73</v>
      </c>
      <c r="R10" s="15">
        <v>5.74</v>
      </c>
      <c r="S10" s="32">
        <v>2.96</v>
      </c>
      <c r="T10" s="15">
        <v>0.2</v>
      </c>
      <c r="U10" s="15">
        <v>46.02</v>
      </c>
      <c r="V10" s="15">
        <v>0</v>
      </c>
      <c r="W10" s="15">
        <v>0</v>
      </c>
      <c r="X10" s="43">
        <v>0</v>
      </c>
    </row>
    <row r="11" spans="1:24" s="16" customFormat="1" ht="26.5" customHeight="1" x14ac:dyDescent="0.35">
      <c r="A11" s="107"/>
      <c r="B11" s="122"/>
      <c r="C11" s="136">
        <v>119</v>
      </c>
      <c r="D11" s="178" t="s">
        <v>14</v>
      </c>
      <c r="E11" s="151" t="s">
        <v>55</v>
      </c>
      <c r="F11" s="183">
        <v>20</v>
      </c>
      <c r="G11" s="129"/>
      <c r="H11" s="237">
        <v>1.52</v>
      </c>
      <c r="I11" s="15">
        <v>0.16</v>
      </c>
      <c r="J11" s="41">
        <v>9.84</v>
      </c>
      <c r="K11" s="254">
        <v>47</v>
      </c>
      <c r="L11" s="237">
        <v>0.02</v>
      </c>
      <c r="M11" s="17">
        <v>0.01</v>
      </c>
      <c r="N11" s="15">
        <v>0</v>
      </c>
      <c r="O11" s="15">
        <v>0</v>
      </c>
      <c r="P11" s="41">
        <v>0</v>
      </c>
      <c r="Q11" s="23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3.25" customHeight="1" x14ac:dyDescent="0.35">
      <c r="A12" s="107"/>
      <c r="B12" s="135"/>
      <c r="C12" s="133">
        <v>120</v>
      </c>
      <c r="D12" s="178" t="s">
        <v>15</v>
      </c>
      <c r="E12" s="151" t="s">
        <v>47</v>
      </c>
      <c r="F12" s="168">
        <v>20</v>
      </c>
      <c r="G12" s="168"/>
      <c r="H12" s="272">
        <v>1.32</v>
      </c>
      <c r="I12" s="20">
        <v>0.24</v>
      </c>
      <c r="J12" s="21">
        <v>8.0399999999999991</v>
      </c>
      <c r="K12" s="436">
        <v>39.6</v>
      </c>
      <c r="L12" s="272">
        <v>0.03</v>
      </c>
      <c r="M12" s="20">
        <v>0.02</v>
      </c>
      <c r="N12" s="20">
        <v>0</v>
      </c>
      <c r="O12" s="20">
        <v>0</v>
      </c>
      <c r="P12" s="21">
        <v>0</v>
      </c>
      <c r="Q12" s="27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6"/>
      <c r="B13" s="162"/>
      <c r="C13" s="139"/>
      <c r="D13" s="474"/>
      <c r="E13" s="157" t="s">
        <v>20</v>
      </c>
      <c r="F13" s="289">
        <f>SUM(F6:F12)</f>
        <v>740</v>
      </c>
      <c r="G13" s="257"/>
      <c r="H13" s="198">
        <f t="shared" ref="H13:J13" si="0">SUM(H6:H12)</f>
        <v>32.529999999999994</v>
      </c>
      <c r="I13" s="34">
        <f t="shared" si="0"/>
        <v>32.949999999999996</v>
      </c>
      <c r="J13" s="63">
        <f t="shared" si="0"/>
        <v>76.099999999999994</v>
      </c>
      <c r="K13" s="365">
        <f>SUM(K6:K12)</f>
        <v>733.2</v>
      </c>
      <c r="L13" s="198">
        <f t="shared" ref="L13:X13" si="1">SUM(L6:L12)</f>
        <v>0.31000000000000005</v>
      </c>
      <c r="M13" s="34">
        <f t="shared" si="1"/>
        <v>0.29000000000000004</v>
      </c>
      <c r="N13" s="34">
        <f t="shared" si="1"/>
        <v>13.250000000000002</v>
      </c>
      <c r="O13" s="34">
        <f t="shared" si="1"/>
        <v>160</v>
      </c>
      <c r="P13" s="63">
        <f t="shared" si="1"/>
        <v>0.1</v>
      </c>
      <c r="Q13" s="35">
        <f t="shared" si="1"/>
        <v>91.59</v>
      </c>
      <c r="R13" s="34">
        <f t="shared" si="1"/>
        <v>421.88000000000005</v>
      </c>
      <c r="S13" s="34">
        <f t="shared" si="1"/>
        <v>101.91999999999999</v>
      </c>
      <c r="T13" s="34">
        <f t="shared" si="1"/>
        <v>6.65</v>
      </c>
      <c r="U13" s="34">
        <f t="shared" si="1"/>
        <v>1110.6799999999998</v>
      </c>
      <c r="V13" s="34">
        <f t="shared" si="1"/>
        <v>2.1000000000000005E-2</v>
      </c>
      <c r="W13" s="34">
        <f t="shared" si="1"/>
        <v>4.0000000000000001E-3</v>
      </c>
      <c r="X13" s="63">
        <f t="shared" si="1"/>
        <v>3.02</v>
      </c>
    </row>
    <row r="14" spans="1:24" s="36" customFormat="1" ht="26.5" customHeight="1" thickBot="1" x14ac:dyDescent="0.4">
      <c r="A14" s="146"/>
      <c r="B14" s="245"/>
      <c r="C14" s="140"/>
      <c r="D14" s="475"/>
      <c r="E14" s="158" t="s">
        <v>21</v>
      </c>
      <c r="F14" s="137"/>
      <c r="G14" s="204"/>
      <c r="H14" s="200"/>
      <c r="I14" s="51"/>
      <c r="J14" s="117"/>
      <c r="K14" s="391">
        <f>K13/23.5</f>
        <v>31.200000000000003</v>
      </c>
      <c r="L14" s="200"/>
      <c r="M14" s="156"/>
      <c r="N14" s="51"/>
      <c r="O14" s="51"/>
      <c r="P14" s="117"/>
      <c r="Q14" s="156"/>
      <c r="R14" s="51"/>
      <c r="S14" s="51"/>
      <c r="T14" s="51"/>
      <c r="U14" s="51"/>
      <c r="V14" s="51"/>
      <c r="W14" s="51"/>
      <c r="X14" s="117"/>
    </row>
    <row r="15" spans="1:24" ht="15.5" x14ac:dyDescent="0.35">
      <c r="A15" s="9"/>
      <c r="B15" s="225"/>
      <c r="C15" s="226"/>
      <c r="D15" s="233"/>
      <c r="E15" s="28"/>
      <c r="F15" s="28"/>
      <c r="G15" s="211"/>
      <c r="H15" s="212"/>
      <c r="I15" s="211"/>
      <c r="J15" s="28"/>
      <c r="K15" s="213"/>
      <c r="L15" s="28"/>
      <c r="M15" s="28"/>
      <c r="N15" s="28"/>
      <c r="O15" s="214"/>
      <c r="P15" s="214"/>
      <c r="Q15" s="214"/>
      <c r="R15" s="214"/>
      <c r="S15" s="214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3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29"/>
      <c r="D2" s="231" t="s">
        <v>3</v>
      </c>
      <c r="E2" s="6"/>
      <c r="F2" s="8" t="s">
        <v>2</v>
      </c>
      <c r="G2" s="120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0"/>
      <c r="D3" s="23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428"/>
      <c r="C4" s="634" t="s">
        <v>39</v>
      </c>
      <c r="D4" s="248"/>
      <c r="E4" s="685"/>
      <c r="F4" s="635"/>
      <c r="G4" s="634"/>
      <c r="H4" s="801" t="s">
        <v>22</v>
      </c>
      <c r="I4" s="802"/>
      <c r="J4" s="803"/>
      <c r="K4" s="640" t="s">
        <v>23</v>
      </c>
      <c r="L4" s="912" t="s">
        <v>24</v>
      </c>
      <c r="M4" s="913"/>
      <c r="N4" s="914"/>
      <c r="O4" s="938"/>
      <c r="P4" s="939"/>
      <c r="Q4" s="919" t="s">
        <v>25</v>
      </c>
      <c r="R4" s="920"/>
      <c r="S4" s="920"/>
      <c r="T4" s="920"/>
      <c r="U4" s="920"/>
      <c r="V4" s="920"/>
      <c r="W4" s="920"/>
      <c r="X4" s="921"/>
    </row>
    <row r="5" spans="1:24" s="16" customFormat="1" ht="28.5" customHeight="1" thickBot="1" x14ac:dyDescent="0.4">
      <c r="A5" s="142" t="s">
        <v>0</v>
      </c>
      <c r="B5" s="104"/>
      <c r="C5" s="98" t="s">
        <v>40</v>
      </c>
      <c r="D5" s="686" t="s">
        <v>41</v>
      </c>
      <c r="E5" s="98" t="s">
        <v>38</v>
      </c>
      <c r="F5" s="104" t="s">
        <v>26</v>
      </c>
      <c r="G5" s="98" t="s">
        <v>37</v>
      </c>
      <c r="H5" s="127" t="s">
        <v>27</v>
      </c>
      <c r="I5" s="479" t="s">
        <v>28</v>
      </c>
      <c r="J5" s="763" t="s">
        <v>29</v>
      </c>
      <c r="K5" s="641" t="s">
        <v>30</v>
      </c>
      <c r="L5" s="346" t="s">
        <v>31</v>
      </c>
      <c r="M5" s="346" t="s">
        <v>110</v>
      </c>
      <c r="N5" s="814" t="s">
        <v>32</v>
      </c>
      <c r="O5" s="809" t="s">
        <v>111</v>
      </c>
      <c r="P5" s="479" t="s">
        <v>112</v>
      </c>
      <c r="Q5" s="98" t="s">
        <v>33</v>
      </c>
      <c r="R5" s="479" t="s">
        <v>34</v>
      </c>
      <c r="S5" s="98" t="s">
        <v>35</v>
      </c>
      <c r="T5" s="479" t="s">
        <v>36</v>
      </c>
      <c r="U5" s="791" t="s">
        <v>113</v>
      </c>
      <c r="V5" s="791" t="s">
        <v>114</v>
      </c>
      <c r="W5" s="791" t="s">
        <v>115</v>
      </c>
      <c r="X5" s="104" t="s">
        <v>116</v>
      </c>
    </row>
    <row r="6" spans="1:24" s="16" customFormat="1" ht="39" customHeight="1" x14ac:dyDescent="0.35">
      <c r="A6" s="105" t="s">
        <v>6</v>
      </c>
      <c r="B6" s="155"/>
      <c r="C6" s="385">
        <v>166</v>
      </c>
      <c r="D6" s="716" t="s">
        <v>81</v>
      </c>
      <c r="E6" s="455" t="s">
        <v>107</v>
      </c>
      <c r="F6" s="217">
        <v>50</v>
      </c>
      <c r="G6" s="457"/>
      <c r="H6" s="441">
        <v>2.9</v>
      </c>
      <c r="I6" s="368">
        <v>3.99</v>
      </c>
      <c r="J6" s="442">
        <v>18.989999999999998</v>
      </c>
      <c r="K6" s="761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56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18">
        <v>0</v>
      </c>
    </row>
    <row r="7" spans="1:24" s="36" customFormat="1" ht="26.5" customHeight="1" x14ac:dyDescent="0.35">
      <c r="A7" s="143"/>
      <c r="B7" s="162"/>
      <c r="C7" s="168">
        <v>59</v>
      </c>
      <c r="D7" s="152" t="s">
        <v>61</v>
      </c>
      <c r="E7" s="283" t="s">
        <v>140</v>
      </c>
      <c r="F7" s="224">
        <v>205</v>
      </c>
      <c r="G7" s="100"/>
      <c r="H7" s="272">
        <v>8.1999999999999993</v>
      </c>
      <c r="I7" s="20">
        <v>8.73</v>
      </c>
      <c r="J7" s="46">
        <v>29.68</v>
      </c>
      <c r="K7" s="191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37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43"/>
      <c r="B8" s="162"/>
      <c r="C8" s="133">
        <v>114</v>
      </c>
      <c r="D8" s="178" t="s">
        <v>46</v>
      </c>
      <c r="E8" s="215" t="s">
        <v>52</v>
      </c>
      <c r="F8" s="279">
        <v>200</v>
      </c>
      <c r="G8" s="133"/>
      <c r="H8" s="17">
        <v>0</v>
      </c>
      <c r="I8" s="15">
        <v>0</v>
      </c>
      <c r="J8" s="18">
        <v>7.27</v>
      </c>
      <c r="K8" s="188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3"/>
      <c r="B9" s="242"/>
      <c r="C9" s="136">
        <v>121</v>
      </c>
      <c r="D9" s="178" t="s">
        <v>14</v>
      </c>
      <c r="E9" s="215" t="s">
        <v>51</v>
      </c>
      <c r="F9" s="279">
        <v>30</v>
      </c>
      <c r="G9" s="133"/>
      <c r="H9" s="17">
        <v>2.25</v>
      </c>
      <c r="I9" s="15">
        <v>0.87</v>
      </c>
      <c r="J9" s="18">
        <v>14.94</v>
      </c>
      <c r="K9" s="188">
        <v>78.599999999999994</v>
      </c>
      <c r="L9" s="237">
        <v>0.03</v>
      </c>
      <c r="M9" s="17">
        <v>0.01</v>
      </c>
      <c r="N9" s="15">
        <v>0</v>
      </c>
      <c r="O9" s="15">
        <v>0</v>
      </c>
      <c r="P9" s="18">
        <v>0</v>
      </c>
      <c r="Q9" s="237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3"/>
      <c r="B10" s="134"/>
      <c r="C10" s="168" t="s">
        <v>152</v>
      </c>
      <c r="D10" s="131" t="s">
        <v>18</v>
      </c>
      <c r="E10" s="202" t="s">
        <v>166</v>
      </c>
      <c r="F10" s="134">
        <v>200</v>
      </c>
      <c r="G10" s="429"/>
      <c r="H10" s="237">
        <v>8.25</v>
      </c>
      <c r="I10" s="15">
        <v>6.25</v>
      </c>
      <c r="J10" s="41">
        <v>22</v>
      </c>
      <c r="K10" s="188">
        <v>175</v>
      </c>
      <c r="L10" s="17"/>
      <c r="M10" s="17"/>
      <c r="N10" s="15"/>
      <c r="O10" s="15"/>
      <c r="P10" s="18"/>
      <c r="Q10" s="237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43"/>
      <c r="B11" s="134"/>
      <c r="C11" s="168"/>
      <c r="D11" s="131"/>
      <c r="E11" s="179" t="s">
        <v>20</v>
      </c>
      <c r="F11" s="267">
        <f>SUM(F6:F10)</f>
        <v>685</v>
      </c>
      <c r="G11" s="429"/>
      <c r="H11" s="272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21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72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44"/>
      <c r="B12" s="245"/>
      <c r="C12" s="194"/>
      <c r="D12" s="250"/>
      <c r="E12" s="180" t="s">
        <v>21</v>
      </c>
      <c r="F12" s="358"/>
      <c r="G12" s="204"/>
      <c r="H12" s="200"/>
      <c r="I12" s="51"/>
      <c r="J12" s="117"/>
      <c r="K12" s="359">
        <f>K11/23.5</f>
        <v>27.227659574468085</v>
      </c>
      <c r="L12" s="156"/>
      <c r="M12" s="156"/>
      <c r="N12" s="51"/>
      <c r="O12" s="51"/>
      <c r="P12" s="128"/>
      <c r="Q12" s="200"/>
      <c r="R12" s="51"/>
      <c r="S12" s="51"/>
      <c r="T12" s="51"/>
      <c r="U12" s="51"/>
      <c r="V12" s="51"/>
      <c r="W12" s="51"/>
      <c r="X12" s="117"/>
    </row>
    <row r="13" spans="1:24" s="16" customFormat="1" ht="26.5" customHeight="1" x14ac:dyDescent="0.35">
      <c r="A13" s="105" t="s">
        <v>7</v>
      </c>
      <c r="B13" s="273"/>
      <c r="C13" s="138">
        <v>25</v>
      </c>
      <c r="D13" s="642" t="s">
        <v>19</v>
      </c>
      <c r="E13" s="335" t="s">
        <v>50</v>
      </c>
      <c r="F13" s="350">
        <v>150</v>
      </c>
      <c r="G13" s="138"/>
      <c r="H13" s="38">
        <v>0.6</v>
      </c>
      <c r="I13" s="39">
        <v>0.45</v>
      </c>
      <c r="J13" s="42">
        <v>15.45</v>
      </c>
      <c r="K13" s="190">
        <v>70.5</v>
      </c>
      <c r="L13" s="264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05"/>
      <c r="B14" s="88"/>
      <c r="C14" s="135">
        <v>32</v>
      </c>
      <c r="D14" s="319" t="s">
        <v>9</v>
      </c>
      <c r="E14" s="283" t="s">
        <v>53</v>
      </c>
      <c r="F14" s="627">
        <v>200</v>
      </c>
      <c r="G14" s="148"/>
      <c r="H14" s="238">
        <v>5.88</v>
      </c>
      <c r="I14" s="13">
        <v>8.82</v>
      </c>
      <c r="J14" s="43">
        <v>9.6</v>
      </c>
      <c r="K14" s="149">
        <v>142.19999999999999</v>
      </c>
      <c r="L14" s="238">
        <v>0.04</v>
      </c>
      <c r="M14" s="71">
        <v>0.08</v>
      </c>
      <c r="N14" s="13">
        <v>2.2400000000000002</v>
      </c>
      <c r="O14" s="13">
        <v>132.44</v>
      </c>
      <c r="P14" s="43">
        <v>0.06</v>
      </c>
      <c r="Q14" s="71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06"/>
      <c r="B15" s="162"/>
      <c r="C15" s="265">
        <v>177</v>
      </c>
      <c r="D15" s="151" t="s">
        <v>10</v>
      </c>
      <c r="E15" s="173" t="s">
        <v>151</v>
      </c>
      <c r="F15" s="133">
        <v>90</v>
      </c>
      <c r="G15" s="147"/>
      <c r="H15" s="237">
        <v>15.77</v>
      </c>
      <c r="I15" s="15">
        <v>13.36</v>
      </c>
      <c r="J15" s="41">
        <v>1.61</v>
      </c>
      <c r="K15" s="195">
        <v>190.47</v>
      </c>
      <c r="L15" s="237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37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06"/>
      <c r="B16" s="124"/>
      <c r="C16" s="169">
        <v>54</v>
      </c>
      <c r="D16" s="151" t="s">
        <v>85</v>
      </c>
      <c r="E16" s="173" t="s">
        <v>43</v>
      </c>
      <c r="F16" s="133">
        <v>150</v>
      </c>
      <c r="G16" s="147"/>
      <c r="H16" s="238">
        <v>7.26</v>
      </c>
      <c r="I16" s="13">
        <v>4.96</v>
      </c>
      <c r="J16" s="43">
        <v>31.76</v>
      </c>
      <c r="K16" s="149">
        <v>198.84</v>
      </c>
      <c r="L16" s="71">
        <v>0.19</v>
      </c>
      <c r="M16" s="71">
        <v>0.1</v>
      </c>
      <c r="N16" s="13">
        <v>0</v>
      </c>
      <c r="O16" s="13">
        <v>10</v>
      </c>
      <c r="P16" s="23">
        <v>0.06</v>
      </c>
      <c r="Q16" s="238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07"/>
      <c r="B17" s="122"/>
      <c r="C17" s="287">
        <v>104</v>
      </c>
      <c r="D17" s="151" t="s">
        <v>18</v>
      </c>
      <c r="E17" s="173" t="s">
        <v>77</v>
      </c>
      <c r="F17" s="133">
        <v>200</v>
      </c>
      <c r="G17" s="718"/>
      <c r="H17" s="237">
        <v>0</v>
      </c>
      <c r="I17" s="15">
        <v>0</v>
      </c>
      <c r="J17" s="41">
        <v>14.16</v>
      </c>
      <c r="K17" s="195">
        <v>55.48</v>
      </c>
      <c r="L17" s="237">
        <v>0.09</v>
      </c>
      <c r="M17" s="17">
        <v>0.1</v>
      </c>
      <c r="N17" s="15">
        <v>2.94</v>
      </c>
      <c r="O17" s="15">
        <v>80</v>
      </c>
      <c r="P17" s="18">
        <v>0.96</v>
      </c>
      <c r="Q17" s="237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07"/>
      <c r="B18" s="122"/>
      <c r="C18" s="287">
        <v>119</v>
      </c>
      <c r="D18" s="151" t="s">
        <v>14</v>
      </c>
      <c r="E18" s="178" t="s">
        <v>55</v>
      </c>
      <c r="F18" s="183">
        <v>20</v>
      </c>
      <c r="G18" s="129"/>
      <c r="H18" s="237">
        <v>1.52</v>
      </c>
      <c r="I18" s="15">
        <v>0.16</v>
      </c>
      <c r="J18" s="41">
        <v>9.84</v>
      </c>
      <c r="K18" s="254">
        <v>47</v>
      </c>
      <c r="L18" s="237">
        <v>0.02</v>
      </c>
      <c r="M18" s="17">
        <v>0.01</v>
      </c>
      <c r="N18" s="15">
        <v>0</v>
      </c>
      <c r="O18" s="15">
        <v>0</v>
      </c>
      <c r="P18" s="41">
        <v>0</v>
      </c>
      <c r="Q18" s="237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07"/>
      <c r="B19" s="135"/>
      <c r="C19" s="169">
        <v>120</v>
      </c>
      <c r="D19" s="151" t="s">
        <v>15</v>
      </c>
      <c r="E19" s="178" t="s">
        <v>47</v>
      </c>
      <c r="F19" s="168">
        <v>20</v>
      </c>
      <c r="G19" s="168"/>
      <c r="H19" s="272">
        <v>1.32</v>
      </c>
      <c r="I19" s="20">
        <v>0.24</v>
      </c>
      <c r="J19" s="21">
        <v>8.0399999999999991</v>
      </c>
      <c r="K19" s="436">
        <v>39.6</v>
      </c>
      <c r="L19" s="272">
        <v>0.03</v>
      </c>
      <c r="M19" s="20">
        <v>0.02</v>
      </c>
      <c r="N19" s="20">
        <v>0</v>
      </c>
      <c r="O19" s="20">
        <v>0</v>
      </c>
      <c r="P19" s="21">
        <v>0</v>
      </c>
      <c r="Q19" s="272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06"/>
      <c r="B20" s="162"/>
      <c r="C20" s="170"/>
      <c r="D20" s="382"/>
      <c r="E20" s="179" t="s">
        <v>20</v>
      </c>
      <c r="F20" s="192">
        <f>SUM(F13:F19)</f>
        <v>830</v>
      </c>
      <c r="G20" s="258"/>
      <c r="H20" s="198">
        <f t="shared" ref="H20:X20" si="1">SUM(H13:H19)</f>
        <v>32.349999999999994</v>
      </c>
      <c r="I20" s="34">
        <f t="shared" si="1"/>
        <v>27.99</v>
      </c>
      <c r="J20" s="63">
        <f t="shared" si="1"/>
        <v>90.460000000000008</v>
      </c>
      <c r="K20" s="389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65">
        <f t="shared" si="1"/>
        <v>1.0899999999999999</v>
      </c>
      <c r="Q20" s="198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3">
        <f t="shared" si="1"/>
        <v>3.056</v>
      </c>
    </row>
    <row r="21" spans="1:24" s="36" customFormat="1" ht="26.5" customHeight="1" thickBot="1" x14ac:dyDescent="0.4">
      <c r="A21" s="146"/>
      <c r="B21" s="245"/>
      <c r="C21" s="171"/>
      <c r="D21" s="456"/>
      <c r="E21" s="180" t="s">
        <v>21</v>
      </c>
      <c r="F21" s="137"/>
      <c r="G21" s="266"/>
      <c r="H21" s="200"/>
      <c r="I21" s="51"/>
      <c r="J21" s="117"/>
      <c r="K21" s="459">
        <f>K20/23.5</f>
        <v>31.663404255319151</v>
      </c>
      <c r="L21" s="156"/>
      <c r="M21" s="156"/>
      <c r="N21" s="51"/>
      <c r="O21" s="51"/>
      <c r="P21" s="128"/>
      <c r="Q21" s="200"/>
      <c r="R21" s="51"/>
      <c r="S21" s="51"/>
      <c r="T21" s="51"/>
      <c r="U21" s="51"/>
      <c r="V21" s="51"/>
      <c r="W21" s="51"/>
      <c r="X21" s="117"/>
    </row>
    <row r="22" spans="1:24" ht="15.5" x14ac:dyDescent="0.35">
      <c r="A22" s="9"/>
      <c r="B22" s="225"/>
      <c r="C22" s="226"/>
      <c r="D22" s="233"/>
      <c r="E22" s="28"/>
      <c r="F22" s="28"/>
      <c r="G22" s="211"/>
      <c r="H22" s="212"/>
      <c r="I22" s="211"/>
      <c r="J22" s="28"/>
      <c r="K22" s="213"/>
      <c r="L22" s="28"/>
      <c r="M22" s="28"/>
      <c r="N22" s="28"/>
      <c r="O22" s="214"/>
      <c r="P22" s="214"/>
      <c r="Q22" s="214"/>
      <c r="R22" s="214"/>
      <c r="S22" s="214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831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830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922"/>
      <c r="C4" s="376" t="s">
        <v>39</v>
      </c>
      <c r="D4" s="924" t="s">
        <v>41</v>
      </c>
      <c r="E4" s="172"/>
      <c r="F4" s="377"/>
      <c r="G4" s="376"/>
      <c r="H4" s="285" t="s">
        <v>22</v>
      </c>
      <c r="I4" s="311"/>
      <c r="J4" s="253"/>
      <c r="K4" s="186" t="s">
        <v>23</v>
      </c>
      <c r="L4" s="912" t="s">
        <v>24</v>
      </c>
      <c r="M4" s="913"/>
      <c r="N4" s="914"/>
      <c r="O4" s="914"/>
      <c r="P4" s="918"/>
      <c r="Q4" s="919" t="s">
        <v>25</v>
      </c>
      <c r="R4" s="920"/>
      <c r="S4" s="920"/>
      <c r="T4" s="920"/>
      <c r="U4" s="920"/>
      <c r="V4" s="920"/>
      <c r="W4" s="920"/>
      <c r="X4" s="921"/>
    </row>
    <row r="5" spans="1:24" s="16" customFormat="1" ht="47" thickBot="1" x14ac:dyDescent="0.4">
      <c r="A5" s="142" t="s">
        <v>0</v>
      </c>
      <c r="B5" s="923"/>
      <c r="C5" s="98" t="s">
        <v>40</v>
      </c>
      <c r="D5" s="925"/>
      <c r="E5" s="489" t="s">
        <v>38</v>
      </c>
      <c r="F5" s="104" t="s">
        <v>26</v>
      </c>
      <c r="G5" s="98" t="s">
        <v>37</v>
      </c>
      <c r="H5" s="568" t="s">
        <v>27</v>
      </c>
      <c r="I5" s="501" t="s">
        <v>28</v>
      </c>
      <c r="J5" s="503" t="s">
        <v>29</v>
      </c>
      <c r="K5" s="187" t="s">
        <v>30</v>
      </c>
      <c r="L5" s="502" t="s">
        <v>31</v>
      </c>
      <c r="M5" s="502" t="s">
        <v>110</v>
      </c>
      <c r="N5" s="502" t="s">
        <v>32</v>
      </c>
      <c r="O5" s="563" t="s">
        <v>111</v>
      </c>
      <c r="P5" s="502" t="s">
        <v>112</v>
      </c>
      <c r="Q5" s="502" t="s">
        <v>33</v>
      </c>
      <c r="R5" s="502" t="s">
        <v>34</v>
      </c>
      <c r="S5" s="502" t="s">
        <v>35</v>
      </c>
      <c r="T5" s="502" t="s">
        <v>36</v>
      </c>
      <c r="U5" s="502" t="s">
        <v>113</v>
      </c>
      <c r="V5" s="502" t="s">
        <v>114</v>
      </c>
      <c r="W5" s="502" t="s">
        <v>115</v>
      </c>
      <c r="X5" s="574" t="s">
        <v>116</v>
      </c>
    </row>
    <row r="6" spans="1:24" s="16" customFormat="1" ht="26.5" customHeight="1" x14ac:dyDescent="0.35">
      <c r="A6" s="105" t="s">
        <v>6</v>
      </c>
      <c r="B6" s="216"/>
      <c r="C6" s="345">
        <v>2</v>
      </c>
      <c r="D6" s="655" t="s">
        <v>19</v>
      </c>
      <c r="E6" s="383" t="s">
        <v>163</v>
      </c>
      <c r="F6" s="567">
        <v>15</v>
      </c>
      <c r="G6" s="297"/>
      <c r="H6" s="264">
        <v>0.12</v>
      </c>
      <c r="I6" s="39">
        <v>10.88</v>
      </c>
      <c r="J6" s="40">
        <v>0.19</v>
      </c>
      <c r="K6" s="435">
        <v>99.15</v>
      </c>
      <c r="L6" s="264">
        <v>0</v>
      </c>
      <c r="M6" s="39">
        <v>0.02</v>
      </c>
      <c r="N6" s="39">
        <v>0</v>
      </c>
      <c r="O6" s="39">
        <v>70</v>
      </c>
      <c r="P6" s="42">
        <v>0.19</v>
      </c>
      <c r="Q6" s="264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05"/>
      <c r="B7" s="133"/>
      <c r="C7" s="100">
        <v>253</v>
      </c>
      <c r="D7" s="566" t="s">
        <v>62</v>
      </c>
      <c r="E7" s="355" t="s">
        <v>109</v>
      </c>
      <c r="F7" s="656">
        <v>150</v>
      </c>
      <c r="G7" s="168"/>
      <c r="H7" s="246">
        <v>4.3</v>
      </c>
      <c r="I7" s="75">
        <v>4.24</v>
      </c>
      <c r="J7" s="206">
        <v>18.77</v>
      </c>
      <c r="K7" s="371">
        <v>129.54</v>
      </c>
      <c r="L7" s="246">
        <v>0.11</v>
      </c>
      <c r="M7" s="75">
        <v>0.06</v>
      </c>
      <c r="N7" s="75">
        <v>0</v>
      </c>
      <c r="O7" s="75">
        <v>10</v>
      </c>
      <c r="P7" s="76">
        <v>0.06</v>
      </c>
      <c r="Q7" s="246">
        <v>8.69</v>
      </c>
      <c r="R7" s="75">
        <v>94.9</v>
      </c>
      <c r="S7" s="75">
        <v>62.72</v>
      </c>
      <c r="T7" s="75">
        <v>2.12</v>
      </c>
      <c r="U7" s="75">
        <v>114.82</v>
      </c>
      <c r="V7" s="75">
        <v>1E-3</v>
      </c>
      <c r="W7" s="75">
        <v>1E-3</v>
      </c>
      <c r="X7" s="206">
        <v>0.01</v>
      </c>
    </row>
    <row r="8" spans="1:24" s="16" customFormat="1" ht="44.25" customHeight="1" x14ac:dyDescent="0.35">
      <c r="A8" s="105"/>
      <c r="B8" s="486" t="s">
        <v>72</v>
      </c>
      <c r="C8" s="437">
        <v>240</v>
      </c>
      <c r="D8" s="657" t="s">
        <v>10</v>
      </c>
      <c r="E8" s="576" t="s">
        <v>117</v>
      </c>
      <c r="F8" s="575">
        <v>90</v>
      </c>
      <c r="G8" s="437"/>
      <c r="H8" s="304">
        <v>20.170000000000002</v>
      </c>
      <c r="I8" s="59">
        <v>20.309999999999999</v>
      </c>
      <c r="J8" s="60">
        <v>2.09</v>
      </c>
      <c r="K8" s="437">
        <v>274</v>
      </c>
      <c r="L8" s="304">
        <v>7.0000000000000007E-2</v>
      </c>
      <c r="M8" s="59">
        <v>0.18</v>
      </c>
      <c r="N8" s="59">
        <v>1.5</v>
      </c>
      <c r="O8" s="59">
        <v>225</v>
      </c>
      <c r="P8" s="112">
        <v>0.42</v>
      </c>
      <c r="Q8" s="304">
        <v>157.65</v>
      </c>
      <c r="R8" s="59">
        <v>222.58</v>
      </c>
      <c r="S8" s="59">
        <v>26.64</v>
      </c>
      <c r="T8" s="59">
        <v>1.51</v>
      </c>
      <c r="U8" s="59">
        <v>237.86</v>
      </c>
      <c r="V8" s="59">
        <v>0</v>
      </c>
      <c r="W8" s="59">
        <v>0</v>
      </c>
      <c r="X8" s="60">
        <v>0.1</v>
      </c>
    </row>
    <row r="9" spans="1:24" s="16" customFormat="1" ht="22.5" customHeight="1" x14ac:dyDescent="0.35">
      <c r="A9" s="105"/>
      <c r="B9" s="182" t="s">
        <v>121</v>
      </c>
      <c r="C9" s="165">
        <v>177</v>
      </c>
      <c r="D9" s="438" t="s">
        <v>10</v>
      </c>
      <c r="E9" s="438" t="s">
        <v>174</v>
      </c>
      <c r="F9" s="668">
        <v>90</v>
      </c>
      <c r="G9" s="185"/>
      <c r="H9" s="239">
        <v>15.77</v>
      </c>
      <c r="I9" s="62">
        <v>13.36</v>
      </c>
      <c r="J9" s="110">
        <v>1.61</v>
      </c>
      <c r="K9" s="390">
        <v>190.47</v>
      </c>
      <c r="L9" s="239">
        <v>7.0000000000000007E-2</v>
      </c>
      <c r="M9" s="62">
        <v>0.12</v>
      </c>
      <c r="N9" s="62">
        <v>1.7</v>
      </c>
      <c r="O9" s="62">
        <v>110</v>
      </c>
      <c r="P9" s="484">
        <v>0.01</v>
      </c>
      <c r="Q9" s="239">
        <v>20.18</v>
      </c>
      <c r="R9" s="62">
        <v>132.25</v>
      </c>
      <c r="S9" s="62">
        <v>19.47</v>
      </c>
      <c r="T9" s="62">
        <v>1.1399999999999999</v>
      </c>
      <c r="U9" s="62">
        <v>222.69</v>
      </c>
      <c r="V9" s="62">
        <v>4.3099999999999996E-3</v>
      </c>
      <c r="W9" s="62">
        <v>2.3000000000000001E-4</v>
      </c>
      <c r="X9" s="110">
        <v>0.1</v>
      </c>
    </row>
    <row r="10" spans="1:24" s="16" customFormat="1" ht="37.5" customHeight="1" x14ac:dyDescent="0.35">
      <c r="A10" s="105"/>
      <c r="B10" s="133"/>
      <c r="C10" s="99">
        <v>104</v>
      </c>
      <c r="D10" s="659" t="s">
        <v>18</v>
      </c>
      <c r="E10" s="626" t="s">
        <v>141</v>
      </c>
      <c r="F10" s="585">
        <v>200</v>
      </c>
      <c r="G10" s="99"/>
      <c r="H10" s="237">
        <v>0</v>
      </c>
      <c r="I10" s="15">
        <v>0</v>
      </c>
      <c r="J10" s="41">
        <v>14.16</v>
      </c>
      <c r="K10" s="254">
        <v>55.48</v>
      </c>
      <c r="L10" s="237">
        <v>0.09</v>
      </c>
      <c r="M10" s="15">
        <v>0.1</v>
      </c>
      <c r="N10" s="15">
        <v>2.94</v>
      </c>
      <c r="O10" s="15">
        <v>80</v>
      </c>
      <c r="P10" s="18">
        <v>0.96</v>
      </c>
      <c r="Q10" s="23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5"/>
      <c r="B11" s="133"/>
      <c r="C11" s="101">
        <v>119</v>
      </c>
      <c r="D11" s="561" t="s">
        <v>14</v>
      </c>
      <c r="E11" s="151" t="s">
        <v>55</v>
      </c>
      <c r="F11" s="147">
        <v>25</v>
      </c>
      <c r="G11" s="129"/>
      <c r="H11" s="237">
        <v>1.9</v>
      </c>
      <c r="I11" s="15">
        <v>0.2</v>
      </c>
      <c r="J11" s="41">
        <v>12.3</v>
      </c>
      <c r="K11" s="255">
        <v>58.75</v>
      </c>
      <c r="L11" s="272">
        <v>0.03</v>
      </c>
      <c r="M11" s="20">
        <v>0.01</v>
      </c>
      <c r="N11" s="20">
        <v>0</v>
      </c>
      <c r="O11" s="20">
        <v>0</v>
      </c>
      <c r="P11" s="21">
        <v>0</v>
      </c>
      <c r="Q11" s="272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05"/>
      <c r="B12" s="133"/>
      <c r="C12" s="129">
        <v>120</v>
      </c>
      <c r="D12" s="561" t="s">
        <v>15</v>
      </c>
      <c r="E12" s="151" t="s">
        <v>47</v>
      </c>
      <c r="F12" s="147">
        <v>20</v>
      </c>
      <c r="G12" s="129"/>
      <c r="H12" s="237">
        <v>1.32</v>
      </c>
      <c r="I12" s="15">
        <v>0.24</v>
      </c>
      <c r="J12" s="41">
        <v>8.0399999999999991</v>
      </c>
      <c r="K12" s="255">
        <v>39.6</v>
      </c>
      <c r="L12" s="272">
        <v>0.03</v>
      </c>
      <c r="M12" s="20">
        <v>0.02</v>
      </c>
      <c r="N12" s="20">
        <v>0</v>
      </c>
      <c r="O12" s="20">
        <v>0</v>
      </c>
      <c r="P12" s="21">
        <v>0</v>
      </c>
      <c r="Q12" s="27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05"/>
      <c r="B13" s="181" t="s">
        <v>72</v>
      </c>
      <c r="C13" s="164"/>
      <c r="D13" s="660"/>
      <c r="E13" s="301" t="s">
        <v>20</v>
      </c>
      <c r="F13" s="556">
        <f>F6+F7+F8+F10+F11+F12</f>
        <v>500</v>
      </c>
      <c r="G13" s="452"/>
      <c r="H13" s="197">
        <f t="shared" ref="H13:X13" si="0">H6+H7+H8+H10+H11+H12</f>
        <v>27.810000000000002</v>
      </c>
      <c r="I13" s="22">
        <f t="shared" si="0"/>
        <v>35.870000000000005</v>
      </c>
      <c r="J13" s="61">
        <f t="shared" si="0"/>
        <v>55.550000000000004</v>
      </c>
      <c r="K13" s="452">
        <f t="shared" si="0"/>
        <v>656.52</v>
      </c>
      <c r="L13" s="197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11">
        <f t="shared" si="0"/>
        <v>1.63</v>
      </c>
      <c r="Q13" s="197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1">
        <f t="shared" si="0"/>
        <v>3.7399999999999998</v>
      </c>
    </row>
    <row r="14" spans="1:24" s="16" customFormat="1" ht="26.5" customHeight="1" x14ac:dyDescent="0.35">
      <c r="A14" s="105"/>
      <c r="B14" s="235" t="s">
        <v>74</v>
      </c>
      <c r="C14" s="507"/>
      <c r="D14" s="661"/>
      <c r="E14" s="302" t="s">
        <v>20</v>
      </c>
      <c r="F14" s="557">
        <f>F6+F7+F9+F10+F11+F12</f>
        <v>500</v>
      </c>
      <c r="G14" s="464"/>
      <c r="H14" s="305">
        <f t="shared" ref="H14:X14" si="1">H6+H7+H9+H10+H11+H12</f>
        <v>23.409999999999997</v>
      </c>
      <c r="I14" s="54">
        <f t="shared" si="1"/>
        <v>28.919999999999998</v>
      </c>
      <c r="J14" s="70">
        <f t="shared" si="1"/>
        <v>55.07</v>
      </c>
      <c r="K14" s="464">
        <f t="shared" si="1"/>
        <v>572.99</v>
      </c>
      <c r="L14" s="305">
        <f t="shared" si="1"/>
        <v>0.33000000000000007</v>
      </c>
      <c r="M14" s="54">
        <f t="shared" si="1"/>
        <v>0.33000000000000007</v>
      </c>
      <c r="N14" s="54">
        <f t="shared" si="1"/>
        <v>4.6399999999999997</v>
      </c>
      <c r="O14" s="54">
        <f t="shared" si="1"/>
        <v>270</v>
      </c>
      <c r="P14" s="765">
        <f t="shared" si="1"/>
        <v>1.22</v>
      </c>
      <c r="Q14" s="305">
        <f t="shared" si="1"/>
        <v>43.269999999999996</v>
      </c>
      <c r="R14" s="54">
        <f t="shared" si="1"/>
        <v>277.89999999999998</v>
      </c>
      <c r="S14" s="54">
        <f t="shared" si="1"/>
        <v>95.09</v>
      </c>
      <c r="T14" s="54">
        <f t="shared" si="1"/>
        <v>4.3500000000000005</v>
      </c>
      <c r="U14" s="54">
        <f t="shared" si="1"/>
        <v>412.26</v>
      </c>
      <c r="V14" s="54">
        <f t="shared" si="1"/>
        <v>7.3099999999999997E-3</v>
      </c>
      <c r="W14" s="54">
        <f t="shared" si="1"/>
        <v>3.2300000000000002E-3</v>
      </c>
      <c r="X14" s="70">
        <f t="shared" si="1"/>
        <v>3.7399999999999998</v>
      </c>
    </row>
    <row r="15" spans="1:24" s="16" customFormat="1" ht="26.5" customHeight="1" x14ac:dyDescent="0.35">
      <c r="A15" s="105"/>
      <c r="B15" s="234" t="s">
        <v>72</v>
      </c>
      <c r="C15" s="491"/>
      <c r="D15" s="662"/>
      <c r="E15" s="301" t="s">
        <v>21</v>
      </c>
      <c r="F15" s="493"/>
      <c r="G15" s="491"/>
      <c r="H15" s="304"/>
      <c r="I15" s="59"/>
      <c r="J15" s="60"/>
      <c r="K15" s="577">
        <f>K13/23.5</f>
        <v>27.937021276595743</v>
      </c>
      <c r="L15" s="304"/>
      <c r="M15" s="59"/>
      <c r="N15" s="59"/>
      <c r="O15" s="59"/>
      <c r="P15" s="112"/>
      <c r="Q15" s="304"/>
      <c r="R15" s="59"/>
      <c r="S15" s="59"/>
      <c r="T15" s="59"/>
      <c r="U15" s="59"/>
      <c r="V15" s="59"/>
      <c r="W15" s="59"/>
      <c r="X15" s="60"/>
    </row>
    <row r="16" spans="1:24" s="16" customFormat="1" ht="26.5" customHeight="1" thickBot="1" x14ac:dyDescent="0.4">
      <c r="A16" s="321"/>
      <c r="B16" s="235" t="s">
        <v>74</v>
      </c>
      <c r="C16" s="166"/>
      <c r="D16" s="663"/>
      <c r="E16" s="553" t="s">
        <v>21</v>
      </c>
      <c r="F16" s="496"/>
      <c r="G16" s="664"/>
      <c r="H16" s="608"/>
      <c r="I16" s="609"/>
      <c r="J16" s="610"/>
      <c r="K16" s="333">
        <f>K14/23.5</f>
        <v>24.382553191489361</v>
      </c>
      <c r="L16" s="608"/>
      <c r="M16" s="609"/>
      <c r="N16" s="609"/>
      <c r="O16" s="609"/>
      <c r="P16" s="611"/>
      <c r="Q16" s="608"/>
      <c r="R16" s="609"/>
      <c r="S16" s="609"/>
      <c r="T16" s="609"/>
      <c r="U16" s="609"/>
      <c r="V16" s="609"/>
      <c r="W16" s="609"/>
      <c r="X16" s="610"/>
    </row>
    <row r="17" spans="1:27" s="16" customFormat="1" ht="26.5" customHeight="1" x14ac:dyDescent="0.35">
      <c r="A17" s="145" t="s">
        <v>7</v>
      </c>
      <c r="B17" s="383"/>
      <c r="C17" s="387">
        <v>135</v>
      </c>
      <c r="D17" s="864" t="s">
        <v>19</v>
      </c>
      <c r="E17" s="865" t="s">
        <v>146</v>
      </c>
      <c r="F17" s="387">
        <v>60</v>
      </c>
      <c r="G17" s="665"/>
      <c r="H17" s="332">
        <v>1.2</v>
      </c>
      <c r="I17" s="49">
        <v>5.4</v>
      </c>
      <c r="J17" s="50">
        <v>5.16</v>
      </c>
      <c r="K17" s="271">
        <v>73.2</v>
      </c>
      <c r="L17" s="332">
        <v>0.01</v>
      </c>
      <c r="M17" s="49">
        <v>0.03</v>
      </c>
      <c r="N17" s="49">
        <v>4.2</v>
      </c>
      <c r="O17" s="49">
        <v>90</v>
      </c>
      <c r="P17" s="381">
        <v>0</v>
      </c>
      <c r="Q17" s="332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43"/>
      <c r="B18" s="152"/>
      <c r="C18" s="100">
        <v>36</v>
      </c>
      <c r="D18" s="566" t="s">
        <v>9</v>
      </c>
      <c r="E18" s="355" t="s">
        <v>48</v>
      </c>
      <c r="F18" s="555">
        <v>200</v>
      </c>
      <c r="G18" s="208"/>
      <c r="H18" s="246">
        <v>4.9800000000000004</v>
      </c>
      <c r="I18" s="75">
        <v>6.07</v>
      </c>
      <c r="J18" s="206">
        <v>12.72</v>
      </c>
      <c r="K18" s="371">
        <v>125.51</v>
      </c>
      <c r="L18" s="246">
        <v>7.0000000000000007E-2</v>
      </c>
      <c r="M18" s="75">
        <v>0.08</v>
      </c>
      <c r="N18" s="75">
        <v>5.45</v>
      </c>
      <c r="O18" s="75">
        <v>100</v>
      </c>
      <c r="P18" s="76">
        <v>0.56000000000000005</v>
      </c>
      <c r="Q18" s="246">
        <v>15.47</v>
      </c>
      <c r="R18" s="75">
        <v>82.47</v>
      </c>
      <c r="S18" s="75">
        <v>21.33</v>
      </c>
      <c r="T18" s="75">
        <v>0.77</v>
      </c>
      <c r="U18" s="75">
        <v>361.18</v>
      </c>
      <c r="V18" s="75">
        <v>1.2E-2</v>
      </c>
      <c r="W18" s="75">
        <v>1E-3</v>
      </c>
      <c r="X18" s="206">
        <v>0.1</v>
      </c>
    </row>
    <row r="19" spans="1:27" s="16" customFormat="1" ht="43.5" customHeight="1" x14ac:dyDescent="0.35">
      <c r="A19" s="106"/>
      <c r="B19" s="181" t="s">
        <v>72</v>
      </c>
      <c r="C19" s="490">
        <v>259</v>
      </c>
      <c r="D19" s="666" t="s">
        <v>10</v>
      </c>
      <c r="E19" s="354" t="s">
        <v>169</v>
      </c>
      <c r="F19" s="667">
        <v>105</v>
      </c>
      <c r="G19" s="524"/>
      <c r="H19" s="406">
        <v>12.38</v>
      </c>
      <c r="I19" s="407">
        <v>10.59</v>
      </c>
      <c r="J19" s="408">
        <v>16.84</v>
      </c>
      <c r="K19" s="409">
        <v>167.46</v>
      </c>
      <c r="L19" s="406">
        <v>0.04</v>
      </c>
      <c r="M19" s="407">
        <v>0.06</v>
      </c>
      <c r="N19" s="407">
        <v>2.88</v>
      </c>
      <c r="O19" s="407">
        <v>70</v>
      </c>
      <c r="P19" s="465">
        <v>0.02</v>
      </c>
      <c r="Q19" s="406">
        <v>12.7</v>
      </c>
      <c r="R19" s="407">
        <v>145.38999999999999</v>
      </c>
      <c r="S19" s="586">
        <v>71.95</v>
      </c>
      <c r="T19" s="407">
        <v>1.22</v>
      </c>
      <c r="U19" s="407">
        <v>105.04</v>
      </c>
      <c r="V19" s="407">
        <v>6.0000000000000001E-3</v>
      </c>
      <c r="W19" s="407">
        <v>7.0000000000000001E-3</v>
      </c>
      <c r="X19" s="408">
        <v>0.12</v>
      </c>
      <c r="Z19" s="498"/>
      <c r="AA19" s="72"/>
    </row>
    <row r="20" spans="1:27" s="16" customFormat="1" ht="26.5" customHeight="1" x14ac:dyDescent="0.35">
      <c r="A20" s="106"/>
      <c r="B20" s="182" t="s">
        <v>121</v>
      </c>
      <c r="C20" s="572">
        <v>82</v>
      </c>
      <c r="D20" s="509" t="s">
        <v>10</v>
      </c>
      <c r="E20" s="583" t="s">
        <v>155</v>
      </c>
      <c r="F20" s="668">
        <v>95</v>
      </c>
      <c r="G20" s="185"/>
      <c r="H20" s="239">
        <v>24.87</v>
      </c>
      <c r="I20" s="62">
        <v>21.09</v>
      </c>
      <c r="J20" s="110">
        <v>0.72</v>
      </c>
      <c r="K20" s="390">
        <v>290.5</v>
      </c>
      <c r="L20" s="239">
        <v>0.09</v>
      </c>
      <c r="M20" s="62">
        <v>0.18</v>
      </c>
      <c r="N20" s="62">
        <v>1.1000000000000001</v>
      </c>
      <c r="O20" s="62">
        <v>40</v>
      </c>
      <c r="P20" s="484">
        <v>0.05</v>
      </c>
      <c r="Q20" s="239">
        <v>58.49</v>
      </c>
      <c r="R20" s="62">
        <v>211.13</v>
      </c>
      <c r="S20" s="62">
        <v>24.16</v>
      </c>
      <c r="T20" s="62">
        <v>1.58</v>
      </c>
      <c r="U20" s="62">
        <v>271.04000000000002</v>
      </c>
      <c r="V20" s="62">
        <v>5.0000000000000001E-3</v>
      </c>
      <c r="W20" s="62">
        <v>0</v>
      </c>
      <c r="X20" s="110">
        <v>0.15</v>
      </c>
      <c r="Z20" s="498"/>
      <c r="AA20" s="72"/>
    </row>
    <row r="21" spans="1:27" s="16" customFormat="1" ht="33" customHeight="1" x14ac:dyDescent="0.35">
      <c r="A21" s="106"/>
      <c r="B21" s="134"/>
      <c r="C21" s="148">
        <v>210</v>
      </c>
      <c r="D21" s="319" t="s">
        <v>62</v>
      </c>
      <c r="E21" s="319" t="s">
        <v>68</v>
      </c>
      <c r="F21" s="135">
        <v>150</v>
      </c>
      <c r="G21" s="99"/>
      <c r="H21" s="238">
        <v>15.82</v>
      </c>
      <c r="I21" s="13">
        <v>4.22</v>
      </c>
      <c r="J21" s="43">
        <v>32.01</v>
      </c>
      <c r="K21" s="101">
        <v>226.19</v>
      </c>
      <c r="L21" s="238">
        <v>0.47</v>
      </c>
      <c r="M21" s="71">
        <v>0.11</v>
      </c>
      <c r="N21" s="13">
        <v>0</v>
      </c>
      <c r="O21" s="13">
        <v>20</v>
      </c>
      <c r="P21" s="43">
        <v>0.06</v>
      </c>
      <c r="Q21" s="71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498"/>
      <c r="AA21" s="72"/>
    </row>
    <row r="22" spans="1:27" s="16" customFormat="1" ht="51" customHeight="1" x14ac:dyDescent="0.35">
      <c r="A22" s="106"/>
      <c r="B22" s="134"/>
      <c r="C22" s="569">
        <v>216</v>
      </c>
      <c r="D22" s="178" t="s">
        <v>18</v>
      </c>
      <c r="E22" s="215" t="s">
        <v>123</v>
      </c>
      <c r="F22" s="780">
        <v>200</v>
      </c>
      <c r="G22" s="644"/>
      <c r="H22" s="237">
        <v>0.25</v>
      </c>
      <c r="I22" s="15">
        <v>0</v>
      </c>
      <c r="J22" s="41">
        <v>12.73</v>
      </c>
      <c r="K22" s="254">
        <v>51.3</v>
      </c>
      <c r="L22" s="272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72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498"/>
      <c r="AA22" s="72"/>
    </row>
    <row r="23" spans="1:27" s="16" customFormat="1" ht="26.5" customHeight="1" x14ac:dyDescent="0.35">
      <c r="A23" s="106"/>
      <c r="B23" s="134"/>
      <c r="C23" s="371">
        <v>119</v>
      </c>
      <c r="D23" s="566" t="s">
        <v>14</v>
      </c>
      <c r="E23" s="152" t="s">
        <v>55</v>
      </c>
      <c r="F23" s="555">
        <v>45</v>
      </c>
      <c r="G23" s="168"/>
      <c r="H23" s="272">
        <v>3.42</v>
      </c>
      <c r="I23" s="20">
        <v>0.36</v>
      </c>
      <c r="J23" s="46">
        <v>22.14</v>
      </c>
      <c r="K23" s="404">
        <v>105.75</v>
      </c>
      <c r="L23" s="272">
        <v>0.05</v>
      </c>
      <c r="M23" s="20">
        <v>0.01</v>
      </c>
      <c r="N23" s="20">
        <v>0</v>
      </c>
      <c r="O23" s="20">
        <v>0</v>
      </c>
      <c r="P23" s="21">
        <v>0</v>
      </c>
      <c r="Q23" s="272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72"/>
      <c r="AA23" s="72"/>
    </row>
    <row r="24" spans="1:27" s="16" customFormat="1" ht="26.5" customHeight="1" x14ac:dyDescent="0.35">
      <c r="A24" s="106"/>
      <c r="B24" s="134"/>
      <c r="C24" s="100">
        <v>120</v>
      </c>
      <c r="D24" s="566" t="s">
        <v>15</v>
      </c>
      <c r="E24" s="152" t="s">
        <v>47</v>
      </c>
      <c r="F24" s="555">
        <v>25</v>
      </c>
      <c r="G24" s="168"/>
      <c r="H24" s="272">
        <v>1.65</v>
      </c>
      <c r="I24" s="20">
        <v>0.3</v>
      </c>
      <c r="J24" s="46">
        <v>10.050000000000001</v>
      </c>
      <c r="K24" s="404">
        <v>49.5</v>
      </c>
      <c r="L24" s="272">
        <v>0.04</v>
      </c>
      <c r="M24" s="20">
        <v>0.02</v>
      </c>
      <c r="N24" s="20">
        <v>0</v>
      </c>
      <c r="O24" s="20">
        <v>0</v>
      </c>
      <c r="P24" s="21">
        <v>0</v>
      </c>
      <c r="Q24" s="272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06"/>
      <c r="B25" s="181" t="s">
        <v>72</v>
      </c>
      <c r="C25" s="394"/>
      <c r="D25" s="870"/>
      <c r="E25" s="301" t="s">
        <v>20</v>
      </c>
      <c r="F25" s="490">
        <f>F17+F18+F19+F21+F22+F23+F24</f>
        <v>785</v>
      </c>
      <c r="G25" s="164"/>
      <c r="H25" s="197">
        <f t="shared" ref="H25:X25" si="2">H17+H18+H19+H21+H22+H23+H24</f>
        <v>39.700000000000003</v>
      </c>
      <c r="I25" s="22">
        <f t="shared" si="2"/>
        <v>26.94</v>
      </c>
      <c r="J25" s="61">
        <f t="shared" si="2"/>
        <v>111.64999999999999</v>
      </c>
      <c r="K25" s="452">
        <f t="shared" si="2"/>
        <v>798.91</v>
      </c>
      <c r="L25" s="197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11">
        <f t="shared" si="2"/>
        <v>0.64000000000000012</v>
      </c>
      <c r="Q25" s="197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1">
        <f t="shared" si="2"/>
        <v>6.7700000000000005</v>
      </c>
    </row>
    <row r="26" spans="1:27" s="16" customFormat="1" ht="26.5" customHeight="1" x14ac:dyDescent="0.35">
      <c r="A26" s="106"/>
      <c r="B26" s="182" t="s">
        <v>121</v>
      </c>
      <c r="C26" s="395"/>
      <c r="D26" s="871"/>
      <c r="E26" s="302" t="s">
        <v>20</v>
      </c>
      <c r="F26" s="573">
        <f>F17+F18+F20+F21+F22+F23+F24</f>
        <v>775</v>
      </c>
      <c r="G26" s="507"/>
      <c r="H26" s="305">
        <f t="shared" ref="H26:X26" si="3">H17+H18+H20+H21+H22+H23+H24</f>
        <v>52.190000000000005</v>
      </c>
      <c r="I26" s="54">
        <f t="shared" si="3"/>
        <v>37.44</v>
      </c>
      <c r="J26" s="70">
        <f t="shared" si="3"/>
        <v>95.53</v>
      </c>
      <c r="K26" s="464">
        <f t="shared" si="3"/>
        <v>921.95</v>
      </c>
      <c r="L26" s="305">
        <f t="shared" si="3"/>
        <v>0.73</v>
      </c>
      <c r="M26" s="54">
        <f t="shared" si="3"/>
        <v>0.43</v>
      </c>
      <c r="N26" s="54">
        <f t="shared" si="3"/>
        <v>15.14</v>
      </c>
      <c r="O26" s="54">
        <f t="shared" si="3"/>
        <v>250</v>
      </c>
      <c r="P26" s="765">
        <f t="shared" si="3"/>
        <v>0.67000000000000015</v>
      </c>
      <c r="Q26" s="305">
        <f t="shared" si="3"/>
        <v>174.65</v>
      </c>
      <c r="R26" s="54">
        <f t="shared" si="3"/>
        <v>545.65</v>
      </c>
      <c r="S26" s="54">
        <f t="shared" si="3"/>
        <v>140.51</v>
      </c>
      <c r="T26" s="54">
        <f t="shared" si="3"/>
        <v>12.520000000000001</v>
      </c>
      <c r="U26" s="54">
        <f t="shared" si="3"/>
        <v>1366.31</v>
      </c>
      <c r="V26" s="54">
        <f t="shared" si="3"/>
        <v>2.2000000000000002E-2</v>
      </c>
      <c r="W26" s="54">
        <f t="shared" si="3"/>
        <v>1.3000000000000001E-2</v>
      </c>
      <c r="X26" s="70">
        <f t="shared" si="3"/>
        <v>6.8000000000000007</v>
      </c>
    </row>
    <row r="27" spans="1:27" s="16" customFormat="1" ht="26.5" customHeight="1" x14ac:dyDescent="0.35">
      <c r="A27" s="106"/>
      <c r="B27" s="181" t="s">
        <v>72</v>
      </c>
      <c r="C27" s="396"/>
      <c r="D27" s="872"/>
      <c r="E27" s="301" t="s">
        <v>21</v>
      </c>
      <c r="F27" s="788"/>
      <c r="G27" s="491"/>
      <c r="H27" s="197"/>
      <c r="I27" s="22"/>
      <c r="J27" s="61"/>
      <c r="K27" s="497">
        <f>K25/23.5</f>
        <v>33.996170212765954</v>
      </c>
      <c r="L27" s="197"/>
      <c r="M27" s="22"/>
      <c r="N27" s="22"/>
      <c r="O27" s="22"/>
      <c r="P27" s="111"/>
      <c r="Q27" s="197"/>
      <c r="R27" s="22"/>
      <c r="S27" s="22"/>
      <c r="T27" s="22"/>
      <c r="U27" s="22"/>
      <c r="V27" s="22"/>
      <c r="W27" s="22"/>
      <c r="X27" s="61"/>
    </row>
    <row r="28" spans="1:27" s="16" customFormat="1" ht="26.5" customHeight="1" thickBot="1" x14ac:dyDescent="0.4">
      <c r="A28" s="146"/>
      <c r="B28" s="184" t="s">
        <v>121</v>
      </c>
      <c r="C28" s="508"/>
      <c r="D28" s="697"/>
      <c r="E28" s="553" t="s">
        <v>21</v>
      </c>
      <c r="F28" s="496"/>
      <c r="G28" s="664"/>
      <c r="H28" s="422"/>
      <c r="I28" s="423"/>
      <c r="J28" s="424"/>
      <c r="K28" s="425">
        <f>K26/23.5</f>
        <v>39.231914893617024</v>
      </c>
      <c r="L28" s="674"/>
      <c r="M28" s="675"/>
      <c r="N28" s="675"/>
      <c r="O28" s="675"/>
      <c r="P28" s="676"/>
      <c r="Q28" s="674"/>
      <c r="R28" s="675"/>
      <c r="S28" s="675"/>
      <c r="T28" s="675"/>
      <c r="U28" s="675"/>
      <c r="V28" s="675"/>
      <c r="W28" s="675"/>
      <c r="X28" s="677"/>
    </row>
    <row r="29" spans="1:27" s="126" customFormat="1" ht="26.5" customHeight="1" x14ac:dyDescent="0.35">
      <c r="A29" s="341"/>
      <c r="B29" s="824"/>
      <c r="C29" s="342"/>
      <c r="D29" s="341"/>
      <c r="E29" s="343"/>
      <c r="F29" s="341"/>
      <c r="G29" s="341"/>
      <c r="H29" s="341"/>
      <c r="I29" s="341"/>
      <c r="J29" s="341"/>
      <c r="K29" s="344"/>
      <c r="L29" s="341"/>
      <c r="M29" s="341"/>
      <c r="N29" s="341"/>
      <c r="O29" s="341"/>
      <c r="P29" s="341"/>
      <c r="Q29" s="341"/>
      <c r="R29" s="341"/>
      <c r="S29" s="341"/>
    </row>
    <row r="30" spans="1:27" s="126" customFormat="1" ht="26.5" customHeight="1" x14ac:dyDescent="0.35">
      <c r="A30" s="628" t="s">
        <v>129</v>
      </c>
      <c r="B30" s="825"/>
      <c r="C30" s="766"/>
      <c r="D30" s="341"/>
      <c r="E30" s="343"/>
      <c r="F30" s="341"/>
      <c r="G30" s="341"/>
      <c r="H30" s="341"/>
      <c r="I30" s="341"/>
      <c r="J30" s="341"/>
      <c r="K30" s="344"/>
      <c r="L30" s="341"/>
      <c r="M30" s="341"/>
      <c r="N30" s="341"/>
      <c r="O30" s="341"/>
      <c r="P30" s="341"/>
      <c r="Q30" s="341"/>
      <c r="R30" s="341"/>
      <c r="S30" s="341"/>
    </row>
    <row r="31" spans="1:27" x14ac:dyDescent="0.35">
      <c r="A31" s="631" t="s">
        <v>65</v>
      </c>
      <c r="B31" s="832"/>
      <c r="C31" s="11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833"/>
      <c r="C32" s="34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833"/>
      <c r="C33" s="34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833"/>
      <c r="C34" s="34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833"/>
    </row>
    <row r="36" spans="1:19" x14ac:dyDescent="0.35">
      <c r="A36" s="11"/>
      <c r="B36" s="833"/>
    </row>
    <row r="37" spans="1:19" x14ac:dyDescent="0.35">
      <c r="A37" s="11"/>
      <c r="B37" s="833"/>
      <c r="C37" s="34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833"/>
      <c r="C38" s="34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833"/>
      <c r="C39" s="34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833"/>
      <c r="C40" s="34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480" customFormat="1" ht="13" x14ac:dyDescent="0.3">
      <c r="B41" s="826"/>
    </row>
    <row r="42" spans="1:19" s="480" customFormat="1" ht="13" x14ac:dyDescent="0.3">
      <c r="B42" s="826"/>
    </row>
    <row r="43" spans="1:19" s="480" customFormat="1" ht="13" x14ac:dyDescent="0.3">
      <c r="B43" s="826"/>
    </row>
    <row r="44" spans="1:19" s="480" customFormat="1" ht="13" x14ac:dyDescent="0.3">
      <c r="B44" s="826"/>
    </row>
    <row r="45" spans="1:19" s="480" customFormat="1" ht="13" x14ac:dyDescent="0.3">
      <c r="B45" s="826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839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848"/>
      <c r="C2" s="7"/>
      <c r="D2" s="6" t="s">
        <v>3</v>
      </c>
      <c r="E2" s="6"/>
      <c r="F2" s="8" t="s">
        <v>2</v>
      </c>
      <c r="G2" s="120">
        <v>20</v>
      </c>
      <c r="H2" s="6"/>
      <c r="K2" s="8"/>
      <c r="L2" s="7"/>
      <c r="M2" s="1"/>
      <c r="N2" s="2"/>
    </row>
    <row r="3" spans="1:24" ht="15" thickBot="1" x14ac:dyDescent="0.4">
      <c r="A3" s="1"/>
      <c r="B3" s="849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82"/>
      <c r="C4" s="634" t="s">
        <v>39</v>
      </c>
      <c r="D4" s="248"/>
      <c r="E4" s="685"/>
      <c r="F4" s="635"/>
      <c r="G4" s="635"/>
      <c r="H4" s="792" t="s">
        <v>22</v>
      </c>
      <c r="I4" s="793"/>
      <c r="J4" s="794"/>
      <c r="K4" s="737" t="s">
        <v>23</v>
      </c>
      <c r="L4" s="912" t="s">
        <v>24</v>
      </c>
      <c r="M4" s="913"/>
      <c r="N4" s="914"/>
      <c r="O4" s="938"/>
      <c r="P4" s="939"/>
      <c r="Q4" s="926" t="s">
        <v>25</v>
      </c>
      <c r="R4" s="927"/>
      <c r="S4" s="927"/>
      <c r="T4" s="927"/>
      <c r="U4" s="927"/>
      <c r="V4" s="927"/>
      <c r="W4" s="927"/>
      <c r="X4" s="928"/>
    </row>
    <row r="5" spans="1:24" s="16" customFormat="1" ht="28.5" customHeight="1" thickBot="1" x14ac:dyDescent="0.4">
      <c r="A5" s="142" t="s">
        <v>0</v>
      </c>
      <c r="B5" s="104"/>
      <c r="C5" s="98" t="s">
        <v>40</v>
      </c>
      <c r="D5" s="686" t="s">
        <v>41</v>
      </c>
      <c r="E5" s="489" t="s">
        <v>38</v>
      </c>
      <c r="F5" s="104" t="s">
        <v>26</v>
      </c>
      <c r="G5" s="104" t="s">
        <v>37</v>
      </c>
      <c r="H5" s="489" t="s">
        <v>27</v>
      </c>
      <c r="I5" s="479" t="s">
        <v>28</v>
      </c>
      <c r="J5" s="489" t="s">
        <v>29</v>
      </c>
      <c r="K5" s="738" t="s">
        <v>30</v>
      </c>
      <c r="L5" s="502" t="s">
        <v>31</v>
      </c>
      <c r="M5" s="774" t="s">
        <v>110</v>
      </c>
      <c r="N5" s="479" t="s">
        <v>32</v>
      </c>
      <c r="O5" s="476" t="s">
        <v>111</v>
      </c>
      <c r="P5" s="758" t="s">
        <v>112</v>
      </c>
      <c r="Q5" s="773" t="s">
        <v>33</v>
      </c>
      <c r="R5" s="479" t="s">
        <v>34</v>
      </c>
      <c r="S5" s="773" t="s">
        <v>35</v>
      </c>
      <c r="T5" s="479" t="s">
        <v>36</v>
      </c>
      <c r="U5" s="502" t="s">
        <v>113</v>
      </c>
      <c r="V5" s="502" t="s">
        <v>114</v>
      </c>
      <c r="W5" s="502" t="s">
        <v>115</v>
      </c>
      <c r="X5" s="635" t="s">
        <v>116</v>
      </c>
    </row>
    <row r="6" spans="1:24" s="16" customFormat="1" ht="26.5" customHeight="1" x14ac:dyDescent="0.35">
      <c r="A6" s="105" t="s">
        <v>6</v>
      </c>
      <c r="B6" s="216"/>
      <c r="C6" s="129">
        <v>1</v>
      </c>
      <c r="D6" s="561" t="s">
        <v>19</v>
      </c>
      <c r="E6" s="383" t="s">
        <v>12</v>
      </c>
      <c r="F6" s="147">
        <v>15</v>
      </c>
      <c r="G6" s="499"/>
      <c r="H6" s="264">
        <v>3.48</v>
      </c>
      <c r="I6" s="39">
        <v>4.43</v>
      </c>
      <c r="J6" s="40">
        <v>0</v>
      </c>
      <c r="K6" s="255">
        <v>54.6</v>
      </c>
      <c r="L6" s="264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64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43"/>
      <c r="B7" s="874" t="s">
        <v>72</v>
      </c>
      <c r="C7" s="164">
        <v>90</v>
      </c>
      <c r="D7" s="660" t="s">
        <v>10</v>
      </c>
      <c r="E7" s="354" t="s">
        <v>120</v>
      </c>
      <c r="F7" s="490">
        <v>90</v>
      </c>
      <c r="G7" s="660"/>
      <c r="H7" s="304">
        <v>15.51</v>
      </c>
      <c r="I7" s="59">
        <v>15.07</v>
      </c>
      <c r="J7" s="60">
        <v>8.44</v>
      </c>
      <c r="K7" s="437">
        <v>232.47</v>
      </c>
      <c r="L7" s="304">
        <v>0.12</v>
      </c>
      <c r="M7" s="59">
        <v>0.1</v>
      </c>
      <c r="N7" s="59">
        <v>0.74</v>
      </c>
      <c r="O7" s="59">
        <v>10</v>
      </c>
      <c r="P7" s="60">
        <v>0.08</v>
      </c>
      <c r="Q7" s="304">
        <v>14.74</v>
      </c>
      <c r="R7" s="59">
        <v>135.13</v>
      </c>
      <c r="S7" s="59">
        <v>18.04</v>
      </c>
      <c r="T7" s="59">
        <v>1.43</v>
      </c>
      <c r="U7" s="59">
        <v>201.94</v>
      </c>
      <c r="V7" s="59">
        <v>3.0000000000000001E-3</v>
      </c>
      <c r="W7" s="59">
        <v>3.0000000000000001E-3</v>
      </c>
      <c r="X7" s="60">
        <v>7.0000000000000007E-2</v>
      </c>
    </row>
    <row r="8" spans="1:24" s="36" customFormat="1" ht="26.5" customHeight="1" x14ac:dyDescent="0.35">
      <c r="A8" s="143"/>
      <c r="B8" s="875" t="s">
        <v>121</v>
      </c>
      <c r="C8" s="165">
        <v>126</v>
      </c>
      <c r="D8" s="658" t="s">
        <v>10</v>
      </c>
      <c r="E8" s="300" t="s">
        <v>148</v>
      </c>
      <c r="F8" s="165">
        <v>90</v>
      </c>
      <c r="G8" s="658"/>
      <c r="H8" s="239">
        <v>18.489999999999998</v>
      </c>
      <c r="I8" s="62">
        <v>18.54</v>
      </c>
      <c r="J8" s="110">
        <v>3.59</v>
      </c>
      <c r="K8" s="390">
        <v>256</v>
      </c>
      <c r="L8" s="239">
        <v>0.06</v>
      </c>
      <c r="M8" s="62">
        <v>0.14000000000000001</v>
      </c>
      <c r="N8" s="62">
        <v>1.08</v>
      </c>
      <c r="O8" s="62">
        <v>10</v>
      </c>
      <c r="P8" s="110">
        <v>0.04</v>
      </c>
      <c r="Q8" s="239">
        <v>32.39</v>
      </c>
      <c r="R8" s="62">
        <v>188.9</v>
      </c>
      <c r="S8" s="62">
        <v>24.33</v>
      </c>
      <c r="T8" s="62">
        <v>2.57</v>
      </c>
      <c r="U8" s="62">
        <v>330.48</v>
      </c>
      <c r="V8" s="62">
        <v>8.9999999999999993E-3</v>
      </c>
      <c r="W8" s="62">
        <v>0</v>
      </c>
      <c r="X8" s="110">
        <v>0.06</v>
      </c>
    </row>
    <row r="9" spans="1:24" s="36" customFormat="1" ht="26.5" customHeight="1" x14ac:dyDescent="0.35">
      <c r="A9" s="143"/>
      <c r="B9" s="162"/>
      <c r="C9" s="555">
        <v>52</v>
      </c>
      <c r="D9" s="566" t="s">
        <v>62</v>
      </c>
      <c r="E9" s="159" t="s">
        <v>128</v>
      </c>
      <c r="F9" s="750">
        <v>150</v>
      </c>
      <c r="G9" s="168"/>
      <c r="H9" s="272">
        <v>3.31</v>
      </c>
      <c r="I9" s="20">
        <v>5.56</v>
      </c>
      <c r="J9" s="46">
        <v>25.99</v>
      </c>
      <c r="K9" s="271">
        <v>167.07</v>
      </c>
      <c r="L9" s="272">
        <v>0.15</v>
      </c>
      <c r="M9" s="20">
        <v>0.1</v>
      </c>
      <c r="N9" s="20">
        <v>14</v>
      </c>
      <c r="O9" s="20">
        <v>20</v>
      </c>
      <c r="P9" s="46">
        <v>0.08</v>
      </c>
      <c r="Q9" s="272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43"/>
      <c r="B10" s="133"/>
      <c r="C10" s="134">
        <v>95</v>
      </c>
      <c r="D10" s="151" t="s">
        <v>18</v>
      </c>
      <c r="E10" s="173" t="s">
        <v>175</v>
      </c>
      <c r="F10" s="183">
        <v>200</v>
      </c>
      <c r="G10" s="561"/>
      <c r="H10" s="237">
        <v>0</v>
      </c>
      <c r="I10" s="15">
        <v>0</v>
      </c>
      <c r="J10" s="41">
        <v>19.940000000000001</v>
      </c>
      <c r="K10" s="255">
        <v>80.3</v>
      </c>
      <c r="L10" s="237">
        <v>0.09</v>
      </c>
      <c r="M10" s="17">
        <v>0.1</v>
      </c>
      <c r="N10" s="15">
        <v>2.94</v>
      </c>
      <c r="O10" s="15">
        <v>80</v>
      </c>
      <c r="P10" s="41">
        <v>0.96</v>
      </c>
      <c r="Q10" s="237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3"/>
      <c r="B11" s="134"/>
      <c r="C11" s="101">
        <v>119</v>
      </c>
      <c r="D11" s="561" t="s">
        <v>14</v>
      </c>
      <c r="E11" s="151" t="s">
        <v>55</v>
      </c>
      <c r="F11" s="147">
        <v>25</v>
      </c>
      <c r="G11" s="743"/>
      <c r="H11" s="237">
        <v>1.9</v>
      </c>
      <c r="I11" s="15">
        <v>0.2</v>
      </c>
      <c r="J11" s="41">
        <v>12.3</v>
      </c>
      <c r="K11" s="255">
        <v>58.75</v>
      </c>
      <c r="L11" s="272">
        <v>0.03</v>
      </c>
      <c r="M11" s="20">
        <v>0.01</v>
      </c>
      <c r="N11" s="20">
        <v>0</v>
      </c>
      <c r="O11" s="20">
        <v>0</v>
      </c>
      <c r="P11" s="46">
        <v>0</v>
      </c>
      <c r="Q11" s="272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43"/>
      <c r="B12" s="134"/>
      <c r="C12" s="129">
        <v>120</v>
      </c>
      <c r="D12" s="561" t="s">
        <v>15</v>
      </c>
      <c r="E12" s="151" t="s">
        <v>47</v>
      </c>
      <c r="F12" s="147">
        <v>20</v>
      </c>
      <c r="G12" s="743"/>
      <c r="H12" s="903">
        <v>1.32</v>
      </c>
      <c r="I12" s="904">
        <v>0.24</v>
      </c>
      <c r="J12" s="905">
        <v>8.0399999999999991</v>
      </c>
      <c r="K12" s="906">
        <v>39.6</v>
      </c>
      <c r="L12" s="262">
        <v>0.03</v>
      </c>
      <c r="M12" s="263">
        <v>0.02</v>
      </c>
      <c r="N12" s="263">
        <v>0</v>
      </c>
      <c r="O12" s="263">
        <v>0</v>
      </c>
      <c r="P12" s="469">
        <v>0</v>
      </c>
      <c r="Q12" s="262">
        <v>5.8</v>
      </c>
      <c r="R12" s="263">
        <v>30</v>
      </c>
      <c r="S12" s="263">
        <v>9.4</v>
      </c>
      <c r="T12" s="263">
        <v>0.78</v>
      </c>
      <c r="U12" s="263">
        <v>47</v>
      </c>
      <c r="V12" s="263">
        <v>1E-3</v>
      </c>
      <c r="W12" s="263">
        <v>1E-3</v>
      </c>
      <c r="X12" s="469">
        <v>0</v>
      </c>
    </row>
    <row r="13" spans="1:24" s="36" customFormat="1" ht="26.5" customHeight="1" x14ac:dyDescent="0.35">
      <c r="A13" s="143"/>
      <c r="B13" s="181" t="s">
        <v>72</v>
      </c>
      <c r="C13" s="164"/>
      <c r="D13" s="660"/>
      <c r="E13" s="410" t="s">
        <v>20</v>
      </c>
      <c r="F13" s="490">
        <f>F6+F7+F9+F10+F11+F12</f>
        <v>500</v>
      </c>
      <c r="G13" s="164"/>
      <c r="H13" s="197">
        <f t="shared" ref="H13:X13" si="0">H6+H7+H9+H10+H11+H12</f>
        <v>25.519999999999996</v>
      </c>
      <c r="I13" s="22">
        <f t="shared" si="0"/>
        <v>25.499999999999996</v>
      </c>
      <c r="J13" s="61">
        <f t="shared" si="0"/>
        <v>74.710000000000008</v>
      </c>
      <c r="K13" s="164">
        <f t="shared" si="0"/>
        <v>632.79</v>
      </c>
      <c r="L13" s="197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1">
        <f t="shared" si="0"/>
        <v>1.26</v>
      </c>
      <c r="Q13" s="197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1">
        <f t="shared" si="0"/>
        <v>3.75</v>
      </c>
    </row>
    <row r="14" spans="1:24" s="36" customFormat="1" ht="26.5" customHeight="1" x14ac:dyDescent="0.35">
      <c r="A14" s="143"/>
      <c r="B14" s="875" t="s">
        <v>121</v>
      </c>
      <c r="C14" s="165"/>
      <c r="D14" s="494"/>
      <c r="E14" s="415" t="s">
        <v>20</v>
      </c>
      <c r="F14" s="488">
        <f>F6+F8+F9+F10+F11+F12</f>
        <v>500</v>
      </c>
      <c r="G14" s="446"/>
      <c r="H14" s="890">
        <f t="shared" ref="H14:X14" si="1">H6+H8+H9+H10+H11+H12</f>
        <v>28.499999999999996</v>
      </c>
      <c r="I14" s="891">
        <f t="shared" si="1"/>
        <v>28.969999999999995</v>
      </c>
      <c r="J14" s="889">
        <f t="shared" si="1"/>
        <v>69.859999999999985</v>
      </c>
      <c r="K14" s="446">
        <f t="shared" si="1"/>
        <v>656.32</v>
      </c>
      <c r="L14" s="890">
        <f t="shared" si="1"/>
        <v>0.37</v>
      </c>
      <c r="M14" s="891">
        <f t="shared" si="1"/>
        <v>0.42000000000000004</v>
      </c>
      <c r="N14" s="891">
        <f t="shared" si="1"/>
        <v>18.12</v>
      </c>
      <c r="O14" s="891">
        <f t="shared" si="1"/>
        <v>150</v>
      </c>
      <c r="P14" s="889">
        <f t="shared" si="1"/>
        <v>1.22</v>
      </c>
      <c r="Q14" s="890">
        <f t="shared" si="1"/>
        <v>193.1</v>
      </c>
      <c r="R14" s="891">
        <f t="shared" si="1"/>
        <v>400.04999999999995</v>
      </c>
      <c r="S14" s="891">
        <f t="shared" si="1"/>
        <v>77.570000000000007</v>
      </c>
      <c r="T14" s="891">
        <f t="shared" si="1"/>
        <v>5.1899999999999995</v>
      </c>
      <c r="U14" s="891">
        <f t="shared" si="1"/>
        <v>1239.75</v>
      </c>
      <c r="V14" s="891">
        <f t="shared" si="1"/>
        <v>1.9000000000000003E-2</v>
      </c>
      <c r="W14" s="891">
        <f t="shared" si="1"/>
        <v>3.0000000000000001E-3</v>
      </c>
      <c r="X14" s="889">
        <f t="shared" si="1"/>
        <v>3.7399999999999998</v>
      </c>
    </row>
    <row r="15" spans="1:24" s="36" customFormat="1" ht="26.5" customHeight="1" x14ac:dyDescent="0.35">
      <c r="A15" s="143"/>
      <c r="B15" s="874" t="s">
        <v>72</v>
      </c>
      <c r="C15" s="491"/>
      <c r="D15" s="492"/>
      <c r="E15" s="410" t="s">
        <v>21</v>
      </c>
      <c r="F15" s="493"/>
      <c r="G15" s="500"/>
      <c r="H15" s="197"/>
      <c r="I15" s="22"/>
      <c r="J15" s="61"/>
      <c r="K15" s="907">
        <f>K13/23.5</f>
        <v>26.927234042553192</v>
      </c>
      <c r="L15" s="197"/>
      <c r="M15" s="22"/>
      <c r="N15" s="22"/>
      <c r="O15" s="22"/>
      <c r="P15" s="61"/>
      <c r="Q15" s="197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4"/>
      <c r="B16" s="887" t="s">
        <v>121</v>
      </c>
      <c r="C16" s="166"/>
      <c r="D16" s="495"/>
      <c r="E16" s="420" t="s">
        <v>21</v>
      </c>
      <c r="F16" s="496"/>
      <c r="G16" s="663"/>
      <c r="H16" s="908"/>
      <c r="I16" s="909"/>
      <c r="J16" s="910"/>
      <c r="K16" s="911">
        <f>K14/23.5</f>
        <v>27.928510638297876</v>
      </c>
      <c r="L16" s="908"/>
      <c r="M16" s="909"/>
      <c r="N16" s="909"/>
      <c r="O16" s="909"/>
      <c r="P16" s="910"/>
      <c r="Q16" s="908"/>
      <c r="R16" s="909"/>
      <c r="S16" s="909"/>
      <c r="T16" s="909"/>
      <c r="U16" s="909"/>
      <c r="V16" s="909"/>
      <c r="W16" s="909"/>
      <c r="X16" s="910"/>
    </row>
    <row r="17" spans="1:24" s="16" customFormat="1" ht="36.75" customHeight="1" x14ac:dyDescent="0.35">
      <c r="A17" s="145" t="s">
        <v>7</v>
      </c>
      <c r="B17" s="217"/>
      <c r="C17" s="571">
        <v>29</v>
      </c>
      <c r="D17" s="688" t="s">
        <v>19</v>
      </c>
      <c r="E17" s="689" t="s">
        <v>165</v>
      </c>
      <c r="F17" s="711">
        <v>60</v>
      </c>
      <c r="G17" s="282"/>
      <c r="H17" s="284">
        <v>0.66</v>
      </c>
      <c r="I17" s="84">
        <v>0.12</v>
      </c>
      <c r="J17" s="86">
        <v>2.2799999999999998</v>
      </c>
      <c r="K17" s="510">
        <v>14.4</v>
      </c>
      <c r="L17" s="284">
        <v>0.04</v>
      </c>
      <c r="M17" s="84">
        <v>0.02</v>
      </c>
      <c r="N17" s="84">
        <v>15</v>
      </c>
      <c r="O17" s="84">
        <v>80</v>
      </c>
      <c r="P17" s="85">
        <v>0</v>
      </c>
      <c r="Q17" s="284">
        <v>8.4</v>
      </c>
      <c r="R17" s="84">
        <v>15.6</v>
      </c>
      <c r="S17" s="84">
        <v>12</v>
      </c>
      <c r="T17" s="84">
        <v>0.54</v>
      </c>
      <c r="U17" s="84">
        <v>174</v>
      </c>
      <c r="V17" s="84">
        <v>1.1999999999999999E-3</v>
      </c>
      <c r="W17" s="84">
        <v>2.4000000000000001E-4</v>
      </c>
      <c r="X17" s="86">
        <v>0.01</v>
      </c>
    </row>
    <row r="18" spans="1:24" s="16" customFormat="1" ht="26.5" customHeight="1" x14ac:dyDescent="0.35">
      <c r="A18" s="105"/>
      <c r="B18" s="135"/>
      <c r="C18" s="99">
        <v>328</v>
      </c>
      <c r="D18" s="858" t="s">
        <v>9</v>
      </c>
      <c r="E18" s="859" t="s">
        <v>172</v>
      </c>
      <c r="F18" s="627">
        <v>222</v>
      </c>
      <c r="G18" s="167"/>
      <c r="H18" s="325">
        <v>6.01</v>
      </c>
      <c r="I18" s="29">
        <v>4.38</v>
      </c>
      <c r="J18" s="83">
        <v>7.73</v>
      </c>
      <c r="K18" s="873">
        <v>93.68</v>
      </c>
      <c r="L18" s="325">
        <v>0.03</v>
      </c>
      <c r="M18" s="324">
        <v>7.0000000000000007E-2</v>
      </c>
      <c r="N18" s="29">
        <v>0.27</v>
      </c>
      <c r="O18" s="29">
        <v>40</v>
      </c>
      <c r="P18" s="83">
        <v>0.26</v>
      </c>
      <c r="Q18" s="325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83">
        <v>0.02</v>
      </c>
    </row>
    <row r="19" spans="1:24" s="36" customFormat="1" ht="26.5" customHeight="1" x14ac:dyDescent="0.35">
      <c r="A19" s="106"/>
      <c r="B19" s="874" t="s">
        <v>72</v>
      </c>
      <c r="C19" s="164" t="s">
        <v>159</v>
      </c>
      <c r="D19" s="161" t="s">
        <v>10</v>
      </c>
      <c r="E19" s="539" t="s">
        <v>158</v>
      </c>
      <c r="F19" s="540">
        <v>210</v>
      </c>
      <c r="G19" s="524"/>
      <c r="H19" s="406">
        <v>16.97</v>
      </c>
      <c r="I19" s="407">
        <v>25.42</v>
      </c>
      <c r="J19" s="408">
        <v>31.1</v>
      </c>
      <c r="K19" s="409">
        <v>422.09</v>
      </c>
      <c r="L19" s="406">
        <v>0.17</v>
      </c>
      <c r="M19" s="578">
        <v>0.11</v>
      </c>
      <c r="N19" s="407">
        <v>0.26</v>
      </c>
      <c r="O19" s="407">
        <v>50</v>
      </c>
      <c r="P19" s="408">
        <v>0.33</v>
      </c>
      <c r="Q19" s="406">
        <v>23.55</v>
      </c>
      <c r="R19" s="407">
        <v>120.28</v>
      </c>
      <c r="S19" s="407">
        <v>16.079999999999998</v>
      </c>
      <c r="T19" s="407">
        <v>1.54</v>
      </c>
      <c r="U19" s="407">
        <v>192.11</v>
      </c>
      <c r="V19" s="407">
        <v>2E-3</v>
      </c>
      <c r="W19" s="407">
        <v>7.0000000000000001E-3</v>
      </c>
      <c r="X19" s="408">
        <v>0.02</v>
      </c>
    </row>
    <row r="20" spans="1:24" s="36" customFormat="1" ht="26.5" customHeight="1" x14ac:dyDescent="0.35">
      <c r="A20" s="106"/>
      <c r="B20" s="875" t="s">
        <v>121</v>
      </c>
      <c r="C20" s="572">
        <v>89</v>
      </c>
      <c r="D20" s="438" t="s">
        <v>10</v>
      </c>
      <c r="E20" s="678" t="s">
        <v>87</v>
      </c>
      <c r="F20" s="538">
        <v>90</v>
      </c>
      <c r="G20" s="165"/>
      <c r="H20" s="330">
        <v>18.13</v>
      </c>
      <c r="I20" s="55">
        <v>17.05</v>
      </c>
      <c r="J20" s="69">
        <v>3.69</v>
      </c>
      <c r="K20" s="328">
        <v>240.96</v>
      </c>
      <c r="L20" s="399">
        <v>0.06</v>
      </c>
      <c r="M20" s="481">
        <v>0.13</v>
      </c>
      <c r="N20" s="74">
        <v>1.06</v>
      </c>
      <c r="O20" s="74">
        <v>0</v>
      </c>
      <c r="P20" s="454">
        <v>0</v>
      </c>
      <c r="Q20" s="399">
        <v>17.03</v>
      </c>
      <c r="R20" s="74">
        <v>176.72</v>
      </c>
      <c r="S20" s="74">
        <v>23.18</v>
      </c>
      <c r="T20" s="74">
        <v>2.61</v>
      </c>
      <c r="U20" s="74">
        <v>317</v>
      </c>
      <c r="V20" s="74">
        <v>7.0000000000000001E-3</v>
      </c>
      <c r="W20" s="74">
        <v>0</v>
      </c>
      <c r="X20" s="400">
        <v>0.06</v>
      </c>
    </row>
    <row r="21" spans="1:24" s="36" customFormat="1" ht="26.5" customHeight="1" x14ac:dyDescent="0.35">
      <c r="A21" s="106"/>
      <c r="B21" s="875" t="s">
        <v>121</v>
      </c>
      <c r="C21" s="572">
        <v>210</v>
      </c>
      <c r="D21" s="438" t="s">
        <v>62</v>
      </c>
      <c r="E21" s="438" t="s">
        <v>68</v>
      </c>
      <c r="F21" s="182">
        <v>150</v>
      </c>
      <c r="G21" s="165"/>
      <c r="H21" s="330">
        <v>15.82</v>
      </c>
      <c r="I21" s="55">
        <v>4.22</v>
      </c>
      <c r="J21" s="69">
        <v>32.01</v>
      </c>
      <c r="K21" s="328">
        <v>226.19</v>
      </c>
      <c r="L21" s="330">
        <v>0.47</v>
      </c>
      <c r="M21" s="240">
        <v>0.11</v>
      </c>
      <c r="N21" s="55">
        <v>0</v>
      </c>
      <c r="O21" s="55">
        <v>20</v>
      </c>
      <c r="P21" s="69">
        <v>0.06</v>
      </c>
      <c r="Q21" s="240">
        <v>59.52</v>
      </c>
      <c r="R21" s="55">
        <v>145.1</v>
      </c>
      <c r="S21" s="62">
        <v>55.97</v>
      </c>
      <c r="T21" s="55">
        <v>4.46</v>
      </c>
      <c r="U21" s="55">
        <v>444.19</v>
      </c>
      <c r="V21" s="55">
        <v>3.0000000000000001E-3</v>
      </c>
      <c r="W21" s="62">
        <v>8.0000000000000002E-3</v>
      </c>
      <c r="X21" s="110">
        <v>0.02</v>
      </c>
    </row>
    <row r="22" spans="1:24" s="16" customFormat="1" ht="33.75" customHeight="1" x14ac:dyDescent="0.35">
      <c r="A22" s="107"/>
      <c r="B22" s="135"/>
      <c r="C22" s="386">
        <v>216</v>
      </c>
      <c r="D22" s="151" t="s">
        <v>18</v>
      </c>
      <c r="E22" s="619" t="s">
        <v>123</v>
      </c>
      <c r="F22" s="133">
        <v>200</v>
      </c>
      <c r="G22" s="644"/>
      <c r="H22" s="237">
        <v>0.25</v>
      </c>
      <c r="I22" s="15">
        <v>0</v>
      </c>
      <c r="J22" s="41">
        <v>12.73</v>
      </c>
      <c r="K22" s="195">
        <v>51.3</v>
      </c>
      <c r="L22" s="272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07"/>
      <c r="B23" s="136"/>
      <c r="C23" s="101">
        <v>119</v>
      </c>
      <c r="D23" s="151" t="s">
        <v>14</v>
      </c>
      <c r="E23" s="178" t="s">
        <v>55</v>
      </c>
      <c r="F23" s="168">
        <v>30</v>
      </c>
      <c r="G23" s="566"/>
      <c r="H23" s="272">
        <v>2.2799999999999998</v>
      </c>
      <c r="I23" s="20">
        <v>0.24</v>
      </c>
      <c r="J23" s="46">
        <v>14.76</v>
      </c>
      <c r="K23" s="404">
        <v>70.5</v>
      </c>
      <c r="L23" s="272">
        <v>0.03</v>
      </c>
      <c r="M23" s="19">
        <v>0.01</v>
      </c>
      <c r="N23" s="20">
        <v>0</v>
      </c>
      <c r="O23" s="20">
        <v>0</v>
      </c>
      <c r="P23" s="46">
        <v>0</v>
      </c>
      <c r="Q23" s="272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07"/>
      <c r="B24" s="136"/>
      <c r="C24" s="129">
        <v>120</v>
      </c>
      <c r="D24" s="151" t="s">
        <v>15</v>
      </c>
      <c r="E24" s="178" t="s">
        <v>47</v>
      </c>
      <c r="F24" s="168">
        <v>30</v>
      </c>
      <c r="G24" s="860"/>
      <c r="H24" s="237">
        <v>1.98</v>
      </c>
      <c r="I24" s="15">
        <v>0.36</v>
      </c>
      <c r="J24" s="41">
        <v>12.06</v>
      </c>
      <c r="K24" s="254">
        <v>59.4</v>
      </c>
      <c r="L24" s="237">
        <v>0.05</v>
      </c>
      <c r="M24" s="15">
        <v>0.02</v>
      </c>
      <c r="N24" s="15">
        <v>0</v>
      </c>
      <c r="O24" s="15">
        <v>0</v>
      </c>
      <c r="P24" s="18">
        <v>0</v>
      </c>
      <c r="Q24" s="237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07"/>
      <c r="B25" s="181" t="s">
        <v>72</v>
      </c>
      <c r="C25" s="491"/>
      <c r="D25" s="548"/>
      <c r="E25" s="876" t="s">
        <v>20</v>
      </c>
      <c r="F25" s="500">
        <f>F17+F18+F19+F22+F23+F24</f>
        <v>752</v>
      </c>
      <c r="G25" s="877"/>
      <c r="H25" s="304">
        <f t="shared" ref="H25:X25" si="2">H17+H18+H19+H22+H23+H24</f>
        <v>28.150000000000002</v>
      </c>
      <c r="I25" s="59">
        <f t="shared" si="2"/>
        <v>30.52</v>
      </c>
      <c r="J25" s="60">
        <f t="shared" si="2"/>
        <v>80.660000000000011</v>
      </c>
      <c r="K25" s="878">
        <f t="shared" si="2"/>
        <v>711.36999999999989</v>
      </c>
      <c r="L25" s="397">
        <f t="shared" si="2"/>
        <v>0.32</v>
      </c>
      <c r="M25" s="108">
        <f t="shared" si="2"/>
        <v>0.23</v>
      </c>
      <c r="N25" s="108">
        <f t="shared" si="2"/>
        <v>19.919999999999998</v>
      </c>
      <c r="O25" s="108">
        <f t="shared" si="2"/>
        <v>170</v>
      </c>
      <c r="P25" s="398">
        <f t="shared" si="2"/>
        <v>0.59000000000000008</v>
      </c>
      <c r="Q25" s="397">
        <f t="shared" si="2"/>
        <v>61.759999999999991</v>
      </c>
      <c r="R25" s="108">
        <f t="shared" si="2"/>
        <v>258.72000000000003</v>
      </c>
      <c r="S25" s="108">
        <f t="shared" si="2"/>
        <v>53.800000000000004</v>
      </c>
      <c r="T25" s="108">
        <f t="shared" si="2"/>
        <v>4.33</v>
      </c>
      <c r="U25" s="108">
        <f t="shared" si="2"/>
        <v>536.39</v>
      </c>
      <c r="V25" s="108">
        <f t="shared" si="2"/>
        <v>6.0200000000000002E-3</v>
      </c>
      <c r="W25" s="108">
        <f t="shared" si="2"/>
        <v>1.4500000000000001E-2</v>
      </c>
      <c r="X25" s="109">
        <f t="shared" si="2"/>
        <v>4.4099999999999993</v>
      </c>
    </row>
    <row r="26" spans="1:24" s="16" customFormat="1" ht="26.5" customHeight="1" x14ac:dyDescent="0.35">
      <c r="A26" s="107"/>
      <c r="B26" s="875" t="s">
        <v>121</v>
      </c>
      <c r="C26" s="507"/>
      <c r="D26" s="549"/>
      <c r="E26" s="879" t="s">
        <v>20</v>
      </c>
      <c r="F26" s="519">
        <f>F17+F18+F20+F21+F22+F23+F24</f>
        <v>782</v>
      </c>
      <c r="G26" s="880"/>
      <c r="H26" s="239">
        <f t="shared" ref="H26:X26" si="3">H17+H18+H20+H21+H22+H23+H24</f>
        <v>45.129999999999995</v>
      </c>
      <c r="I26" s="62">
        <f t="shared" si="3"/>
        <v>26.369999999999997</v>
      </c>
      <c r="J26" s="110">
        <f t="shared" si="3"/>
        <v>85.26</v>
      </c>
      <c r="K26" s="881">
        <f t="shared" si="3"/>
        <v>756.43</v>
      </c>
      <c r="L26" s="861">
        <f t="shared" si="3"/>
        <v>0.68</v>
      </c>
      <c r="M26" s="862">
        <f t="shared" si="3"/>
        <v>0.36000000000000004</v>
      </c>
      <c r="N26" s="862">
        <f t="shared" si="3"/>
        <v>20.72</v>
      </c>
      <c r="O26" s="862">
        <f t="shared" si="3"/>
        <v>140</v>
      </c>
      <c r="P26" s="863">
        <f t="shared" si="3"/>
        <v>0.32</v>
      </c>
      <c r="Q26" s="861">
        <f t="shared" si="3"/>
        <v>114.76</v>
      </c>
      <c r="R26" s="862">
        <f t="shared" si="3"/>
        <v>460.26</v>
      </c>
      <c r="S26" s="862">
        <f t="shared" si="3"/>
        <v>116.86999999999999</v>
      </c>
      <c r="T26" s="862">
        <f t="shared" si="3"/>
        <v>9.86</v>
      </c>
      <c r="U26" s="862">
        <f t="shared" si="3"/>
        <v>1105.47</v>
      </c>
      <c r="V26" s="862">
        <f t="shared" si="3"/>
        <v>1.4020000000000001E-2</v>
      </c>
      <c r="W26" s="862">
        <f t="shared" si="3"/>
        <v>1.55E-2</v>
      </c>
      <c r="X26" s="882">
        <f t="shared" si="3"/>
        <v>4.47</v>
      </c>
    </row>
    <row r="27" spans="1:24" s="36" customFormat="1" ht="26.5" customHeight="1" x14ac:dyDescent="0.35">
      <c r="A27" s="106"/>
      <c r="B27" s="181" t="s">
        <v>72</v>
      </c>
      <c r="C27" s="491"/>
      <c r="D27" s="548"/>
      <c r="E27" s="876" t="s">
        <v>21</v>
      </c>
      <c r="F27" s="417"/>
      <c r="G27" s="500"/>
      <c r="H27" s="197"/>
      <c r="I27" s="22"/>
      <c r="J27" s="61"/>
      <c r="K27" s="883">
        <f>K25/23.5</f>
        <v>30.271063829787231</v>
      </c>
      <c r="L27" s="884"/>
      <c r="M27" s="885"/>
      <c r="N27" s="885"/>
      <c r="O27" s="885"/>
      <c r="P27" s="886"/>
      <c r="Q27" s="884"/>
      <c r="R27" s="885"/>
      <c r="S27" s="885"/>
      <c r="T27" s="885"/>
      <c r="U27" s="885"/>
      <c r="V27" s="885"/>
      <c r="W27" s="885"/>
      <c r="X27" s="886"/>
    </row>
    <row r="28" spans="1:24" s="36" customFormat="1" ht="26.5" customHeight="1" thickBot="1" x14ac:dyDescent="0.4">
      <c r="A28" s="146"/>
      <c r="B28" s="887" t="s">
        <v>121</v>
      </c>
      <c r="C28" s="508"/>
      <c r="D28" s="673"/>
      <c r="E28" s="888" t="s">
        <v>21</v>
      </c>
      <c r="F28" s="184"/>
      <c r="G28" s="522"/>
      <c r="H28" s="422"/>
      <c r="I28" s="423"/>
      <c r="J28" s="424"/>
      <c r="K28" s="425">
        <f>K26/23.5</f>
        <v>32.188510638297871</v>
      </c>
      <c r="L28" s="422"/>
      <c r="M28" s="483"/>
      <c r="N28" s="423"/>
      <c r="O28" s="423"/>
      <c r="P28" s="424"/>
      <c r="Q28" s="422"/>
      <c r="R28" s="423"/>
      <c r="S28" s="423"/>
      <c r="T28" s="423"/>
      <c r="U28" s="423"/>
      <c r="V28" s="423"/>
      <c r="W28" s="423"/>
      <c r="X28" s="424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628" t="s">
        <v>64</v>
      </c>
      <c r="B30" s="628" t="s">
        <v>64</v>
      </c>
      <c r="C30" s="114"/>
      <c r="D30" s="629"/>
      <c r="E30" s="52"/>
      <c r="F30" s="26"/>
      <c r="G30" s="11"/>
      <c r="H30" s="11"/>
      <c r="I30" s="11"/>
      <c r="J30" s="11"/>
    </row>
    <row r="31" spans="1:24" ht="18" x14ac:dyDescent="0.35">
      <c r="A31" s="631" t="s">
        <v>65</v>
      </c>
      <c r="B31" s="631" t="s">
        <v>65</v>
      </c>
      <c r="C31" s="115"/>
      <c r="D31" s="632"/>
      <c r="E31" s="57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835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834"/>
      <c r="C2" s="7"/>
      <c r="D2" s="6" t="s">
        <v>3</v>
      </c>
      <c r="E2" s="6"/>
      <c r="F2" s="8" t="s">
        <v>2</v>
      </c>
      <c r="G2" s="120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103" t="s">
        <v>39</v>
      </c>
      <c r="D4" s="130"/>
      <c r="E4" s="160"/>
      <c r="F4" s="97"/>
      <c r="G4" s="377"/>
      <c r="H4" s="798" t="s">
        <v>22</v>
      </c>
      <c r="I4" s="799"/>
      <c r="J4" s="800"/>
      <c r="K4" s="311" t="s">
        <v>23</v>
      </c>
      <c r="L4" s="912" t="s">
        <v>24</v>
      </c>
      <c r="M4" s="913"/>
      <c r="N4" s="914"/>
      <c r="O4" s="914"/>
      <c r="P4" s="918"/>
      <c r="Q4" s="919" t="s">
        <v>25</v>
      </c>
      <c r="R4" s="920"/>
      <c r="S4" s="920"/>
      <c r="T4" s="920"/>
      <c r="U4" s="920"/>
      <c r="V4" s="920"/>
      <c r="W4" s="920"/>
      <c r="X4" s="921"/>
    </row>
    <row r="5" spans="1:24" s="16" customFormat="1" ht="47" thickBot="1" x14ac:dyDescent="0.4">
      <c r="A5" s="142" t="s">
        <v>0</v>
      </c>
      <c r="B5" s="559"/>
      <c r="C5" s="104" t="s">
        <v>40</v>
      </c>
      <c r="D5" s="78" t="s">
        <v>41</v>
      </c>
      <c r="E5" s="104" t="s">
        <v>38</v>
      </c>
      <c r="F5" s="98" t="s">
        <v>26</v>
      </c>
      <c r="G5" s="104" t="s">
        <v>37</v>
      </c>
      <c r="H5" s="127" t="s">
        <v>27</v>
      </c>
      <c r="I5" s="479" t="s">
        <v>28</v>
      </c>
      <c r="J5" s="763" t="s">
        <v>29</v>
      </c>
      <c r="K5" s="312" t="s">
        <v>30</v>
      </c>
      <c r="L5" s="346" t="s">
        <v>31</v>
      </c>
      <c r="M5" s="346" t="s">
        <v>110</v>
      </c>
      <c r="N5" s="346" t="s">
        <v>32</v>
      </c>
      <c r="O5" s="476" t="s">
        <v>111</v>
      </c>
      <c r="P5" s="346" t="s">
        <v>112</v>
      </c>
      <c r="Q5" s="346" t="s">
        <v>33</v>
      </c>
      <c r="R5" s="346" t="s">
        <v>34</v>
      </c>
      <c r="S5" s="346" t="s">
        <v>35</v>
      </c>
      <c r="T5" s="346" t="s">
        <v>36</v>
      </c>
      <c r="U5" s="346" t="s">
        <v>113</v>
      </c>
      <c r="V5" s="346" t="s">
        <v>114</v>
      </c>
      <c r="W5" s="346" t="s">
        <v>115</v>
      </c>
      <c r="X5" s="479" t="s">
        <v>116</v>
      </c>
    </row>
    <row r="6" spans="1:24" s="16" customFormat="1" ht="37.5" customHeight="1" x14ac:dyDescent="0.35">
      <c r="A6" s="145" t="s">
        <v>6</v>
      </c>
      <c r="B6" s="383"/>
      <c r="C6" s="560" t="s">
        <v>100</v>
      </c>
      <c r="D6" s="383" t="s">
        <v>19</v>
      </c>
      <c r="E6" s="351" t="s">
        <v>44</v>
      </c>
      <c r="F6" s="350">
        <v>17</v>
      </c>
      <c r="G6" s="138"/>
      <c r="H6" s="264">
        <v>2.48</v>
      </c>
      <c r="I6" s="39">
        <v>3.96</v>
      </c>
      <c r="J6" s="40">
        <v>0.68</v>
      </c>
      <c r="K6" s="314">
        <v>48.11</v>
      </c>
      <c r="L6" s="264">
        <v>0.01</v>
      </c>
      <c r="M6" s="38">
        <v>0.06</v>
      </c>
      <c r="N6" s="39">
        <v>0.12</v>
      </c>
      <c r="O6" s="39">
        <v>30</v>
      </c>
      <c r="P6" s="42">
        <v>0.11</v>
      </c>
      <c r="Q6" s="264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05"/>
      <c r="B7" s="151"/>
      <c r="C7" s="567">
        <v>25</v>
      </c>
      <c r="D7" s="269" t="s">
        <v>19</v>
      </c>
      <c r="E7" s="579" t="s">
        <v>50</v>
      </c>
      <c r="F7" s="742">
        <v>150</v>
      </c>
      <c r="G7" s="216"/>
      <c r="H7" s="47">
        <v>0.6</v>
      </c>
      <c r="I7" s="37">
        <v>0.45</v>
      </c>
      <c r="J7" s="48">
        <v>15.45</v>
      </c>
      <c r="K7" s="220">
        <v>70.5</v>
      </c>
      <c r="L7" s="256">
        <v>0.03</v>
      </c>
      <c r="M7" s="47">
        <v>0.05</v>
      </c>
      <c r="N7" s="37">
        <v>7.5</v>
      </c>
      <c r="O7" s="37">
        <v>0</v>
      </c>
      <c r="P7" s="218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42">
        <v>0.01</v>
      </c>
    </row>
    <row r="8" spans="1:24" s="16" customFormat="1" ht="37.5" customHeight="1" x14ac:dyDescent="0.35">
      <c r="A8" s="105"/>
      <c r="B8" s="151"/>
      <c r="C8" s="147">
        <v>319</v>
      </c>
      <c r="D8" s="151" t="s">
        <v>4</v>
      </c>
      <c r="E8" s="352" t="s">
        <v>170</v>
      </c>
      <c r="F8" s="279">
        <v>150</v>
      </c>
      <c r="G8" s="133"/>
      <c r="H8" s="237">
        <v>21.5</v>
      </c>
      <c r="I8" s="15">
        <v>13.61</v>
      </c>
      <c r="J8" s="41">
        <v>31.05</v>
      </c>
      <c r="K8" s="254">
        <v>333.11</v>
      </c>
      <c r="L8" s="237">
        <v>0.05</v>
      </c>
      <c r="M8" s="17">
        <v>0.25</v>
      </c>
      <c r="N8" s="15">
        <v>0.52</v>
      </c>
      <c r="O8" s="15">
        <v>70</v>
      </c>
      <c r="P8" s="18">
        <v>0.33</v>
      </c>
      <c r="Q8" s="237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05"/>
      <c r="B9" s="151"/>
      <c r="C9" s="147">
        <v>113</v>
      </c>
      <c r="D9" s="151" t="s">
        <v>5</v>
      </c>
      <c r="E9" s="178" t="s">
        <v>11</v>
      </c>
      <c r="F9" s="133">
        <v>200</v>
      </c>
      <c r="G9" s="252"/>
      <c r="H9" s="237">
        <v>0.04</v>
      </c>
      <c r="I9" s="15">
        <v>0</v>
      </c>
      <c r="J9" s="41">
        <v>7.4</v>
      </c>
      <c r="K9" s="255">
        <v>30.26</v>
      </c>
      <c r="L9" s="237">
        <v>0</v>
      </c>
      <c r="M9" s="17">
        <v>0</v>
      </c>
      <c r="N9" s="15">
        <v>0.8</v>
      </c>
      <c r="O9" s="15">
        <v>0</v>
      </c>
      <c r="P9" s="41">
        <v>0</v>
      </c>
      <c r="Q9" s="237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05"/>
      <c r="B10" s="151"/>
      <c r="C10" s="149">
        <v>121</v>
      </c>
      <c r="D10" s="151" t="s">
        <v>14</v>
      </c>
      <c r="E10" s="215" t="s">
        <v>51</v>
      </c>
      <c r="F10" s="279">
        <v>20</v>
      </c>
      <c r="G10" s="133"/>
      <c r="H10" s="237">
        <v>1.5</v>
      </c>
      <c r="I10" s="15">
        <v>0.57999999999999996</v>
      </c>
      <c r="J10" s="41">
        <v>9.9600000000000009</v>
      </c>
      <c r="K10" s="254">
        <v>52.4</v>
      </c>
      <c r="L10" s="237">
        <v>0.02</v>
      </c>
      <c r="M10" s="17">
        <v>0.01</v>
      </c>
      <c r="N10" s="15">
        <v>0</v>
      </c>
      <c r="O10" s="15">
        <v>0</v>
      </c>
      <c r="P10" s="18">
        <v>0</v>
      </c>
      <c r="Q10" s="237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5"/>
      <c r="B11" s="151"/>
      <c r="C11" s="147"/>
      <c r="D11" s="151"/>
      <c r="E11" s="303" t="s">
        <v>20</v>
      </c>
      <c r="F11" s="307">
        <f>SUM(F6:F10)</f>
        <v>537</v>
      </c>
      <c r="G11" s="133"/>
      <c r="H11" s="237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47">
        <f t="shared" si="0"/>
        <v>534.38</v>
      </c>
      <c r="L11" s="237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37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21"/>
      <c r="B12" s="817"/>
      <c r="C12" s="815"/>
      <c r="D12" s="687"/>
      <c r="E12" s="336" t="s">
        <v>21</v>
      </c>
      <c r="F12" s="337"/>
      <c r="G12" s="687"/>
      <c r="H12" s="470"/>
      <c r="I12" s="471"/>
      <c r="J12" s="472"/>
      <c r="K12" s="338">
        <f>K11/23.5</f>
        <v>22.739574468085106</v>
      </c>
      <c r="L12" s="477"/>
      <c r="M12" s="471"/>
      <c r="N12" s="471"/>
      <c r="O12" s="471"/>
      <c r="P12" s="478"/>
      <c r="Q12" s="470"/>
      <c r="R12" s="471"/>
      <c r="S12" s="471"/>
      <c r="T12" s="471"/>
      <c r="U12" s="471"/>
      <c r="V12" s="471"/>
      <c r="W12" s="471"/>
      <c r="X12" s="472"/>
    </row>
    <row r="13" spans="1:24" s="16" customFormat="1" ht="37.5" customHeight="1" x14ac:dyDescent="0.35">
      <c r="A13" s="145" t="s">
        <v>7</v>
      </c>
      <c r="B13" s="138"/>
      <c r="C13" s="387">
        <v>24</v>
      </c>
      <c r="D13" s="642" t="s">
        <v>19</v>
      </c>
      <c r="E13" s="383" t="s">
        <v>104</v>
      </c>
      <c r="F13" s="138">
        <v>150</v>
      </c>
      <c r="G13" s="310"/>
      <c r="H13" s="264">
        <v>0.6</v>
      </c>
      <c r="I13" s="39">
        <v>0.6</v>
      </c>
      <c r="J13" s="40">
        <v>14.7</v>
      </c>
      <c r="K13" s="314">
        <v>70.5</v>
      </c>
      <c r="L13" s="264">
        <v>0.05</v>
      </c>
      <c r="M13" s="39">
        <v>0.03</v>
      </c>
      <c r="N13" s="39">
        <v>15</v>
      </c>
      <c r="O13" s="39">
        <v>0</v>
      </c>
      <c r="P13" s="42">
        <v>0</v>
      </c>
      <c r="Q13" s="264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05"/>
      <c r="B14" s="133"/>
      <c r="C14" s="147">
        <v>237</v>
      </c>
      <c r="D14" s="178" t="s">
        <v>9</v>
      </c>
      <c r="E14" s="215" t="s">
        <v>106</v>
      </c>
      <c r="F14" s="591">
        <v>200</v>
      </c>
      <c r="G14" s="561"/>
      <c r="H14" s="237">
        <v>1.7</v>
      </c>
      <c r="I14" s="15">
        <v>2.78</v>
      </c>
      <c r="J14" s="41">
        <v>7.17</v>
      </c>
      <c r="K14" s="254">
        <v>61.44</v>
      </c>
      <c r="L14" s="272">
        <v>0.04</v>
      </c>
      <c r="M14" s="20">
        <v>0.04</v>
      </c>
      <c r="N14" s="20">
        <v>10.09</v>
      </c>
      <c r="O14" s="20">
        <v>100</v>
      </c>
      <c r="P14" s="21">
        <v>0.02</v>
      </c>
      <c r="Q14" s="272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06"/>
      <c r="B15" s="181" t="s">
        <v>72</v>
      </c>
      <c r="C15" s="490">
        <v>258</v>
      </c>
      <c r="D15" s="504" t="s">
        <v>10</v>
      </c>
      <c r="E15" s="518" t="s">
        <v>171</v>
      </c>
      <c r="F15" s="181">
        <v>90</v>
      </c>
      <c r="G15" s="164"/>
      <c r="H15" s="304">
        <v>12.53</v>
      </c>
      <c r="I15" s="59">
        <v>11.36</v>
      </c>
      <c r="J15" s="60">
        <v>7.16</v>
      </c>
      <c r="K15" s="486">
        <v>181.35</v>
      </c>
      <c r="L15" s="304">
        <v>0.06</v>
      </c>
      <c r="M15" s="58">
        <v>0.09</v>
      </c>
      <c r="N15" s="59">
        <v>1.2</v>
      </c>
      <c r="O15" s="59">
        <v>40</v>
      </c>
      <c r="P15" s="112">
        <v>0.03</v>
      </c>
      <c r="Q15" s="304">
        <v>14.04</v>
      </c>
      <c r="R15" s="59">
        <v>112.18</v>
      </c>
      <c r="S15" s="59">
        <v>17.440000000000001</v>
      </c>
      <c r="T15" s="59">
        <v>0.99</v>
      </c>
      <c r="U15" s="59">
        <v>168.6</v>
      </c>
      <c r="V15" s="59">
        <v>2.9299999999999999E-3</v>
      </c>
      <c r="W15" s="59">
        <v>1.4300000000000001E-3</v>
      </c>
      <c r="X15" s="46">
        <v>0.08</v>
      </c>
    </row>
    <row r="16" spans="1:24" s="16" customFormat="1" ht="37.5" customHeight="1" x14ac:dyDescent="0.35">
      <c r="A16" s="106"/>
      <c r="B16" s="182" t="s">
        <v>74</v>
      </c>
      <c r="C16" s="572">
        <v>150</v>
      </c>
      <c r="D16" s="726" t="s">
        <v>10</v>
      </c>
      <c r="E16" s="678" t="s">
        <v>136</v>
      </c>
      <c r="F16" s="547">
        <v>90</v>
      </c>
      <c r="G16" s="185"/>
      <c r="H16" s="239">
        <v>21.52</v>
      </c>
      <c r="I16" s="62">
        <v>19.57</v>
      </c>
      <c r="J16" s="110">
        <v>2.4500000000000002</v>
      </c>
      <c r="K16" s="390">
        <v>270.77</v>
      </c>
      <c r="L16" s="239">
        <v>0.09</v>
      </c>
      <c r="M16" s="62">
        <v>0.16</v>
      </c>
      <c r="N16" s="62">
        <v>7.66</v>
      </c>
      <c r="O16" s="62">
        <v>70</v>
      </c>
      <c r="P16" s="484">
        <v>0.04</v>
      </c>
      <c r="Q16" s="239">
        <v>26.49</v>
      </c>
      <c r="R16" s="62">
        <v>178.7</v>
      </c>
      <c r="S16" s="62">
        <v>24.83</v>
      </c>
      <c r="T16" s="62">
        <v>1.68</v>
      </c>
      <c r="U16" s="62">
        <v>295.58</v>
      </c>
      <c r="V16" s="62">
        <v>5.0000000000000001E-3</v>
      </c>
      <c r="W16" s="62">
        <v>0</v>
      </c>
      <c r="X16" s="110">
        <v>0.56999999999999995</v>
      </c>
    </row>
    <row r="17" spans="1:24" s="16" customFormat="1" ht="37.5" customHeight="1" x14ac:dyDescent="0.35">
      <c r="A17" s="107"/>
      <c r="B17" s="181" t="s">
        <v>72</v>
      </c>
      <c r="C17" s="490">
        <v>50</v>
      </c>
      <c r="D17" s="174" t="s">
        <v>62</v>
      </c>
      <c r="E17" s="504" t="s">
        <v>90</v>
      </c>
      <c r="F17" s="181">
        <v>150</v>
      </c>
      <c r="G17" s="524"/>
      <c r="H17" s="533">
        <v>3.28</v>
      </c>
      <c r="I17" s="505">
        <v>7.81</v>
      </c>
      <c r="J17" s="534">
        <v>21.57</v>
      </c>
      <c r="K17" s="535">
        <v>170.22</v>
      </c>
      <c r="L17" s="304">
        <v>0.13</v>
      </c>
      <c r="M17" s="59">
        <v>0.11</v>
      </c>
      <c r="N17" s="59">
        <v>11.16</v>
      </c>
      <c r="O17" s="59">
        <v>50</v>
      </c>
      <c r="P17" s="112">
        <v>0.15</v>
      </c>
      <c r="Q17" s="304">
        <v>39.840000000000003</v>
      </c>
      <c r="R17" s="59">
        <v>90.51</v>
      </c>
      <c r="S17" s="59">
        <v>30.49</v>
      </c>
      <c r="T17" s="59">
        <v>1.1299999999999999</v>
      </c>
      <c r="U17" s="59">
        <v>680.36</v>
      </c>
      <c r="V17" s="59">
        <v>8.0000000000000002E-3</v>
      </c>
      <c r="W17" s="59">
        <v>1E-3</v>
      </c>
      <c r="X17" s="60">
        <v>0.04</v>
      </c>
    </row>
    <row r="18" spans="1:24" s="16" customFormat="1" ht="37.5" customHeight="1" x14ac:dyDescent="0.35">
      <c r="A18" s="107"/>
      <c r="B18" s="182" t="s">
        <v>74</v>
      </c>
      <c r="C18" s="572">
        <v>51</v>
      </c>
      <c r="D18" s="163" t="s">
        <v>62</v>
      </c>
      <c r="E18" s="509" t="s">
        <v>130</v>
      </c>
      <c r="F18" s="182">
        <v>150</v>
      </c>
      <c r="G18" s="165"/>
      <c r="H18" s="443">
        <v>3.33</v>
      </c>
      <c r="I18" s="439">
        <v>3.81</v>
      </c>
      <c r="J18" s="444">
        <v>26.04</v>
      </c>
      <c r="K18" s="445">
        <v>151.12</v>
      </c>
      <c r="L18" s="443">
        <v>0.15</v>
      </c>
      <c r="M18" s="439">
        <v>0.1</v>
      </c>
      <c r="N18" s="439">
        <v>14.03</v>
      </c>
      <c r="O18" s="439">
        <v>20</v>
      </c>
      <c r="P18" s="440">
        <v>0.06</v>
      </c>
      <c r="Q18" s="443">
        <v>20.11</v>
      </c>
      <c r="R18" s="439">
        <v>90.58</v>
      </c>
      <c r="S18" s="439">
        <v>35.68</v>
      </c>
      <c r="T18" s="439">
        <v>1.45</v>
      </c>
      <c r="U18" s="439">
        <v>830.41</v>
      </c>
      <c r="V18" s="439">
        <v>8.0000000000000002E-3</v>
      </c>
      <c r="W18" s="439">
        <v>1E-3</v>
      </c>
      <c r="X18" s="444">
        <v>0.05</v>
      </c>
    </row>
    <row r="19" spans="1:24" s="16" customFormat="1" ht="37.5" customHeight="1" x14ac:dyDescent="0.35">
      <c r="A19" s="107"/>
      <c r="B19" s="134"/>
      <c r="C19" s="555">
        <v>107</v>
      </c>
      <c r="D19" s="208" t="s">
        <v>18</v>
      </c>
      <c r="E19" s="355" t="s">
        <v>97</v>
      </c>
      <c r="F19" s="403">
        <v>200</v>
      </c>
      <c r="G19" s="566"/>
      <c r="H19" s="272">
        <v>0.6</v>
      </c>
      <c r="I19" s="20">
        <v>0</v>
      </c>
      <c r="J19" s="46">
        <v>33</v>
      </c>
      <c r="K19" s="271">
        <v>136</v>
      </c>
      <c r="L19" s="272">
        <v>0.04</v>
      </c>
      <c r="M19" s="20">
        <v>0.08</v>
      </c>
      <c r="N19" s="20">
        <v>12</v>
      </c>
      <c r="O19" s="20">
        <v>20</v>
      </c>
      <c r="P19" s="21">
        <v>0</v>
      </c>
      <c r="Q19" s="272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07"/>
      <c r="B20" s="134"/>
      <c r="C20" s="569">
        <v>119</v>
      </c>
      <c r="D20" s="208" t="s">
        <v>14</v>
      </c>
      <c r="E20" s="152" t="s">
        <v>55</v>
      </c>
      <c r="F20" s="168">
        <v>30</v>
      </c>
      <c r="G20" s="566"/>
      <c r="H20" s="272">
        <v>2.2799999999999998</v>
      </c>
      <c r="I20" s="20">
        <v>0.24</v>
      </c>
      <c r="J20" s="46">
        <v>14.76</v>
      </c>
      <c r="K20" s="404">
        <v>70.5</v>
      </c>
      <c r="L20" s="272">
        <v>0.03</v>
      </c>
      <c r="M20" s="20">
        <v>0.01</v>
      </c>
      <c r="N20" s="20">
        <v>0</v>
      </c>
      <c r="O20" s="20">
        <v>0</v>
      </c>
      <c r="P20" s="21">
        <v>0</v>
      </c>
      <c r="Q20" s="272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07"/>
      <c r="B21" s="134"/>
      <c r="C21" s="555">
        <v>120</v>
      </c>
      <c r="D21" s="208" t="s">
        <v>15</v>
      </c>
      <c r="E21" s="152" t="s">
        <v>47</v>
      </c>
      <c r="F21" s="168">
        <v>20</v>
      </c>
      <c r="G21" s="566"/>
      <c r="H21" s="272">
        <v>1.32</v>
      </c>
      <c r="I21" s="20">
        <v>0.24</v>
      </c>
      <c r="J21" s="46">
        <v>8.0399999999999991</v>
      </c>
      <c r="K21" s="404">
        <v>39.6</v>
      </c>
      <c r="L21" s="272">
        <v>0.03</v>
      </c>
      <c r="M21" s="20">
        <v>0.02</v>
      </c>
      <c r="N21" s="20">
        <v>0</v>
      </c>
      <c r="O21" s="20">
        <v>0</v>
      </c>
      <c r="P21" s="21">
        <v>0</v>
      </c>
      <c r="Q21" s="272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07"/>
      <c r="B22" s="181" t="s">
        <v>72</v>
      </c>
      <c r="C22" s="786"/>
      <c r="D22" s="721"/>
      <c r="E22" s="301" t="s">
        <v>20</v>
      </c>
      <c r="F22" s="462">
        <f>F13+F14+F15+F17+F19+F20+F21</f>
        <v>840</v>
      </c>
      <c r="G22" s="462"/>
      <c r="H22" s="197">
        <f>H13+H14+H15+H17+H19+H20+H21</f>
        <v>22.310000000000002</v>
      </c>
      <c r="I22" s="22">
        <f t="shared" ref="I22:X22" si="1">I13+I14+I15+I17+I19+I20+I21</f>
        <v>23.029999999999994</v>
      </c>
      <c r="J22" s="61">
        <f t="shared" si="1"/>
        <v>106.4</v>
      </c>
      <c r="K22" s="452">
        <f t="shared" si="1"/>
        <v>729.61</v>
      </c>
      <c r="L22" s="197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11">
        <f t="shared" si="1"/>
        <v>0.2</v>
      </c>
      <c r="Q22" s="197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1">
        <f t="shared" si="1"/>
        <v>4.5</v>
      </c>
    </row>
    <row r="23" spans="1:24" s="16" customFormat="1" ht="37.5" customHeight="1" x14ac:dyDescent="0.35">
      <c r="A23" s="107"/>
      <c r="B23" s="182" t="s">
        <v>74</v>
      </c>
      <c r="C23" s="816"/>
      <c r="D23" s="722"/>
      <c r="E23" s="517" t="s">
        <v>20</v>
      </c>
      <c r="F23" s="463">
        <f>F13+F14+F16+F18+F19+F20+F21</f>
        <v>840</v>
      </c>
      <c r="G23" s="463"/>
      <c r="H23" s="305">
        <f>H13+H14+H16+H18+H19+H20+H21</f>
        <v>31.35</v>
      </c>
      <c r="I23" s="54">
        <f t="shared" ref="I23:X23" si="2">I13+I14+I16+I18+I19+I20+I21</f>
        <v>27.239999999999995</v>
      </c>
      <c r="J23" s="70">
        <f t="shared" si="2"/>
        <v>106.16</v>
      </c>
      <c r="K23" s="446">
        <f t="shared" si="2"/>
        <v>799.93</v>
      </c>
      <c r="L23" s="305">
        <f t="shared" si="2"/>
        <v>0.42999999999999994</v>
      </c>
      <c r="M23" s="54">
        <f t="shared" si="2"/>
        <v>0.44000000000000006</v>
      </c>
      <c r="N23" s="54">
        <f t="shared" si="2"/>
        <v>58.78</v>
      </c>
      <c r="O23" s="54">
        <f t="shared" si="2"/>
        <v>210</v>
      </c>
      <c r="P23" s="765">
        <f t="shared" si="2"/>
        <v>0.12</v>
      </c>
      <c r="Q23" s="305">
        <f t="shared" si="2"/>
        <v>127.03999999999999</v>
      </c>
      <c r="R23" s="54">
        <f t="shared" si="2"/>
        <v>403.75</v>
      </c>
      <c r="S23" s="54">
        <f t="shared" si="2"/>
        <v>128.04999999999998</v>
      </c>
      <c r="T23" s="54">
        <f t="shared" si="2"/>
        <v>8.5500000000000007</v>
      </c>
      <c r="U23" s="54">
        <f t="shared" si="2"/>
        <v>2190.77</v>
      </c>
      <c r="V23" s="54">
        <f t="shared" si="2"/>
        <v>2.2000000000000002E-2</v>
      </c>
      <c r="W23" s="54">
        <f t="shared" si="2"/>
        <v>4.0000000000000001E-3</v>
      </c>
      <c r="X23" s="70">
        <f t="shared" si="2"/>
        <v>5</v>
      </c>
    </row>
    <row r="24" spans="1:24" s="16" customFormat="1" ht="37.5" customHeight="1" x14ac:dyDescent="0.35">
      <c r="A24" s="107"/>
      <c r="B24" s="181" t="s">
        <v>72</v>
      </c>
      <c r="C24" s="786"/>
      <c r="D24" s="694"/>
      <c r="E24" s="552" t="s">
        <v>98</v>
      </c>
      <c r="F24" s="526"/>
      <c r="G24" s="526"/>
      <c r="H24" s="411"/>
      <c r="I24" s="412"/>
      <c r="J24" s="413"/>
      <c r="K24" s="497">
        <f>K22/23.5</f>
        <v>31.047234042553193</v>
      </c>
      <c r="L24" s="411"/>
      <c r="M24" s="412"/>
      <c r="N24" s="412"/>
      <c r="O24" s="412"/>
      <c r="P24" s="466"/>
      <c r="Q24" s="411"/>
      <c r="R24" s="412"/>
      <c r="S24" s="412"/>
      <c r="T24" s="412"/>
      <c r="U24" s="412"/>
      <c r="V24" s="412"/>
      <c r="W24" s="412"/>
      <c r="X24" s="413"/>
    </row>
    <row r="25" spans="1:24" s="16" customFormat="1" ht="37.5" customHeight="1" thickBot="1" x14ac:dyDescent="0.4">
      <c r="A25" s="260"/>
      <c r="B25" s="184" t="s">
        <v>74</v>
      </c>
      <c r="C25" s="772"/>
      <c r="D25" s="695"/>
      <c r="E25" s="553" t="s">
        <v>98</v>
      </c>
      <c r="F25" s="554"/>
      <c r="G25" s="663"/>
      <c r="H25" s="422"/>
      <c r="I25" s="423"/>
      <c r="J25" s="424"/>
      <c r="K25" s="425">
        <f>K23/23.5</f>
        <v>34.039574468085107</v>
      </c>
      <c r="L25" s="674"/>
      <c r="M25" s="675"/>
      <c r="N25" s="675"/>
      <c r="O25" s="675"/>
      <c r="P25" s="676"/>
      <c r="Q25" s="674"/>
      <c r="R25" s="675"/>
      <c r="S25" s="675"/>
      <c r="T25" s="675"/>
      <c r="U25" s="675"/>
      <c r="V25" s="675"/>
      <c r="W25" s="675"/>
      <c r="X25" s="677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76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28" t="s">
        <v>64</v>
      </c>
      <c r="B31" s="836"/>
      <c r="C31" s="629"/>
      <c r="D31" s="630"/>
      <c r="E31" s="11"/>
      <c r="F31" s="11"/>
      <c r="G31" s="11"/>
      <c r="H31" s="11"/>
      <c r="I31" s="11"/>
      <c r="J31" s="11"/>
    </row>
    <row r="32" spans="1:24" x14ac:dyDescent="0.35">
      <c r="A32" s="631" t="s">
        <v>65</v>
      </c>
      <c r="B32" s="832"/>
      <c r="C32" s="632"/>
      <c r="D32" s="632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83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834"/>
      <c r="C2" s="7"/>
      <c r="D2" s="6" t="s">
        <v>3</v>
      </c>
      <c r="E2" s="6"/>
      <c r="F2" s="8" t="s">
        <v>2</v>
      </c>
      <c r="G2" s="120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57"/>
      <c r="F3" s="357"/>
      <c r="G3" s="357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295" t="s">
        <v>39</v>
      </c>
      <c r="D4" s="130"/>
      <c r="E4" s="339"/>
      <c r="F4" s="428"/>
      <c r="G4" s="295"/>
      <c r="H4" s="798" t="s">
        <v>22</v>
      </c>
      <c r="I4" s="799"/>
      <c r="J4" s="800"/>
      <c r="K4" s="186" t="s">
        <v>23</v>
      </c>
      <c r="L4" s="912" t="s">
        <v>24</v>
      </c>
      <c r="M4" s="913"/>
      <c r="N4" s="914"/>
      <c r="O4" s="914"/>
      <c r="P4" s="918"/>
      <c r="Q4" s="926" t="s">
        <v>25</v>
      </c>
      <c r="R4" s="927"/>
      <c r="S4" s="927"/>
      <c r="T4" s="927"/>
      <c r="U4" s="927"/>
      <c r="V4" s="927"/>
      <c r="W4" s="927"/>
      <c r="X4" s="928"/>
    </row>
    <row r="5" spans="1:24" s="16" customFormat="1" ht="47" thickBot="1" x14ac:dyDescent="0.4">
      <c r="A5" s="142" t="s">
        <v>0</v>
      </c>
      <c r="B5" s="559"/>
      <c r="C5" s="251" t="s">
        <v>40</v>
      </c>
      <c r="D5" s="78" t="s">
        <v>41</v>
      </c>
      <c r="E5" s="127" t="s">
        <v>38</v>
      </c>
      <c r="F5" s="104" t="s">
        <v>26</v>
      </c>
      <c r="G5" s="104" t="s">
        <v>37</v>
      </c>
      <c r="H5" s="127" t="s">
        <v>27</v>
      </c>
      <c r="I5" s="479" t="s">
        <v>28</v>
      </c>
      <c r="J5" s="98" t="s">
        <v>29</v>
      </c>
      <c r="K5" s="187" t="s">
        <v>30</v>
      </c>
      <c r="L5" s="346" t="s">
        <v>31</v>
      </c>
      <c r="M5" s="346" t="s">
        <v>110</v>
      </c>
      <c r="N5" s="346" t="s">
        <v>32</v>
      </c>
      <c r="O5" s="476" t="s">
        <v>111</v>
      </c>
      <c r="P5" s="346" t="s">
        <v>112</v>
      </c>
      <c r="Q5" s="346" t="s">
        <v>33</v>
      </c>
      <c r="R5" s="346" t="s">
        <v>34</v>
      </c>
      <c r="S5" s="346" t="s">
        <v>35</v>
      </c>
      <c r="T5" s="346" t="s">
        <v>36</v>
      </c>
      <c r="U5" s="346" t="s">
        <v>113</v>
      </c>
      <c r="V5" s="346" t="s">
        <v>114</v>
      </c>
      <c r="W5" s="346" t="s">
        <v>115</v>
      </c>
      <c r="X5" s="479" t="s">
        <v>116</v>
      </c>
    </row>
    <row r="6" spans="1:24" s="16" customFormat="1" ht="37.5" customHeight="1" x14ac:dyDescent="0.35">
      <c r="A6" s="145" t="s">
        <v>6</v>
      </c>
      <c r="B6" s="138"/>
      <c r="C6" s="560">
        <v>24</v>
      </c>
      <c r="D6" s="707" t="s">
        <v>8</v>
      </c>
      <c r="E6" s="383" t="s">
        <v>108</v>
      </c>
      <c r="F6" s="560">
        <v>150</v>
      </c>
      <c r="G6" s="707"/>
      <c r="H6" s="264">
        <v>0.6</v>
      </c>
      <c r="I6" s="39">
        <v>0.6</v>
      </c>
      <c r="J6" s="40">
        <v>14.7</v>
      </c>
      <c r="K6" s="313">
        <v>70.5</v>
      </c>
      <c r="L6" s="264">
        <v>0.05</v>
      </c>
      <c r="M6" s="39">
        <v>0.03</v>
      </c>
      <c r="N6" s="39">
        <v>15</v>
      </c>
      <c r="O6" s="39">
        <v>0</v>
      </c>
      <c r="P6" s="40">
        <v>0</v>
      </c>
      <c r="Q6" s="264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05"/>
      <c r="B7" s="181" t="s">
        <v>72</v>
      </c>
      <c r="C7" s="581">
        <v>78</v>
      </c>
      <c r="D7" s="744" t="s">
        <v>10</v>
      </c>
      <c r="E7" s="504" t="s">
        <v>173</v>
      </c>
      <c r="F7" s="581">
        <v>90</v>
      </c>
      <c r="G7" s="744"/>
      <c r="H7" s="304">
        <v>14.8</v>
      </c>
      <c r="I7" s="59">
        <v>13.02</v>
      </c>
      <c r="J7" s="60">
        <v>12.17</v>
      </c>
      <c r="K7" s="582">
        <v>226.36</v>
      </c>
      <c r="L7" s="304">
        <v>0.1</v>
      </c>
      <c r="M7" s="59">
        <v>0.12</v>
      </c>
      <c r="N7" s="59">
        <v>1.35</v>
      </c>
      <c r="O7" s="59">
        <v>150</v>
      </c>
      <c r="P7" s="60">
        <v>0.27</v>
      </c>
      <c r="Q7" s="304">
        <v>58.43</v>
      </c>
      <c r="R7" s="59">
        <v>194.16</v>
      </c>
      <c r="S7" s="59">
        <v>50.25</v>
      </c>
      <c r="T7" s="59">
        <v>1.1499999999999999</v>
      </c>
      <c r="U7" s="59">
        <v>351.77</v>
      </c>
      <c r="V7" s="59">
        <v>0.108</v>
      </c>
      <c r="W7" s="59">
        <v>1.4E-2</v>
      </c>
      <c r="X7" s="60">
        <v>0.51</v>
      </c>
    </row>
    <row r="8" spans="1:24" s="16" customFormat="1" ht="37.5" customHeight="1" x14ac:dyDescent="0.35">
      <c r="A8" s="105"/>
      <c r="B8" s="182" t="s">
        <v>74</v>
      </c>
      <c r="C8" s="572">
        <v>146</v>
      </c>
      <c r="D8" s="658" t="s">
        <v>10</v>
      </c>
      <c r="E8" s="583" t="s">
        <v>122</v>
      </c>
      <c r="F8" s="584">
        <v>90</v>
      </c>
      <c r="G8" s="185"/>
      <c r="H8" s="239">
        <v>18.5</v>
      </c>
      <c r="I8" s="62">
        <v>3.73</v>
      </c>
      <c r="J8" s="110">
        <v>2.5099999999999998</v>
      </c>
      <c r="K8" s="390">
        <v>116.1</v>
      </c>
      <c r="L8" s="239">
        <v>0.09</v>
      </c>
      <c r="M8" s="62">
        <v>0.12</v>
      </c>
      <c r="N8" s="62">
        <v>0.24</v>
      </c>
      <c r="O8" s="62">
        <v>30</v>
      </c>
      <c r="P8" s="110">
        <v>0.32</v>
      </c>
      <c r="Q8" s="239">
        <v>124.4</v>
      </c>
      <c r="R8" s="62">
        <v>243</v>
      </c>
      <c r="S8" s="62">
        <v>54.24</v>
      </c>
      <c r="T8" s="62">
        <v>0.88</v>
      </c>
      <c r="U8" s="62">
        <v>378.15</v>
      </c>
      <c r="V8" s="62">
        <v>0.13900000000000001</v>
      </c>
      <c r="W8" s="62">
        <v>1.4999999999999999E-2</v>
      </c>
      <c r="X8" s="110">
        <v>0.65</v>
      </c>
    </row>
    <row r="9" spans="1:24" s="16" customFormat="1" ht="37.5" customHeight="1" x14ac:dyDescent="0.35">
      <c r="A9" s="105"/>
      <c r="B9" s="134"/>
      <c r="C9" s="100">
        <v>53</v>
      </c>
      <c r="D9" s="131" t="s">
        <v>62</v>
      </c>
      <c r="E9" s="208" t="s">
        <v>94</v>
      </c>
      <c r="F9" s="168">
        <v>150</v>
      </c>
      <c r="G9" s="134"/>
      <c r="H9" s="272">
        <v>3.34</v>
      </c>
      <c r="I9" s="20">
        <v>4.91</v>
      </c>
      <c r="J9" s="46">
        <v>33.93</v>
      </c>
      <c r="K9" s="271">
        <v>191.49</v>
      </c>
      <c r="L9" s="272">
        <v>0.03</v>
      </c>
      <c r="M9" s="20">
        <v>0.02</v>
      </c>
      <c r="N9" s="20">
        <v>0</v>
      </c>
      <c r="O9" s="20">
        <v>20</v>
      </c>
      <c r="P9" s="46">
        <v>0.09</v>
      </c>
      <c r="Q9" s="272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05"/>
      <c r="B10" s="133"/>
      <c r="C10" s="148">
        <v>102</v>
      </c>
      <c r="D10" s="659" t="s">
        <v>18</v>
      </c>
      <c r="E10" s="626" t="s">
        <v>79</v>
      </c>
      <c r="F10" s="585">
        <v>200</v>
      </c>
      <c r="G10" s="99"/>
      <c r="H10" s="237">
        <v>0.83</v>
      </c>
      <c r="I10" s="15">
        <v>0.04</v>
      </c>
      <c r="J10" s="41">
        <v>15.16</v>
      </c>
      <c r="K10" s="254">
        <v>64.22</v>
      </c>
      <c r="L10" s="237">
        <v>0.01</v>
      </c>
      <c r="M10" s="15">
        <v>0.03</v>
      </c>
      <c r="N10" s="15">
        <v>0.27</v>
      </c>
      <c r="O10" s="15">
        <v>60</v>
      </c>
      <c r="P10" s="41">
        <v>0</v>
      </c>
      <c r="Q10" s="237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05"/>
      <c r="B11" s="133"/>
      <c r="C11" s="149">
        <v>119</v>
      </c>
      <c r="D11" s="561" t="s">
        <v>14</v>
      </c>
      <c r="E11" s="151" t="s">
        <v>55</v>
      </c>
      <c r="F11" s="183">
        <v>20</v>
      </c>
      <c r="G11" s="129"/>
      <c r="H11" s="237">
        <v>1.52</v>
      </c>
      <c r="I11" s="15">
        <v>0.16</v>
      </c>
      <c r="J11" s="41">
        <v>9.84</v>
      </c>
      <c r="K11" s="254">
        <v>47</v>
      </c>
      <c r="L11" s="237">
        <v>0.02</v>
      </c>
      <c r="M11" s="17">
        <v>0.01</v>
      </c>
      <c r="N11" s="15">
        <v>0</v>
      </c>
      <c r="O11" s="15">
        <v>0</v>
      </c>
      <c r="P11" s="41">
        <v>0</v>
      </c>
      <c r="Q11" s="23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05"/>
      <c r="B12" s="133"/>
      <c r="C12" s="147">
        <v>120</v>
      </c>
      <c r="D12" s="561" t="s">
        <v>15</v>
      </c>
      <c r="E12" s="151" t="s">
        <v>47</v>
      </c>
      <c r="F12" s="147">
        <v>20</v>
      </c>
      <c r="G12" s="743"/>
      <c r="H12" s="615">
        <v>1.32</v>
      </c>
      <c r="I12" s="15">
        <v>0.24</v>
      </c>
      <c r="J12" s="41">
        <v>8.0399999999999991</v>
      </c>
      <c r="K12" s="255">
        <v>39.6</v>
      </c>
      <c r="L12" s="272">
        <v>0.03</v>
      </c>
      <c r="M12" s="20">
        <v>0.02</v>
      </c>
      <c r="N12" s="20">
        <v>0</v>
      </c>
      <c r="O12" s="20">
        <v>0</v>
      </c>
      <c r="P12" s="46">
        <v>0</v>
      </c>
      <c r="Q12" s="27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5"/>
      <c r="B13" s="181" t="s">
        <v>72</v>
      </c>
      <c r="C13" s="490"/>
      <c r="D13" s="660"/>
      <c r="E13" s="410" t="s">
        <v>20</v>
      </c>
      <c r="F13" s="556">
        <f>F6+F7+F9+F10+F11+F12</f>
        <v>630</v>
      </c>
      <c r="G13" s="556"/>
      <c r="H13" s="462">
        <f t="shared" ref="H13:X13" si="0">H6+H7+H9+H10+H11+H12</f>
        <v>22.41</v>
      </c>
      <c r="I13" s="412">
        <f t="shared" si="0"/>
        <v>18.97</v>
      </c>
      <c r="J13" s="413">
        <f t="shared" si="0"/>
        <v>93.84</v>
      </c>
      <c r="K13" s="452">
        <f t="shared" si="0"/>
        <v>639.17000000000007</v>
      </c>
      <c r="L13" s="411">
        <f t="shared" si="0"/>
        <v>0.24000000000000002</v>
      </c>
      <c r="M13" s="412">
        <f t="shared" si="0"/>
        <v>0.22999999999999998</v>
      </c>
      <c r="N13" s="412">
        <f t="shared" si="0"/>
        <v>16.62</v>
      </c>
      <c r="O13" s="412">
        <f t="shared" si="0"/>
        <v>230</v>
      </c>
      <c r="P13" s="413">
        <f t="shared" si="0"/>
        <v>0.36</v>
      </c>
      <c r="Q13" s="411">
        <f t="shared" si="0"/>
        <v>122.67</v>
      </c>
      <c r="R13" s="412">
        <f t="shared" si="0"/>
        <v>342.59</v>
      </c>
      <c r="S13" s="412">
        <f t="shared" si="0"/>
        <v>113.31</v>
      </c>
      <c r="T13" s="412">
        <f t="shared" si="0"/>
        <v>6.3999999999999995</v>
      </c>
      <c r="U13" s="412">
        <f t="shared" si="0"/>
        <v>1120.1099999999999</v>
      </c>
      <c r="V13" s="412">
        <f t="shared" si="0"/>
        <v>0.115</v>
      </c>
      <c r="W13" s="412">
        <f t="shared" si="0"/>
        <v>2.3000000000000003E-2</v>
      </c>
      <c r="X13" s="413">
        <f t="shared" si="0"/>
        <v>3.45</v>
      </c>
    </row>
    <row r="14" spans="1:24" s="16" customFormat="1" ht="37.5" customHeight="1" x14ac:dyDescent="0.35">
      <c r="A14" s="105"/>
      <c r="B14" s="182" t="s">
        <v>74</v>
      </c>
      <c r="C14" s="573"/>
      <c r="D14" s="661"/>
      <c r="E14" s="415" t="s">
        <v>20</v>
      </c>
      <c r="F14" s="557">
        <f>F6+F8+F9+F10+F11+F12</f>
        <v>630</v>
      </c>
      <c r="G14" s="557"/>
      <c r="H14" s="463">
        <f t="shared" ref="H14:X14" si="1">H6+H8+H9+H10+H11+H12</f>
        <v>26.11</v>
      </c>
      <c r="I14" s="891">
        <f t="shared" si="1"/>
        <v>9.68</v>
      </c>
      <c r="J14" s="889">
        <f t="shared" si="1"/>
        <v>84.18</v>
      </c>
      <c r="K14" s="446">
        <f t="shared" si="1"/>
        <v>528.91000000000008</v>
      </c>
      <c r="L14" s="890">
        <f t="shared" si="1"/>
        <v>0.23</v>
      </c>
      <c r="M14" s="891">
        <f t="shared" si="1"/>
        <v>0.22999999999999998</v>
      </c>
      <c r="N14" s="891">
        <f t="shared" si="1"/>
        <v>15.51</v>
      </c>
      <c r="O14" s="891">
        <f t="shared" si="1"/>
        <v>110</v>
      </c>
      <c r="P14" s="889">
        <f t="shared" si="1"/>
        <v>0.41000000000000003</v>
      </c>
      <c r="Q14" s="890">
        <f t="shared" si="1"/>
        <v>188.64000000000001</v>
      </c>
      <c r="R14" s="891">
        <f t="shared" si="1"/>
        <v>391.43</v>
      </c>
      <c r="S14" s="891">
        <f t="shared" si="1"/>
        <v>117.30000000000001</v>
      </c>
      <c r="T14" s="891">
        <f t="shared" si="1"/>
        <v>6.13</v>
      </c>
      <c r="U14" s="891">
        <f t="shared" si="1"/>
        <v>1146.4899999999998</v>
      </c>
      <c r="V14" s="891">
        <f t="shared" si="1"/>
        <v>0.14600000000000002</v>
      </c>
      <c r="W14" s="891">
        <f t="shared" si="1"/>
        <v>2.4E-2</v>
      </c>
      <c r="X14" s="889">
        <f t="shared" si="1"/>
        <v>3.59</v>
      </c>
    </row>
    <row r="15" spans="1:24" s="16" customFormat="1" ht="37.5" customHeight="1" x14ac:dyDescent="0.35">
      <c r="A15" s="105"/>
      <c r="B15" s="181" t="s">
        <v>72</v>
      </c>
      <c r="C15" s="506"/>
      <c r="D15" s="662"/>
      <c r="E15" s="410" t="s">
        <v>21</v>
      </c>
      <c r="F15" s="493"/>
      <c r="G15" s="500"/>
      <c r="H15" s="527"/>
      <c r="I15" s="59"/>
      <c r="J15" s="60"/>
      <c r="K15" s="366">
        <f>K13/23.5</f>
        <v>27.198723404255322</v>
      </c>
      <c r="L15" s="304"/>
      <c r="M15" s="59"/>
      <c r="N15" s="59"/>
      <c r="O15" s="59"/>
      <c r="P15" s="60"/>
      <c r="Q15" s="304"/>
      <c r="R15" s="59"/>
      <c r="S15" s="59"/>
      <c r="T15" s="59"/>
      <c r="U15" s="59"/>
      <c r="V15" s="59"/>
      <c r="W15" s="59"/>
      <c r="X15" s="60"/>
    </row>
    <row r="16" spans="1:24" s="16" customFormat="1" ht="37.5" customHeight="1" thickBot="1" x14ac:dyDescent="0.4">
      <c r="A16" s="321"/>
      <c r="B16" s="235" t="s">
        <v>74</v>
      </c>
      <c r="C16" s="496"/>
      <c r="D16" s="663"/>
      <c r="E16" s="420" t="s">
        <v>21</v>
      </c>
      <c r="F16" s="496"/>
      <c r="G16" s="663"/>
      <c r="H16" s="331"/>
      <c r="I16" s="326"/>
      <c r="J16" s="327"/>
      <c r="K16" s="333">
        <f>K14/23.5</f>
        <v>22.506808510638301</v>
      </c>
      <c r="L16" s="331"/>
      <c r="M16" s="326"/>
      <c r="N16" s="326"/>
      <c r="O16" s="326"/>
      <c r="P16" s="327"/>
      <c r="Q16" s="331"/>
      <c r="R16" s="326"/>
      <c r="S16" s="326"/>
      <c r="T16" s="326"/>
      <c r="U16" s="326"/>
      <c r="V16" s="326"/>
      <c r="W16" s="326"/>
      <c r="X16" s="327"/>
    </row>
    <row r="17" spans="1:24" s="16" customFormat="1" ht="37.5" customHeight="1" x14ac:dyDescent="0.35">
      <c r="A17" s="145" t="s">
        <v>7</v>
      </c>
      <c r="B17" s="716"/>
      <c r="C17" s="571">
        <v>9</v>
      </c>
      <c r="D17" s="688" t="s">
        <v>19</v>
      </c>
      <c r="E17" s="852" t="s">
        <v>88</v>
      </c>
      <c r="F17" s="713">
        <v>60</v>
      </c>
      <c r="G17" s="282"/>
      <c r="H17" s="284">
        <v>1.29</v>
      </c>
      <c r="I17" s="84">
        <v>4.2699999999999996</v>
      </c>
      <c r="J17" s="86">
        <v>6.97</v>
      </c>
      <c r="K17" s="510">
        <v>72.75</v>
      </c>
      <c r="L17" s="284">
        <v>0.02</v>
      </c>
      <c r="M17" s="84">
        <v>0.03</v>
      </c>
      <c r="N17" s="84">
        <v>4.4800000000000004</v>
      </c>
      <c r="O17" s="84">
        <v>30</v>
      </c>
      <c r="P17" s="85">
        <v>0</v>
      </c>
      <c r="Q17" s="284">
        <v>17.55</v>
      </c>
      <c r="R17" s="84">
        <v>27.09</v>
      </c>
      <c r="S17" s="84">
        <v>14.37</v>
      </c>
      <c r="T17" s="84">
        <v>0.8</v>
      </c>
      <c r="U17" s="84">
        <v>205.55</v>
      </c>
      <c r="V17" s="84">
        <v>4.0000000000000001E-3</v>
      </c>
      <c r="W17" s="84">
        <v>1E-3</v>
      </c>
      <c r="X17" s="86">
        <v>0.01</v>
      </c>
    </row>
    <row r="18" spans="1:24" s="16" customFormat="1" ht="37.5" customHeight="1" x14ac:dyDescent="0.35">
      <c r="A18" s="105"/>
      <c r="B18" s="151"/>
      <c r="C18" s="147">
        <v>37</v>
      </c>
      <c r="D18" s="178" t="s">
        <v>9</v>
      </c>
      <c r="E18" s="853" t="s">
        <v>99</v>
      </c>
      <c r="F18" s="224">
        <v>200</v>
      </c>
      <c r="G18" s="151"/>
      <c r="H18" s="238">
        <v>5.78</v>
      </c>
      <c r="I18" s="13">
        <v>5.5</v>
      </c>
      <c r="J18" s="43">
        <v>10.8</v>
      </c>
      <c r="K18" s="136">
        <v>115.7</v>
      </c>
      <c r="L18" s="238">
        <v>7.0000000000000007E-2</v>
      </c>
      <c r="M18" s="71">
        <v>7.0000000000000007E-2</v>
      </c>
      <c r="N18" s="13">
        <v>5.69</v>
      </c>
      <c r="O18" s="13">
        <v>110</v>
      </c>
      <c r="P18" s="43">
        <v>0</v>
      </c>
      <c r="Q18" s="238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06"/>
      <c r="B19" s="131"/>
      <c r="C19" s="555">
        <v>88</v>
      </c>
      <c r="D19" s="208" t="s">
        <v>10</v>
      </c>
      <c r="E19" s="853" t="s">
        <v>105</v>
      </c>
      <c r="F19" s="224">
        <v>90</v>
      </c>
      <c r="G19" s="152"/>
      <c r="H19" s="238">
        <v>18</v>
      </c>
      <c r="I19" s="13">
        <v>16.5</v>
      </c>
      <c r="J19" s="43">
        <v>2.89</v>
      </c>
      <c r="K19" s="136">
        <v>232.8</v>
      </c>
      <c r="L19" s="238">
        <v>0.05</v>
      </c>
      <c r="M19" s="71">
        <v>0.13</v>
      </c>
      <c r="N19" s="13">
        <v>0.55000000000000004</v>
      </c>
      <c r="O19" s="13">
        <v>0</v>
      </c>
      <c r="P19" s="23">
        <v>0</v>
      </c>
      <c r="Q19" s="238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06"/>
      <c r="B20" s="152"/>
      <c r="C20" s="555">
        <v>64</v>
      </c>
      <c r="D20" s="208" t="s">
        <v>49</v>
      </c>
      <c r="E20" s="853" t="s">
        <v>70</v>
      </c>
      <c r="F20" s="224">
        <v>150</v>
      </c>
      <c r="G20" s="152"/>
      <c r="H20" s="238">
        <v>6.76</v>
      </c>
      <c r="I20" s="13">
        <v>3.93</v>
      </c>
      <c r="J20" s="43">
        <v>41.29</v>
      </c>
      <c r="K20" s="136">
        <v>227.48</v>
      </c>
      <c r="L20" s="246">
        <v>0.08</v>
      </c>
      <c r="M20" s="207">
        <v>0.03</v>
      </c>
      <c r="N20" s="75">
        <v>0</v>
      </c>
      <c r="O20" s="75">
        <v>10</v>
      </c>
      <c r="P20" s="76">
        <v>0.06</v>
      </c>
      <c r="Q20" s="246">
        <v>13.22</v>
      </c>
      <c r="R20" s="75">
        <v>50.76</v>
      </c>
      <c r="S20" s="75">
        <v>9.1199999999999992</v>
      </c>
      <c r="T20" s="75">
        <v>0.92</v>
      </c>
      <c r="U20" s="75">
        <v>72.489999999999995</v>
      </c>
      <c r="V20" s="75">
        <v>1E-3</v>
      </c>
      <c r="W20" s="75">
        <v>0</v>
      </c>
      <c r="X20" s="206">
        <v>0.01</v>
      </c>
    </row>
    <row r="21" spans="1:24" s="36" customFormat="1" ht="37.5" customHeight="1" x14ac:dyDescent="0.35">
      <c r="A21" s="106"/>
      <c r="B21" s="152"/>
      <c r="C21" s="569">
        <v>98</v>
      </c>
      <c r="D21" s="131" t="s">
        <v>18</v>
      </c>
      <c r="E21" s="208" t="s">
        <v>80</v>
      </c>
      <c r="F21" s="134">
        <v>200</v>
      </c>
      <c r="G21" s="670"/>
      <c r="H21" s="19">
        <v>0.37</v>
      </c>
      <c r="I21" s="20">
        <v>0</v>
      </c>
      <c r="J21" s="21">
        <v>14.85</v>
      </c>
      <c r="K21" s="191">
        <v>59.48</v>
      </c>
      <c r="L21" s="237">
        <v>0</v>
      </c>
      <c r="M21" s="17">
        <v>0</v>
      </c>
      <c r="N21" s="15">
        <v>0</v>
      </c>
      <c r="O21" s="15">
        <v>0</v>
      </c>
      <c r="P21" s="41">
        <v>0</v>
      </c>
      <c r="Q21" s="237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06"/>
      <c r="B22" s="152"/>
      <c r="C22" s="569">
        <v>119</v>
      </c>
      <c r="D22" s="151" t="s">
        <v>14</v>
      </c>
      <c r="E22" s="178" t="s">
        <v>55</v>
      </c>
      <c r="F22" s="183">
        <v>20</v>
      </c>
      <c r="G22" s="129"/>
      <c r="H22" s="237">
        <v>1.52</v>
      </c>
      <c r="I22" s="15">
        <v>0.16</v>
      </c>
      <c r="J22" s="41">
        <v>9.84</v>
      </c>
      <c r="K22" s="254">
        <v>47</v>
      </c>
      <c r="L22" s="237">
        <v>0.02</v>
      </c>
      <c r="M22" s="17">
        <v>0.01</v>
      </c>
      <c r="N22" s="15">
        <v>0</v>
      </c>
      <c r="O22" s="15">
        <v>0</v>
      </c>
      <c r="P22" s="41">
        <v>0</v>
      </c>
      <c r="Q22" s="237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06"/>
      <c r="B23" s="152"/>
      <c r="C23" s="555">
        <v>120</v>
      </c>
      <c r="D23" s="151" t="s">
        <v>15</v>
      </c>
      <c r="E23" s="178" t="s">
        <v>47</v>
      </c>
      <c r="F23" s="133">
        <v>20</v>
      </c>
      <c r="G23" s="743"/>
      <c r="H23" s="237">
        <v>1.32</v>
      </c>
      <c r="I23" s="15">
        <v>0.24</v>
      </c>
      <c r="J23" s="41">
        <v>8.0399999999999991</v>
      </c>
      <c r="K23" s="255">
        <v>39.6</v>
      </c>
      <c r="L23" s="272">
        <v>0.03</v>
      </c>
      <c r="M23" s="20">
        <v>0.02</v>
      </c>
      <c r="N23" s="20">
        <v>0</v>
      </c>
      <c r="O23" s="20">
        <v>0</v>
      </c>
      <c r="P23" s="21">
        <v>0</v>
      </c>
      <c r="Q23" s="272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06"/>
      <c r="B24" s="152"/>
      <c r="C24" s="818"/>
      <c r="D24" s="732"/>
      <c r="E24" s="854" t="s">
        <v>20</v>
      </c>
      <c r="F24" s="267">
        <f>SUM(F17:F23)</f>
        <v>740</v>
      </c>
      <c r="G24" s="267"/>
      <c r="H24" s="198">
        <f t="shared" ref="H24:J24" si="2">SUM(H17:H23)</f>
        <v>35.04</v>
      </c>
      <c r="I24" s="34">
        <f t="shared" si="2"/>
        <v>30.599999999999998</v>
      </c>
      <c r="J24" s="63">
        <f t="shared" si="2"/>
        <v>94.68</v>
      </c>
      <c r="K24" s="267">
        <f>SUM(K17:K23)</f>
        <v>794.81000000000006</v>
      </c>
      <c r="L24" s="198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3">
        <f t="shared" si="3"/>
        <v>0.06</v>
      </c>
      <c r="Q24" s="198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3">
        <f t="shared" si="3"/>
        <v>3.0190000000000001</v>
      </c>
    </row>
    <row r="25" spans="1:24" s="36" customFormat="1" ht="37.5" customHeight="1" thickBot="1" x14ac:dyDescent="0.4">
      <c r="A25" s="146"/>
      <c r="B25" s="250"/>
      <c r="C25" s="819"/>
      <c r="D25" s="475"/>
      <c r="E25" s="855" t="s">
        <v>21</v>
      </c>
      <c r="F25" s="358"/>
      <c r="G25" s="358"/>
      <c r="H25" s="360"/>
      <c r="I25" s="361"/>
      <c r="J25" s="362"/>
      <c r="K25" s="359">
        <f>K24/23.5</f>
        <v>33.821702127659577</v>
      </c>
      <c r="L25" s="360"/>
      <c r="M25" s="473"/>
      <c r="N25" s="361"/>
      <c r="O25" s="361"/>
      <c r="P25" s="362"/>
      <c r="Q25" s="360"/>
      <c r="R25" s="361"/>
      <c r="S25" s="361"/>
      <c r="T25" s="361"/>
      <c r="U25" s="361"/>
      <c r="V25" s="361"/>
      <c r="W25" s="361"/>
      <c r="X25" s="362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76"/>
      <c r="F27" s="26"/>
      <c r="G27" s="11"/>
      <c r="H27" s="11"/>
      <c r="I27" s="11"/>
      <c r="J27" s="11"/>
    </row>
    <row r="28" spans="1:24" ht="18" x14ac:dyDescent="0.35">
      <c r="A28" s="628" t="s">
        <v>64</v>
      </c>
      <c r="B28" s="836"/>
      <c r="C28" s="629"/>
      <c r="D28" s="630"/>
      <c r="E28" s="25"/>
      <c r="F28" s="26"/>
      <c r="G28" s="11"/>
      <c r="H28" s="11"/>
      <c r="I28" s="11"/>
      <c r="J28" s="11"/>
    </row>
    <row r="29" spans="1:24" ht="18" x14ac:dyDescent="0.35">
      <c r="A29" s="631" t="s">
        <v>65</v>
      </c>
      <c r="B29" s="832"/>
      <c r="C29" s="632"/>
      <c r="D29" s="632"/>
      <c r="E29" s="25"/>
      <c r="F29" s="26"/>
      <c r="G29" s="11"/>
      <c r="H29" s="11"/>
      <c r="I29" s="11"/>
      <c r="J29" s="11"/>
    </row>
    <row r="30" spans="1:24" ht="18" x14ac:dyDescent="0.35">
      <c r="A30" s="11"/>
      <c r="B30" s="850"/>
      <c r="C30" s="340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83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834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36"/>
      <c r="C4" s="633" t="s">
        <v>39</v>
      </c>
      <c r="D4" s="248"/>
      <c r="E4" s="703"/>
      <c r="F4" s="633"/>
      <c r="G4" s="635"/>
      <c r="H4" s="792" t="s">
        <v>22</v>
      </c>
      <c r="I4" s="793"/>
      <c r="J4" s="794"/>
      <c r="K4" s="704" t="s">
        <v>23</v>
      </c>
      <c r="L4" s="912" t="s">
        <v>24</v>
      </c>
      <c r="M4" s="913"/>
      <c r="N4" s="914"/>
      <c r="O4" s="914"/>
      <c r="P4" s="918"/>
      <c r="Q4" s="919" t="s">
        <v>25</v>
      </c>
      <c r="R4" s="920"/>
      <c r="S4" s="920"/>
      <c r="T4" s="920"/>
      <c r="U4" s="920"/>
      <c r="V4" s="920"/>
      <c r="W4" s="920"/>
      <c r="X4" s="921"/>
    </row>
    <row r="5" spans="1:24" s="16" customFormat="1" ht="47" thickBot="1" x14ac:dyDescent="0.4">
      <c r="A5" s="142" t="s">
        <v>0</v>
      </c>
      <c r="B5" s="808"/>
      <c r="C5" s="127" t="s">
        <v>40</v>
      </c>
      <c r="D5" s="686" t="s">
        <v>41</v>
      </c>
      <c r="E5" s="104" t="s">
        <v>38</v>
      </c>
      <c r="F5" s="127" t="s">
        <v>26</v>
      </c>
      <c r="G5" s="104" t="s">
        <v>37</v>
      </c>
      <c r="H5" s="98" t="s">
        <v>27</v>
      </c>
      <c r="I5" s="479" t="s">
        <v>28</v>
      </c>
      <c r="J5" s="98" t="s">
        <v>29</v>
      </c>
      <c r="K5" s="717" t="s">
        <v>30</v>
      </c>
      <c r="L5" s="346" t="s">
        <v>31</v>
      </c>
      <c r="M5" s="346" t="s">
        <v>110</v>
      </c>
      <c r="N5" s="346" t="s">
        <v>32</v>
      </c>
      <c r="O5" s="476" t="s">
        <v>111</v>
      </c>
      <c r="P5" s="346" t="s">
        <v>112</v>
      </c>
      <c r="Q5" s="346" t="s">
        <v>33</v>
      </c>
      <c r="R5" s="346" t="s">
        <v>34</v>
      </c>
      <c r="S5" s="346" t="s">
        <v>35</v>
      </c>
      <c r="T5" s="346" t="s">
        <v>36</v>
      </c>
      <c r="U5" s="346" t="s">
        <v>113</v>
      </c>
      <c r="V5" s="346" t="s">
        <v>114</v>
      </c>
      <c r="W5" s="346" t="s">
        <v>115</v>
      </c>
      <c r="X5" s="479" t="s">
        <v>116</v>
      </c>
    </row>
    <row r="6" spans="1:24" s="16" customFormat="1" ht="39" customHeight="1" x14ac:dyDescent="0.35">
      <c r="A6" s="145" t="s">
        <v>6</v>
      </c>
      <c r="B6" s="383"/>
      <c r="C6" s="779">
        <v>28</v>
      </c>
      <c r="D6" s="402" t="s">
        <v>19</v>
      </c>
      <c r="E6" s="402" t="s">
        <v>138</v>
      </c>
      <c r="F6" s="385">
        <v>60</v>
      </c>
      <c r="G6" s="460"/>
      <c r="H6" s="441">
        <v>0.48</v>
      </c>
      <c r="I6" s="368">
        <v>0.6</v>
      </c>
      <c r="J6" s="442">
        <v>1.56</v>
      </c>
      <c r="K6" s="461">
        <v>8.4</v>
      </c>
      <c r="L6" s="332">
        <v>0.02</v>
      </c>
      <c r="M6" s="334">
        <v>0.02</v>
      </c>
      <c r="N6" s="49">
        <v>6</v>
      </c>
      <c r="O6" s="49">
        <v>10</v>
      </c>
      <c r="P6" s="50">
        <v>0</v>
      </c>
      <c r="Q6" s="334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05"/>
      <c r="B7" s="151"/>
      <c r="C7" s="555">
        <v>89</v>
      </c>
      <c r="D7" s="152" t="s">
        <v>10</v>
      </c>
      <c r="E7" s="355" t="s">
        <v>102</v>
      </c>
      <c r="F7" s="403">
        <v>90</v>
      </c>
      <c r="G7" s="168"/>
      <c r="H7" s="246">
        <v>18.13</v>
      </c>
      <c r="I7" s="75">
        <v>17.05</v>
      </c>
      <c r="J7" s="206">
        <v>3.69</v>
      </c>
      <c r="K7" s="371">
        <v>240.96</v>
      </c>
      <c r="L7" s="246">
        <v>0.06</v>
      </c>
      <c r="M7" s="207">
        <v>0.13</v>
      </c>
      <c r="N7" s="75">
        <v>1.06</v>
      </c>
      <c r="O7" s="75">
        <v>0</v>
      </c>
      <c r="P7" s="76">
        <v>0</v>
      </c>
      <c r="Q7" s="246">
        <v>17.03</v>
      </c>
      <c r="R7" s="75">
        <v>176.72</v>
      </c>
      <c r="S7" s="75">
        <v>23.18</v>
      </c>
      <c r="T7" s="75">
        <v>2.61</v>
      </c>
      <c r="U7" s="75">
        <v>317</v>
      </c>
      <c r="V7" s="75">
        <v>7.0000000000000001E-3</v>
      </c>
      <c r="W7" s="75">
        <v>0</v>
      </c>
      <c r="X7" s="206">
        <v>0.06</v>
      </c>
    </row>
    <row r="8" spans="1:24" s="16" customFormat="1" ht="39" customHeight="1" x14ac:dyDescent="0.35">
      <c r="A8" s="105"/>
      <c r="B8" s="151"/>
      <c r="C8" s="555">
        <v>65</v>
      </c>
      <c r="D8" s="152" t="s">
        <v>49</v>
      </c>
      <c r="E8" s="355" t="s">
        <v>54</v>
      </c>
      <c r="F8" s="403">
        <v>150</v>
      </c>
      <c r="G8" s="566"/>
      <c r="H8" s="246">
        <v>6.76</v>
      </c>
      <c r="I8" s="75">
        <v>3.93</v>
      </c>
      <c r="J8" s="206">
        <v>41.29</v>
      </c>
      <c r="K8" s="371">
        <v>227.48</v>
      </c>
      <c r="L8" s="238">
        <v>0.08</v>
      </c>
      <c r="M8" s="71">
        <v>0.03</v>
      </c>
      <c r="N8" s="13">
        <v>0</v>
      </c>
      <c r="O8" s="13">
        <v>10</v>
      </c>
      <c r="P8" s="43">
        <v>0.06</v>
      </c>
      <c r="Q8" s="71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05"/>
      <c r="B9" s="151"/>
      <c r="C9" s="569">
        <v>107</v>
      </c>
      <c r="D9" s="178" t="s">
        <v>18</v>
      </c>
      <c r="E9" s="215" t="s">
        <v>124</v>
      </c>
      <c r="F9" s="133">
        <v>200</v>
      </c>
      <c r="G9" s="644"/>
      <c r="H9" s="237">
        <v>1</v>
      </c>
      <c r="I9" s="15">
        <v>0.2</v>
      </c>
      <c r="J9" s="41">
        <v>20.2</v>
      </c>
      <c r="K9" s="188">
        <v>92</v>
      </c>
      <c r="L9" s="272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05"/>
      <c r="B10" s="151"/>
      <c r="C10" s="569">
        <v>119</v>
      </c>
      <c r="D10" s="152" t="s">
        <v>14</v>
      </c>
      <c r="E10" s="208" t="s">
        <v>55</v>
      </c>
      <c r="F10" s="168">
        <v>20</v>
      </c>
      <c r="G10" s="745"/>
      <c r="H10" s="272">
        <v>1.52</v>
      </c>
      <c r="I10" s="20">
        <v>0.16</v>
      </c>
      <c r="J10" s="46">
        <v>9.84</v>
      </c>
      <c r="K10" s="404">
        <v>47</v>
      </c>
      <c r="L10" s="272">
        <v>0.02</v>
      </c>
      <c r="M10" s="19">
        <v>0.01</v>
      </c>
      <c r="N10" s="20">
        <v>0</v>
      </c>
      <c r="O10" s="20">
        <v>0</v>
      </c>
      <c r="P10" s="46">
        <v>0</v>
      </c>
      <c r="Q10" s="272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05"/>
      <c r="B11" s="151"/>
      <c r="C11" s="555">
        <v>120</v>
      </c>
      <c r="D11" s="152" t="s">
        <v>15</v>
      </c>
      <c r="E11" s="208" t="s">
        <v>47</v>
      </c>
      <c r="F11" s="168">
        <v>20</v>
      </c>
      <c r="G11" s="745"/>
      <c r="H11" s="272">
        <v>1.32</v>
      </c>
      <c r="I11" s="20">
        <v>0.24</v>
      </c>
      <c r="J11" s="46">
        <v>8.0399999999999991</v>
      </c>
      <c r="K11" s="404">
        <v>39.6</v>
      </c>
      <c r="L11" s="272">
        <v>0.03</v>
      </c>
      <c r="M11" s="19">
        <v>0.02</v>
      </c>
      <c r="N11" s="20">
        <v>0</v>
      </c>
      <c r="O11" s="20">
        <v>0</v>
      </c>
      <c r="P11" s="46">
        <v>0</v>
      </c>
      <c r="Q11" s="272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05"/>
      <c r="B12" s="151"/>
      <c r="C12" s="820"/>
      <c r="D12" s="746"/>
      <c r="E12" s="303" t="s">
        <v>20</v>
      </c>
      <c r="F12" s="168">
        <f>F6+F7+F8+F9+F10+F11</f>
        <v>540</v>
      </c>
      <c r="G12" s="168"/>
      <c r="H12" s="198">
        <f t="shared" ref="H12:X12" si="0">H6+H7+H8+H9+H10+H11</f>
        <v>29.209999999999997</v>
      </c>
      <c r="I12" s="34">
        <f t="shared" si="0"/>
        <v>22.18</v>
      </c>
      <c r="J12" s="63">
        <f t="shared" si="0"/>
        <v>84.62</v>
      </c>
      <c r="K12" s="430">
        <f t="shared" si="0"/>
        <v>655.44</v>
      </c>
      <c r="L12" s="198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65">
        <f t="shared" si="0"/>
        <v>0.06</v>
      </c>
      <c r="Q12" s="198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3">
        <f t="shared" si="0"/>
        <v>2.9699999999999998</v>
      </c>
    </row>
    <row r="13" spans="1:24" s="16" customFormat="1" ht="39" customHeight="1" thickBot="1" x14ac:dyDescent="0.4">
      <c r="A13" s="321"/>
      <c r="B13" s="687"/>
      <c r="C13" s="820"/>
      <c r="D13" s="456"/>
      <c r="E13" s="336" t="s">
        <v>21</v>
      </c>
      <c r="F13" s="194"/>
      <c r="G13" s="194"/>
      <c r="H13" s="244"/>
      <c r="I13" s="153"/>
      <c r="J13" s="154"/>
      <c r="K13" s="320">
        <f>K12/23.5</f>
        <v>27.891063829787235</v>
      </c>
      <c r="L13" s="244"/>
      <c r="M13" s="205"/>
      <c r="N13" s="153"/>
      <c r="O13" s="153"/>
      <c r="P13" s="219"/>
      <c r="Q13" s="244"/>
      <c r="R13" s="153"/>
      <c r="S13" s="153"/>
      <c r="T13" s="153"/>
      <c r="U13" s="153"/>
      <c r="V13" s="153"/>
      <c r="W13" s="153"/>
      <c r="X13" s="154"/>
    </row>
    <row r="14" spans="1:24" s="16" customFormat="1" ht="39" customHeight="1" x14ac:dyDescent="0.35">
      <c r="A14" s="145" t="s">
        <v>7</v>
      </c>
      <c r="B14" s="402"/>
      <c r="C14" s="447">
        <v>23</v>
      </c>
      <c r="D14" s="716" t="s">
        <v>19</v>
      </c>
      <c r="E14" s="747" t="s">
        <v>137</v>
      </c>
      <c r="F14" s="748">
        <v>60</v>
      </c>
      <c r="G14" s="155"/>
      <c r="H14" s="334">
        <v>0.56999999999999995</v>
      </c>
      <c r="I14" s="49">
        <v>0.36</v>
      </c>
      <c r="J14" s="50">
        <v>1.92</v>
      </c>
      <c r="K14" s="329">
        <v>11.4</v>
      </c>
      <c r="L14" s="332">
        <v>0.03</v>
      </c>
      <c r="M14" s="49">
        <v>0.02</v>
      </c>
      <c r="N14" s="49">
        <v>10.5</v>
      </c>
      <c r="O14" s="49">
        <v>40</v>
      </c>
      <c r="P14" s="381">
        <v>0</v>
      </c>
      <c r="Q14" s="332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05"/>
      <c r="B15" s="152"/>
      <c r="C15" s="100">
        <v>31</v>
      </c>
      <c r="D15" s="152" t="s">
        <v>9</v>
      </c>
      <c r="E15" s="749" t="s">
        <v>76</v>
      </c>
      <c r="F15" s="750">
        <v>200</v>
      </c>
      <c r="G15" s="134"/>
      <c r="H15" s="207">
        <v>5.74</v>
      </c>
      <c r="I15" s="75">
        <v>8.7799999999999994</v>
      </c>
      <c r="J15" s="206">
        <v>8.74</v>
      </c>
      <c r="K15" s="371">
        <v>138.04</v>
      </c>
      <c r="L15" s="238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38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06"/>
      <c r="B16" s="181" t="s">
        <v>72</v>
      </c>
      <c r="C16" s="164">
        <v>296</v>
      </c>
      <c r="D16" s="504" t="s">
        <v>10</v>
      </c>
      <c r="E16" s="751" t="s">
        <v>101</v>
      </c>
      <c r="F16" s="752">
        <v>90</v>
      </c>
      <c r="G16" s="181"/>
      <c r="H16" s="578">
        <v>18.89</v>
      </c>
      <c r="I16" s="407">
        <v>19.34</v>
      </c>
      <c r="J16" s="408">
        <v>7.73</v>
      </c>
      <c r="K16" s="409">
        <v>281.58</v>
      </c>
      <c r="L16" s="406">
        <v>0.08</v>
      </c>
      <c r="M16" s="407">
        <v>0.16</v>
      </c>
      <c r="N16" s="407">
        <v>1.39</v>
      </c>
      <c r="O16" s="407">
        <v>30</v>
      </c>
      <c r="P16" s="465">
        <v>0.21</v>
      </c>
      <c r="Q16" s="406">
        <v>30.79</v>
      </c>
      <c r="R16" s="407">
        <v>179.37</v>
      </c>
      <c r="S16" s="407">
        <v>22.65</v>
      </c>
      <c r="T16" s="407">
        <v>2.04</v>
      </c>
      <c r="U16" s="407">
        <v>271.20999999999998</v>
      </c>
      <c r="V16" s="407">
        <v>6.0000000000000001E-3</v>
      </c>
      <c r="W16" s="407">
        <v>3.0000000000000001E-3</v>
      </c>
      <c r="X16" s="60">
        <v>0.09</v>
      </c>
    </row>
    <row r="17" spans="1:24" s="16" customFormat="1" ht="39" customHeight="1" x14ac:dyDescent="0.35">
      <c r="A17" s="106"/>
      <c r="B17" s="851" t="s">
        <v>74</v>
      </c>
      <c r="C17" s="185">
        <v>126</v>
      </c>
      <c r="D17" s="438" t="s">
        <v>10</v>
      </c>
      <c r="E17" s="678" t="s">
        <v>139</v>
      </c>
      <c r="F17" s="538">
        <v>90</v>
      </c>
      <c r="G17" s="182"/>
      <c r="H17" s="240">
        <v>16.98</v>
      </c>
      <c r="I17" s="55">
        <v>28.92</v>
      </c>
      <c r="J17" s="69">
        <v>3.59</v>
      </c>
      <c r="K17" s="328">
        <v>346</v>
      </c>
      <c r="L17" s="330">
        <v>0.45</v>
      </c>
      <c r="M17" s="55">
        <v>0.15</v>
      </c>
      <c r="N17" s="55">
        <v>1.08</v>
      </c>
      <c r="O17" s="55">
        <v>10</v>
      </c>
      <c r="P17" s="56">
        <v>0.44</v>
      </c>
      <c r="Q17" s="330">
        <v>31.51</v>
      </c>
      <c r="R17" s="55">
        <v>183.68</v>
      </c>
      <c r="S17" s="55">
        <v>28.68</v>
      </c>
      <c r="T17" s="55">
        <v>1.88</v>
      </c>
      <c r="U17" s="55">
        <v>322.18</v>
      </c>
      <c r="V17" s="55">
        <v>2E-3</v>
      </c>
      <c r="W17" s="55">
        <v>1.7999999999999999E-2</v>
      </c>
      <c r="X17" s="69">
        <v>0.01</v>
      </c>
    </row>
    <row r="18" spans="1:24" s="16" customFormat="1" ht="48" customHeight="1" x14ac:dyDescent="0.35">
      <c r="A18" s="107"/>
      <c r="B18" s="181" t="s">
        <v>72</v>
      </c>
      <c r="C18" s="164">
        <v>312</v>
      </c>
      <c r="D18" s="504" t="s">
        <v>62</v>
      </c>
      <c r="E18" s="354" t="s">
        <v>156</v>
      </c>
      <c r="F18" s="164">
        <v>150</v>
      </c>
      <c r="G18" s="181"/>
      <c r="H18" s="578">
        <v>3.55</v>
      </c>
      <c r="I18" s="407">
        <v>7.16</v>
      </c>
      <c r="J18" s="465">
        <v>17.64</v>
      </c>
      <c r="K18" s="363">
        <v>150.44999999999999</v>
      </c>
      <c r="L18" s="406">
        <v>0.11</v>
      </c>
      <c r="M18" s="578">
        <v>0.12</v>
      </c>
      <c r="N18" s="407">
        <v>21.47</v>
      </c>
      <c r="O18" s="407">
        <v>100</v>
      </c>
      <c r="P18" s="465">
        <v>0.09</v>
      </c>
      <c r="Q18" s="406">
        <v>51.59</v>
      </c>
      <c r="R18" s="407">
        <v>90.88</v>
      </c>
      <c r="S18" s="407">
        <v>30.76</v>
      </c>
      <c r="T18" s="407">
        <v>1.1499999999999999</v>
      </c>
      <c r="U18" s="407">
        <v>495.63</v>
      </c>
      <c r="V18" s="407">
        <v>6.0499999999999998E-3</v>
      </c>
      <c r="W18" s="407">
        <v>7.2999999999999996E-4</v>
      </c>
      <c r="X18" s="408">
        <v>0.03</v>
      </c>
    </row>
    <row r="19" spans="1:24" s="16" customFormat="1" ht="48" customHeight="1" x14ac:dyDescent="0.35">
      <c r="A19" s="107"/>
      <c r="B19" s="182" t="s">
        <v>74</v>
      </c>
      <c r="C19" s="165">
        <v>22</v>
      </c>
      <c r="D19" s="438" t="s">
        <v>62</v>
      </c>
      <c r="E19" s="618" t="s">
        <v>145</v>
      </c>
      <c r="F19" s="165">
        <v>150</v>
      </c>
      <c r="G19" s="182"/>
      <c r="H19" s="240">
        <v>2.41</v>
      </c>
      <c r="I19" s="55">
        <v>7.02</v>
      </c>
      <c r="J19" s="56">
        <v>14.18</v>
      </c>
      <c r="K19" s="241">
        <v>130.79</v>
      </c>
      <c r="L19" s="240">
        <v>0.08</v>
      </c>
      <c r="M19" s="240">
        <v>7.0000000000000007E-2</v>
      </c>
      <c r="N19" s="55">
        <v>13.63</v>
      </c>
      <c r="O19" s="55">
        <v>420</v>
      </c>
      <c r="P19" s="56">
        <v>0.06</v>
      </c>
      <c r="Q19" s="330">
        <v>35.24</v>
      </c>
      <c r="R19" s="55">
        <v>63.07</v>
      </c>
      <c r="S19" s="55">
        <v>28.07</v>
      </c>
      <c r="T19" s="55">
        <v>1.03</v>
      </c>
      <c r="U19" s="55">
        <v>482.73</v>
      </c>
      <c r="V19" s="55">
        <v>5.0000000000000001E-3</v>
      </c>
      <c r="W19" s="55">
        <v>0</v>
      </c>
      <c r="X19" s="69">
        <v>0.03</v>
      </c>
    </row>
    <row r="20" spans="1:24" s="16" customFormat="1" ht="39" customHeight="1" x14ac:dyDescent="0.35">
      <c r="A20" s="107"/>
      <c r="B20" s="152"/>
      <c r="C20" s="169">
        <v>114</v>
      </c>
      <c r="D20" s="151" t="s">
        <v>46</v>
      </c>
      <c r="E20" s="619" t="s">
        <v>52</v>
      </c>
      <c r="F20" s="279">
        <v>200</v>
      </c>
      <c r="G20" s="151"/>
      <c r="H20" s="237">
        <v>0</v>
      </c>
      <c r="I20" s="15">
        <v>0</v>
      </c>
      <c r="J20" s="41">
        <v>7.27</v>
      </c>
      <c r="K20" s="254">
        <v>28.73</v>
      </c>
      <c r="L20" s="237">
        <v>0</v>
      </c>
      <c r="M20" s="17">
        <v>0</v>
      </c>
      <c r="N20" s="15">
        <v>0</v>
      </c>
      <c r="O20" s="15">
        <v>0</v>
      </c>
      <c r="P20" s="18">
        <v>0</v>
      </c>
      <c r="Q20" s="237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07"/>
      <c r="B21" s="152"/>
      <c r="C21" s="371">
        <v>119</v>
      </c>
      <c r="D21" s="152" t="s">
        <v>14</v>
      </c>
      <c r="E21" s="620" t="s">
        <v>55</v>
      </c>
      <c r="F21" s="555">
        <v>30</v>
      </c>
      <c r="G21" s="134"/>
      <c r="H21" s="19">
        <v>2.2799999999999998</v>
      </c>
      <c r="I21" s="20">
        <v>0.24</v>
      </c>
      <c r="J21" s="46">
        <v>14.76</v>
      </c>
      <c r="K21" s="404">
        <v>70.5</v>
      </c>
      <c r="L21" s="272">
        <v>0.03</v>
      </c>
      <c r="M21" s="20">
        <v>0.01</v>
      </c>
      <c r="N21" s="20">
        <v>0</v>
      </c>
      <c r="O21" s="20">
        <v>0</v>
      </c>
      <c r="P21" s="21">
        <v>0</v>
      </c>
      <c r="Q21" s="272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07"/>
      <c r="B22" s="152"/>
      <c r="C22" s="100">
        <v>120</v>
      </c>
      <c r="D22" s="152" t="s">
        <v>15</v>
      </c>
      <c r="E22" s="620" t="s">
        <v>47</v>
      </c>
      <c r="F22" s="555">
        <v>20</v>
      </c>
      <c r="G22" s="134"/>
      <c r="H22" s="19">
        <v>1.32</v>
      </c>
      <c r="I22" s="20">
        <v>0.24</v>
      </c>
      <c r="J22" s="46">
        <v>8.0399999999999991</v>
      </c>
      <c r="K22" s="404">
        <v>39.6</v>
      </c>
      <c r="L22" s="272">
        <v>0.03</v>
      </c>
      <c r="M22" s="20">
        <v>0.02</v>
      </c>
      <c r="N22" s="20">
        <v>0</v>
      </c>
      <c r="O22" s="20">
        <v>0</v>
      </c>
      <c r="P22" s="21">
        <v>0</v>
      </c>
      <c r="Q22" s="272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07"/>
      <c r="B23" s="181"/>
      <c r="C23" s="394"/>
      <c r="D23" s="669"/>
      <c r="E23" s="621" t="s">
        <v>20</v>
      </c>
      <c r="F23" s="556">
        <f>F14+F15+F16+F18+F20+F21+F22</f>
        <v>750</v>
      </c>
      <c r="G23" s="292"/>
      <c r="H23" s="53">
        <f>H14+H15+H16+H18+H20+H21+H22</f>
        <v>32.35</v>
      </c>
      <c r="I23" s="22">
        <f t="shared" ref="I23:X23" si="1">I14+I15+I16+I18+I20+I21+I22</f>
        <v>36.120000000000005</v>
      </c>
      <c r="J23" s="61">
        <f t="shared" si="1"/>
        <v>66.099999999999994</v>
      </c>
      <c r="K23" s="452">
        <f t="shared" si="1"/>
        <v>720.30000000000007</v>
      </c>
      <c r="L23" s="197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11">
        <f t="shared" si="1"/>
        <v>0.36</v>
      </c>
      <c r="Q23" s="197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1">
        <f t="shared" si="1"/>
        <v>4.516</v>
      </c>
    </row>
    <row r="24" spans="1:24" s="16" customFormat="1" ht="39" customHeight="1" x14ac:dyDescent="0.35">
      <c r="A24" s="107"/>
      <c r="B24" s="235"/>
      <c r="C24" s="395"/>
      <c r="D24" s="671"/>
      <c r="E24" s="622" t="s">
        <v>20</v>
      </c>
      <c r="F24" s="557">
        <f>F14+F15+F17+F18+F20+F21+F22</f>
        <v>750</v>
      </c>
      <c r="G24" s="291"/>
      <c r="H24" s="564">
        <f>H14+H15+H17+H19+H20+H21+H22</f>
        <v>29.3</v>
      </c>
      <c r="I24" s="54">
        <f t="shared" ref="I24:X24" si="2">I14+I15+I17+I19+I20+I21+I22</f>
        <v>45.56</v>
      </c>
      <c r="J24" s="70">
        <f t="shared" si="2"/>
        <v>58.5</v>
      </c>
      <c r="K24" s="464">
        <f t="shared" si="2"/>
        <v>765.06000000000006</v>
      </c>
      <c r="L24" s="305">
        <f t="shared" si="2"/>
        <v>0.66</v>
      </c>
      <c r="M24" s="54">
        <f t="shared" si="2"/>
        <v>0.35000000000000003</v>
      </c>
      <c r="N24" s="54">
        <f t="shared" si="2"/>
        <v>30.450000000000003</v>
      </c>
      <c r="O24" s="54">
        <f t="shared" si="2"/>
        <v>602.79999999999995</v>
      </c>
      <c r="P24" s="765">
        <f t="shared" si="2"/>
        <v>0.56000000000000005</v>
      </c>
      <c r="Q24" s="305">
        <f t="shared" si="2"/>
        <v>123.71000000000001</v>
      </c>
      <c r="R24" s="54">
        <f t="shared" si="2"/>
        <v>394.15999999999997</v>
      </c>
      <c r="S24" s="54">
        <f t="shared" si="2"/>
        <v>100.86</v>
      </c>
      <c r="T24" s="54">
        <f t="shared" si="2"/>
        <v>5.77</v>
      </c>
      <c r="U24" s="54">
        <f t="shared" si="2"/>
        <v>1304.7</v>
      </c>
      <c r="V24" s="54">
        <f t="shared" si="2"/>
        <v>1.6000000000000004E-2</v>
      </c>
      <c r="W24" s="54">
        <f t="shared" si="2"/>
        <v>2.0999999999999998E-2</v>
      </c>
      <c r="X24" s="70">
        <f t="shared" si="2"/>
        <v>4.4359999999999999</v>
      </c>
    </row>
    <row r="25" spans="1:24" s="16" customFormat="1" ht="39" customHeight="1" x14ac:dyDescent="0.35">
      <c r="A25" s="107"/>
      <c r="B25" s="234"/>
      <c r="C25" s="396"/>
      <c r="D25" s="672"/>
      <c r="E25" s="623" t="s">
        <v>21</v>
      </c>
      <c r="F25" s="493"/>
      <c r="G25" s="417"/>
      <c r="H25" s="482"/>
      <c r="I25" s="412"/>
      <c r="J25" s="413"/>
      <c r="K25" s="536">
        <f>K23/23.5</f>
        <v>30.651063829787237</v>
      </c>
      <c r="L25" s="411"/>
      <c r="M25" s="412"/>
      <c r="N25" s="412"/>
      <c r="O25" s="412"/>
      <c r="P25" s="466"/>
      <c r="Q25" s="411"/>
      <c r="R25" s="412"/>
      <c r="S25" s="412"/>
      <c r="T25" s="412"/>
      <c r="U25" s="412"/>
      <c r="V25" s="412"/>
      <c r="W25" s="412"/>
      <c r="X25" s="413"/>
    </row>
    <row r="26" spans="1:24" s="16" customFormat="1" ht="39" customHeight="1" thickBot="1" x14ac:dyDescent="0.4">
      <c r="A26" s="260"/>
      <c r="B26" s="184"/>
      <c r="C26" s="508"/>
      <c r="D26" s="673"/>
      <c r="E26" s="624" t="s">
        <v>21</v>
      </c>
      <c r="F26" s="558"/>
      <c r="G26" s="184"/>
      <c r="H26" s="483"/>
      <c r="I26" s="423"/>
      <c r="J26" s="424"/>
      <c r="K26" s="425">
        <f>K24/23.5</f>
        <v>32.555744680851063</v>
      </c>
      <c r="L26" s="422"/>
      <c r="M26" s="423"/>
      <c r="N26" s="423"/>
      <c r="O26" s="423"/>
      <c r="P26" s="467"/>
      <c r="Q26" s="422"/>
      <c r="R26" s="423"/>
      <c r="S26" s="423"/>
      <c r="T26" s="423"/>
      <c r="U26" s="423"/>
      <c r="V26" s="423"/>
      <c r="W26" s="423"/>
      <c r="X26" s="424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628" t="s">
        <v>64</v>
      </c>
      <c r="B29" s="836"/>
      <c r="C29" s="629"/>
      <c r="D29" s="630"/>
      <c r="E29" s="25"/>
      <c r="F29" s="26"/>
      <c r="G29" s="11"/>
      <c r="H29" s="11"/>
      <c r="I29" s="11"/>
      <c r="J29" s="11"/>
    </row>
    <row r="30" spans="1:24" ht="18" x14ac:dyDescent="0.35">
      <c r="A30" s="631" t="s">
        <v>65</v>
      </c>
      <c r="B30" s="832"/>
      <c r="C30" s="632"/>
      <c r="D30" s="632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1"/>
      <c r="B4" s="375" t="s">
        <v>39</v>
      </c>
      <c r="C4" s="130"/>
      <c r="D4" s="160"/>
      <c r="E4" s="375"/>
      <c r="F4" s="427"/>
      <c r="G4" s="821" t="s">
        <v>22</v>
      </c>
      <c r="H4" s="822"/>
      <c r="I4" s="823"/>
      <c r="J4" s="311" t="s">
        <v>23</v>
      </c>
      <c r="K4" s="912" t="s">
        <v>24</v>
      </c>
      <c r="L4" s="913"/>
      <c r="M4" s="914"/>
      <c r="N4" s="914"/>
      <c r="O4" s="918"/>
      <c r="P4" s="926" t="s">
        <v>25</v>
      </c>
      <c r="Q4" s="927"/>
      <c r="R4" s="927"/>
      <c r="S4" s="927"/>
      <c r="T4" s="927"/>
      <c r="U4" s="927"/>
      <c r="V4" s="927"/>
      <c r="W4" s="928"/>
    </row>
    <row r="5" spans="1:23" s="16" customFormat="1" ht="47" thickBot="1" x14ac:dyDescent="0.4">
      <c r="A5" s="142" t="s">
        <v>0</v>
      </c>
      <c r="B5" s="127" t="s">
        <v>40</v>
      </c>
      <c r="C5" s="78" t="s">
        <v>41</v>
      </c>
      <c r="D5" s="104" t="s">
        <v>38</v>
      </c>
      <c r="E5" s="127" t="s">
        <v>26</v>
      </c>
      <c r="F5" s="127" t="s">
        <v>37</v>
      </c>
      <c r="G5" s="127" t="s">
        <v>27</v>
      </c>
      <c r="H5" s="479" t="s">
        <v>28</v>
      </c>
      <c r="I5" s="763" t="s">
        <v>29</v>
      </c>
      <c r="J5" s="312" t="s">
        <v>30</v>
      </c>
      <c r="K5" s="346" t="s">
        <v>31</v>
      </c>
      <c r="L5" s="346" t="s">
        <v>110</v>
      </c>
      <c r="M5" s="346" t="s">
        <v>32</v>
      </c>
      <c r="N5" s="476" t="s">
        <v>111</v>
      </c>
      <c r="O5" s="346" t="s">
        <v>112</v>
      </c>
      <c r="P5" s="346" t="s">
        <v>33</v>
      </c>
      <c r="Q5" s="346" t="s">
        <v>34</v>
      </c>
      <c r="R5" s="346" t="s">
        <v>35</v>
      </c>
      <c r="S5" s="346" t="s">
        <v>36</v>
      </c>
      <c r="T5" s="346" t="s">
        <v>113</v>
      </c>
      <c r="U5" s="346" t="s">
        <v>114</v>
      </c>
      <c r="V5" s="346" t="s">
        <v>115</v>
      </c>
      <c r="W5" s="479" t="s">
        <v>116</v>
      </c>
    </row>
    <row r="6" spans="1:23" s="16" customFormat="1" ht="39" customHeight="1" x14ac:dyDescent="0.35">
      <c r="A6" s="145" t="s">
        <v>6</v>
      </c>
      <c r="B6" s="138">
        <v>25</v>
      </c>
      <c r="C6" s="247" t="s">
        <v>19</v>
      </c>
      <c r="D6" s="335" t="s">
        <v>50</v>
      </c>
      <c r="E6" s="350">
        <v>150</v>
      </c>
      <c r="F6" s="138"/>
      <c r="G6" s="38">
        <v>0.6</v>
      </c>
      <c r="H6" s="39">
        <v>0.45</v>
      </c>
      <c r="I6" s="42">
        <v>15.45</v>
      </c>
      <c r="J6" s="190">
        <v>70.5</v>
      </c>
      <c r="K6" s="264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05"/>
      <c r="B7" s="134">
        <v>67</v>
      </c>
      <c r="C7" s="201" t="s">
        <v>61</v>
      </c>
      <c r="D7" s="152" t="s">
        <v>160</v>
      </c>
      <c r="E7" s="168">
        <v>150</v>
      </c>
      <c r="F7" s="152"/>
      <c r="G7" s="19">
        <v>18.86</v>
      </c>
      <c r="H7" s="20">
        <v>20.22</v>
      </c>
      <c r="I7" s="21">
        <v>2.79</v>
      </c>
      <c r="J7" s="191">
        <v>270.32</v>
      </c>
      <c r="K7" s="272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72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06">
        <v>0.01</v>
      </c>
    </row>
    <row r="8" spans="1:23" s="16" customFormat="1" ht="39" customHeight="1" x14ac:dyDescent="0.35">
      <c r="A8" s="105"/>
      <c r="B8" s="134">
        <v>115</v>
      </c>
      <c r="C8" s="249" t="s">
        <v>18</v>
      </c>
      <c r="D8" s="708" t="s">
        <v>45</v>
      </c>
      <c r="E8" s="740">
        <v>200</v>
      </c>
      <c r="F8" s="135"/>
      <c r="G8" s="17">
        <v>6.64</v>
      </c>
      <c r="H8" s="15">
        <v>5.15</v>
      </c>
      <c r="I8" s="18">
        <v>16.809999999999999</v>
      </c>
      <c r="J8" s="188">
        <v>141.19</v>
      </c>
      <c r="K8" s="272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72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06">
        <v>0.05</v>
      </c>
    </row>
    <row r="9" spans="1:23" s="16" customFormat="1" ht="39" customHeight="1" x14ac:dyDescent="0.35">
      <c r="A9" s="105"/>
      <c r="B9" s="135">
        <v>121</v>
      </c>
      <c r="C9" s="243" t="s">
        <v>51</v>
      </c>
      <c r="D9" s="215" t="s">
        <v>51</v>
      </c>
      <c r="E9" s="591">
        <v>30</v>
      </c>
      <c r="F9" s="133"/>
      <c r="G9" s="17">
        <v>2.25</v>
      </c>
      <c r="H9" s="15">
        <v>0.87</v>
      </c>
      <c r="I9" s="18">
        <v>14.94</v>
      </c>
      <c r="J9" s="188">
        <v>78.599999999999994</v>
      </c>
      <c r="K9" s="237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05"/>
      <c r="B10" s="323"/>
      <c r="C10" s="249"/>
      <c r="D10" s="303" t="s">
        <v>20</v>
      </c>
      <c r="E10" s="592">
        <f>SUM(E6:E9)</f>
        <v>530</v>
      </c>
      <c r="F10" s="135"/>
      <c r="G10" s="593">
        <f t="shared" ref="G10:W10" si="0">SUM(G6:G9)</f>
        <v>28.35</v>
      </c>
      <c r="H10" s="594">
        <f t="shared" si="0"/>
        <v>26.69</v>
      </c>
      <c r="I10" s="595">
        <f t="shared" si="0"/>
        <v>49.989999999999995</v>
      </c>
      <c r="J10" s="596">
        <f t="shared" si="0"/>
        <v>560.61</v>
      </c>
      <c r="K10" s="593">
        <f t="shared" si="0"/>
        <v>0.19999999999999998</v>
      </c>
      <c r="L10" s="594">
        <f t="shared" si="0"/>
        <v>0.84000000000000008</v>
      </c>
      <c r="M10" s="594">
        <f t="shared" si="0"/>
        <v>8.870000000000001</v>
      </c>
      <c r="N10" s="594">
        <f t="shared" si="0"/>
        <v>260</v>
      </c>
      <c r="O10" s="595">
        <f t="shared" si="0"/>
        <v>2.97</v>
      </c>
      <c r="P10" s="597">
        <f t="shared" si="0"/>
        <v>485.11999999999995</v>
      </c>
      <c r="Q10" s="594">
        <f t="shared" si="0"/>
        <v>533.28</v>
      </c>
      <c r="R10" s="594">
        <f t="shared" si="0"/>
        <v>84.94</v>
      </c>
      <c r="S10" s="594">
        <f t="shared" si="0"/>
        <v>4.13</v>
      </c>
      <c r="T10" s="594">
        <f t="shared" si="0"/>
        <v>771.09</v>
      </c>
      <c r="U10" s="594">
        <f t="shared" si="0"/>
        <v>2.2000000000000002E-2</v>
      </c>
      <c r="V10" s="594">
        <f t="shared" si="0"/>
        <v>3.7000000000000005E-2</v>
      </c>
      <c r="W10" s="598">
        <f t="shared" si="0"/>
        <v>7.0000000000000007E-2</v>
      </c>
    </row>
    <row r="11" spans="1:23" s="16" customFormat="1" ht="39" customHeight="1" thickBot="1" x14ac:dyDescent="0.4">
      <c r="A11" s="105"/>
      <c r="B11" s="599"/>
      <c r="C11" s="600"/>
      <c r="D11" s="336" t="s">
        <v>21</v>
      </c>
      <c r="E11" s="601"/>
      <c r="F11" s="599"/>
      <c r="G11" s="602"/>
      <c r="H11" s="603"/>
      <c r="I11" s="604"/>
      <c r="J11" s="605">
        <f>J10/23.5</f>
        <v>23.855744680851064</v>
      </c>
      <c r="K11" s="602"/>
      <c r="L11" s="602"/>
      <c r="M11" s="603"/>
      <c r="N11" s="603"/>
      <c r="O11" s="604"/>
      <c r="P11" s="606"/>
      <c r="Q11" s="603"/>
      <c r="R11" s="603"/>
      <c r="S11" s="603"/>
      <c r="T11" s="603"/>
      <c r="U11" s="603"/>
      <c r="V11" s="603"/>
      <c r="W11" s="607"/>
    </row>
    <row r="12" spans="1:23" s="16" customFormat="1" ht="39" customHeight="1" x14ac:dyDescent="0.35">
      <c r="A12" s="145" t="s">
        <v>7</v>
      </c>
      <c r="B12" s="138">
        <v>13</v>
      </c>
      <c r="C12" s="383" t="s">
        <v>8</v>
      </c>
      <c r="D12" s="642" t="s">
        <v>57</v>
      </c>
      <c r="E12" s="523">
        <v>60</v>
      </c>
      <c r="F12" s="383"/>
      <c r="G12" s="256">
        <v>1.1200000000000001</v>
      </c>
      <c r="H12" s="37">
        <v>4.2699999999999996</v>
      </c>
      <c r="I12" s="218">
        <v>6.02</v>
      </c>
      <c r="J12" s="314">
        <v>68.62</v>
      </c>
      <c r="K12" s="284">
        <v>0.03</v>
      </c>
      <c r="L12" s="280">
        <v>0.04</v>
      </c>
      <c r="M12" s="84">
        <v>3.29</v>
      </c>
      <c r="N12" s="84">
        <v>450</v>
      </c>
      <c r="O12" s="85">
        <v>0</v>
      </c>
      <c r="P12" s="284">
        <v>14.45</v>
      </c>
      <c r="Q12" s="84">
        <v>29.75</v>
      </c>
      <c r="R12" s="84">
        <v>18.420000000000002</v>
      </c>
      <c r="S12" s="84">
        <v>0.54</v>
      </c>
      <c r="T12" s="84">
        <v>161.77000000000001</v>
      </c>
      <c r="U12" s="84">
        <v>3.0000000000000001E-3</v>
      </c>
      <c r="V12" s="84">
        <v>1E-3</v>
      </c>
      <c r="W12" s="86">
        <v>0.02</v>
      </c>
    </row>
    <row r="13" spans="1:23" s="16" customFormat="1" ht="39" customHeight="1" x14ac:dyDescent="0.35">
      <c r="A13" s="105"/>
      <c r="B13" s="136">
        <v>138</v>
      </c>
      <c r="C13" s="319" t="s">
        <v>9</v>
      </c>
      <c r="D13" s="626" t="s">
        <v>157</v>
      </c>
      <c r="E13" s="692">
        <v>200</v>
      </c>
      <c r="F13" s="135"/>
      <c r="G13" s="238">
        <v>6.03</v>
      </c>
      <c r="H13" s="13">
        <v>6.38</v>
      </c>
      <c r="I13" s="43">
        <v>11.17</v>
      </c>
      <c r="J13" s="136">
        <v>126.47</v>
      </c>
      <c r="K13" s="238">
        <v>0.08</v>
      </c>
      <c r="L13" s="71">
        <v>0.08</v>
      </c>
      <c r="M13" s="13">
        <v>5.73</v>
      </c>
      <c r="N13" s="13">
        <v>120</v>
      </c>
      <c r="O13" s="43">
        <v>0.02</v>
      </c>
      <c r="P13" s="238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07"/>
      <c r="B14" s="188">
        <v>148</v>
      </c>
      <c r="C14" s="201" t="s">
        <v>10</v>
      </c>
      <c r="D14" s="355" t="s">
        <v>103</v>
      </c>
      <c r="E14" s="656">
        <v>90</v>
      </c>
      <c r="F14" s="134"/>
      <c r="G14" s="237">
        <v>19.52</v>
      </c>
      <c r="H14" s="15">
        <v>10.17</v>
      </c>
      <c r="I14" s="41">
        <v>5.89</v>
      </c>
      <c r="J14" s="254">
        <v>193.12</v>
      </c>
      <c r="K14" s="237">
        <v>0.11</v>
      </c>
      <c r="L14" s="17">
        <v>0.16</v>
      </c>
      <c r="M14" s="15">
        <v>1.57</v>
      </c>
      <c r="N14" s="15">
        <v>300</v>
      </c>
      <c r="O14" s="41">
        <v>0.44</v>
      </c>
      <c r="P14" s="237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07"/>
      <c r="B15" s="134">
        <v>253</v>
      </c>
      <c r="C15" s="201" t="s">
        <v>62</v>
      </c>
      <c r="D15" s="355" t="s">
        <v>109</v>
      </c>
      <c r="E15" s="656">
        <v>150</v>
      </c>
      <c r="F15" s="134"/>
      <c r="G15" s="246">
        <v>4.3</v>
      </c>
      <c r="H15" s="75">
        <v>4.24</v>
      </c>
      <c r="I15" s="206">
        <v>18.77</v>
      </c>
      <c r="J15" s="371">
        <v>129.54</v>
      </c>
      <c r="K15" s="246">
        <v>0.11</v>
      </c>
      <c r="L15" s="207">
        <v>0.06</v>
      </c>
      <c r="M15" s="75">
        <v>0</v>
      </c>
      <c r="N15" s="75">
        <v>10</v>
      </c>
      <c r="O15" s="206">
        <v>0.06</v>
      </c>
      <c r="P15" s="246">
        <v>8.69</v>
      </c>
      <c r="Q15" s="75">
        <v>94.9</v>
      </c>
      <c r="R15" s="75">
        <v>62.72</v>
      </c>
      <c r="S15" s="75">
        <v>2.12</v>
      </c>
      <c r="T15" s="75">
        <v>114.82</v>
      </c>
      <c r="U15" s="75">
        <v>1E-3</v>
      </c>
      <c r="V15" s="75">
        <v>1E-3</v>
      </c>
      <c r="W15" s="206">
        <v>0.01</v>
      </c>
    </row>
    <row r="16" spans="1:23" s="16" customFormat="1" ht="42.75" customHeight="1" x14ac:dyDescent="0.35">
      <c r="A16" s="107"/>
      <c r="B16" s="209">
        <v>100</v>
      </c>
      <c r="C16" s="203" t="s">
        <v>86</v>
      </c>
      <c r="D16" s="152" t="s">
        <v>84</v>
      </c>
      <c r="E16" s="134">
        <v>200</v>
      </c>
      <c r="F16" s="373"/>
      <c r="G16" s="272">
        <v>0.15</v>
      </c>
      <c r="H16" s="20">
        <v>0.04</v>
      </c>
      <c r="I16" s="46">
        <v>12.83</v>
      </c>
      <c r="J16" s="191">
        <v>52.45</v>
      </c>
      <c r="K16" s="237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07"/>
      <c r="B17" s="136">
        <v>119</v>
      </c>
      <c r="C17" s="150" t="s">
        <v>14</v>
      </c>
      <c r="D17" s="178" t="s">
        <v>55</v>
      </c>
      <c r="E17" s="169">
        <v>45</v>
      </c>
      <c r="F17" s="133"/>
      <c r="G17" s="237">
        <v>3.42</v>
      </c>
      <c r="H17" s="15">
        <v>0.36</v>
      </c>
      <c r="I17" s="41">
        <v>22.14</v>
      </c>
      <c r="J17" s="188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37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07"/>
      <c r="B18" s="133">
        <v>120</v>
      </c>
      <c r="C18" s="150" t="s">
        <v>15</v>
      </c>
      <c r="D18" s="178" t="s">
        <v>47</v>
      </c>
      <c r="E18" s="169">
        <v>25</v>
      </c>
      <c r="F18" s="133"/>
      <c r="G18" s="237">
        <v>1.65</v>
      </c>
      <c r="H18" s="15">
        <v>0.3</v>
      </c>
      <c r="I18" s="41">
        <v>10.050000000000001</v>
      </c>
      <c r="J18" s="188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37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06"/>
      <c r="B19" s="356"/>
      <c r="C19" s="222"/>
      <c r="D19" s="303" t="s">
        <v>20</v>
      </c>
      <c r="E19" s="365">
        <f>SUM(E12:E18)</f>
        <v>770</v>
      </c>
      <c r="F19" s="267"/>
      <c r="G19" s="198">
        <f t="shared" ref="G19:W19" si="1">SUM(G12:G18)</f>
        <v>36.19</v>
      </c>
      <c r="H19" s="34">
        <f t="shared" si="1"/>
        <v>25.76</v>
      </c>
      <c r="I19" s="63">
        <f t="shared" si="1"/>
        <v>86.86999999999999</v>
      </c>
      <c r="J19" s="267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3">
        <f t="shared" si="1"/>
        <v>0.52</v>
      </c>
      <c r="P19" s="198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3">
        <f t="shared" si="1"/>
        <v>7.26</v>
      </c>
    </row>
    <row r="20" spans="1:23" s="36" customFormat="1" ht="39" customHeight="1" thickBot="1" x14ac:dyDescent="0.4">
      <c r="A20" s="146"/>
      <c r="B20" s="140"/>
      <c r="C20" s="132"/>
      <c r="D20" s="336" t="s">
        <v>21</v>
      </c>
      <c r="E20" s="475"/>
      <c r="F20" s="456"/>
      <c r="G20" s="753"/>
      <c r="H20" s="754"/>
      <c r="I20" s="755"/>
      <c r="J20" s="391">
        <f>J19/23.5</f>
        <v>30.870212765957447</v>
      </c>
      <c r="K20" s="753"/>
      <c r="L20" s="756"/>
      <c r="M20" s="754"/>
      <c r="N20" s="754"/>
      <c r="O20" s="755"/>
      <c r="P20" s="753"/>
      <c r="Q20" s="754"/>
      <c r="R20" s="754"/>
      <c r="S20" s="754"/>
      <c r="T20" s="754"/>
      <c r="U20" s="754"/>
      <c r="V20" s="754"/>
      <c r="W20" s="755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41" zoomScaleNormal="41" workbookViewId="0">
      <selection activeCell="F28" sqref="F28"/>
    </sheetView>
  </sheetViews>
  <sheetFormatPr defaultRowHeight="14.5" x14ac:dyDescent="0.35"/>
  <cols>
    <col min="1" max="1" width="19.7265625" customWidth="1"/>
    <col min="2" max="2" width="19.7265625" style="83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834"/>
      <c r="C2" s="7"/>
      <c r="D2" s="6" t="s">
        <v>3</v>
      </c>
      <c r="E2" s="6"/>
      <c r="F2" s="8" t="s">
        <v>2</v>
      </c>
      <c r="G2" s="120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7"/>
      <c r="C4" s="103" t="s">
        <v>39</v>
      </c>
      <c r="D4" s="102"/>
      <c r="E4" s="160"/>
      <c r="F4" s="97"/>
      <c r="G4" s="103"/>
      <c r="H4" s="798" t="s">
        <v>22</v>
      </c>
      <c r="I4" s="799"/>
      <c r="J4" s="800"/>
      <c r="K4" s="186" t="s">
        <v>23</v>
      </c>
      <c r="L4" s="912" t="s">
        <v>24</v>
      </c>
      <c r="M4" s="913"/>
      <c r="N4" s="914"/>
      <c r="O4" s="914"/>
      <c r="P4" s="918"/>
      <c r="Q4" s="926" t="s">
        <v>25</v>
      </c>
      <c r="R4" s="927"/>
      <c r="S4" s="927"/>
      <c r="T4" s="927"/>
      <c r="U4" s="927"/>
      <c r="V4" s="927"/>
      <c r="W4" s="927"/>
      <c r="X4" s="928"/>
    </row>
    <row r="5" spans="1:24" s="16" customFormat="1" ht="47" thickBot="1" x14ac:dyDescent="0.4">
      <c r="A5" s="142" t="s">
        <v>0</v>
      </c>
      <c r="B5" s="78"/>
      <c r="C5" s="104" t="s">
        <v>40</v>
      </c>
      <c r="D5" s="322" t="s">
        <v>41</v>
      </c>
      <c r="E5" s="104" t="s">
        <v>38</v>
      </c>
      <c r="F5" s="98" t="s">
        <v>26</v>
      </c>
      <c r="G5" s="104" t="s">
        <v>37</v>
      </c>
      <c r="H5" s="98" t="s">
        <v>27</v>
      </c>
      <c r="I5" s="479" t="s">
        <v>28</v>
      </c>
      <c r="J5" s="98" t="s">
        <v>29</v>
      </c>
      <c r="K5" s="187" t="s">
        <v>30</v>
      </c>
      <c r="L5" s="346" t="s">
        <v>31</v>
      </c>
      <c r="M5" s="346" t="s">
        <v>110</v>
      </c>
      <c r="N5" s="346" t="s">
        <v>32</v>
      </c>
      <c r="O5" s="476" t="s">
        <v>111</v>
      </c>
      <c r="P5" s="346" t="s">
        <v>112</v>
      </c>
      <c r="Q5" s="346" t="s">
        <v>33</v>
      </c>
      <c r="R5" s="346" t="s">
        <v>34</v>
      </c>
      <c r="S5" s="346" t="s">
        <v>35</v>
      </c>
      <c r="T5" s="346" t="s">
        <v>36</v>
      </c>
      <c r="U5" s="346" t="s">
        <v>113</v>
      </c>
      <c r="V5" s="346" t="s">
        <v>114</v>
      </c>
      <c r="W5" s="346" t="s">
        <v>115</v>
      </c>
      <c r="X5" s="479" t="s">
        <v>116</v>
      </c>
    </row>
    <row r="6" spans="1:24" s="16" customFormat="1" ht="37.5" customHeight="1" x14ac:dyDescent="0.35">
      <c r="A6" s="145" t="s">
        <v>7</v>
      </c>
      <c r="B6" s="383"/>
      <c r="C6" s="779">
        <v>28</v>
      </c>
      <c r="D6" s="679" t="s">
        <v>19</v>
      </c>
      <c r="E6" s="680" t="s">
        <v>131</v>
      </c>
      <c r="F6" s="681">
        <v>60</v>
      </c>
      <c r="G6" s="562"/>
      <c r="H6" s="47">
        <v>0.48</v>
      </c>
      <c r="I6" s="37">
        <v>0.6</v>
      </c>
      <c r="J6" s="48">
        <v>1.56</v>
      </c>
      <c r="K6" s="220">
        <v>8.4</v>
      </c>
      <c r="L6" s="272">
        <v>0.02</v>
      </c>
      <c r="M6" s="20">
        <v>0.02</v>
      </c>
      <c r="N6" s="20">
        <v>6</v>
      </c>
      <c r="O6" s="20">
        <v>10</v>
      </c>
      <c r="P6" s="21">
        <v>0</v>
      </c>
      <c r="Q6" s="332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05"/>
      <c r="B7" s="151"/>
      <c r="C7" s="147">
        <v>33</v>
      </c>
      <c r="D7" s="178" t="s">
        <v>9</v>
      </c>
      <c r="E7" s="215" t="s">
        <v>58</v>
      </c>
      <c r="F7" s="279">
        <v>200</v>
      </c>
      <c r="G7" s="151"/>
      <c r="H7" s="238">
        <v>6.2</v>
      </c>
      <c r="I7" s="13">
        <v>6.38</v>
      </c>
      <c r="J7" s="43">
        <v>12.3</v>
      </c>
      <c r="K7" s="101">
        <v>131.76</v>
      </c>
      <c r="L7" s="238">
        <v>7.0000000000000007E-2</v>
      </c>
      <c r="M7" s="71">
        <v>0.08</v>
      </c>
      <c r="N7" s="13">
        <v>5.17</v>
      </c>
      <c r="O7" s="13">
        <v>120</v>
      </c>
      <c r="P7" s="43">
        <v>0.02</v>
      </c>
      <c r="Q7" s="238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07"/>
      <c r="B8" s="151"/>
      <c r="C8" s="147">
        <v>321</v>
      </c>
      <c r="D8" s="178" t="s">
        <v>10</v>
      </c>
      <c r="E8" s="215" t="s">
        <v>162</v>
      </c>
      <c r="F8" s="279">
        <v>90</v>
      </c>
      <c r="G8" s="151"/>
      <c r="H8" s="237">
        <v>19.78</v>
      </c>
      <c r="I8" s="15">
        <v>24.51</v>
      </c>
      <c r="J8" s="41">
        <v>2.52</v>
      </c>
      <c r="K8" s="255">
        <v>312.27999999999997</v>
      </c>
      <c r="L8" s="237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37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07"/>
      <c r="B9" s="151"/>
      <c r="C9" s="147">
        <v>65</v>
      </c>
      <c r="D9" s="178" t="s">
        <v>49</v>
      </c>
      <c r="E9" s="215" t="s">
        <v>54</v>
      </c>
      <c r="F9" s="279">
        <v>150</v>
      </c>
      <c r="G9" s="151"/>
      <c r="H9" s="238">
        <v>6.76</v>
      </c>
      <c r="I9" s="13">
        <v>3.93</v>
      </c>
      <c r="J9" s="43">
        <v>41.29</v>
      </c>
      <c r="K9" s="101">
        <v>227.48</v>
      </c>
      <c r="L9" s="238">
        <v>0.08</v>
      </c>
      <c r="M9" s="71">
        <v>0.03</v>
      </c>
      <c r="N9" s="13">
        <v>0</v>
      </c>
      <c r="O9" s="13">
        <v>10</v>
      </c>
      <c r="P9" s="43">
        <v>0.06</v>
      </c>
      <c r="Q9" s="23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07"/>
      <c r="B10" s="151"/>
      <c r="C10" s="147">
        <v>114</v>
      </c>
      <c r="D10" s="178" t="s">
        <v>46</v>
      </c>
      <c r="E10" s="215" t="s">
        <v>52</v>
      </c>
      <c r="F10" s="279">
        <v>200</v>
      </c>
      <c r="G10" s="151"/>
      <c r="H10" s="237">
        <v>0</v>
      </c>
      <c r="I10" s="15">
        <v>0</v>
      </c>
      <c r="J10" s="41">
        <v>7.27</v>
      </c>
      <c r="K10" s="254">
        <v>28.73</v>
      </c>
      <c r="L10" s="237">
        <v>0</v>
      </c>
      <c r="M10" s="17">
        <v>0</v>
      </c>
      <c r="N10" s="15">
        <v>0</v>
      </c>
      <c r="O10" s="15">
        <v>0</v>
      </c>
      <c r="P10" s="18">
        <v>0</v>
      </c>
      <c r="Q10" s="23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7"/>
      <c r="B11" s="151"/>
      <c r="C11" s="149">
        <v>119</v>
      </c>
      <c r="D11" s="178" t="s">
        <v>14</v>
      </c>
      <c r="E11" s="151" t="s">
        <v>55</v>
      </c>
      <c r="F11" s="183">
        <v>20</v>
      </c>
      <c r="G11" s="129"/>
      <c r="H11" s="237">
        <v>1.52</v>
      </c>
      <c r="I11" s="15">
        <v>0.16</v>
      </c>
      <c r="J11" s="41">
        <v>9.84</v>
      </c>
      <c r="K11" s="254">
        <v>47</v>
      </c>
      <c r="L11" s="237">
        <v>0.02</v>
      </c>
      <c r="M11" s="15">
        <v>0.01</v>
      </c>
      <c r="N11" s="15">
        <v>0</v>
      </c>
      <c r="O11" s="15">
        <v>0</v>
      </c>
      <c r="P11" s="18">
        <v>0</v>
      </c>
      <c r="Q11" s="23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07"/>
      <c r="B12" s="151"/>
      <c r="C12" s="147">
        <v>120</v>
      </c>
      <c r="D12" s="178" t="s">
        <v>15</v>
      </c>
      <c r="E12" s="151" t="s">
        <v>47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436">
        <v>39.6</v>
      </c>
      <c r="L12" s="272">
        <v>0.03</v>
      </c>
      <c r="M12" s="19">
        <v>0.02</v>
      </c>
      <c r="N12" s="20">
        <v>0</v>
      </c>
      <c r="O12" s="20">
        <v>0</v>
      </c>
      <c r="P12" s="46">
        <v>0</v>
      </c>
      <c r="Q12" s="27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7"/>
      <c r="B13" s="151"/>
      <c r="C13" s="780"/>
      <c r="D13" s="644"/>
      <c r="E13" s="303" t="s">
        <v>20</v>
      </c>
      <c r="F13" s="129">
        <f>SUM(F6:F12)</f>
        <v>740</v>
      </c>
      <c r="G13" s="151"/>
      <c r="H13" s="196">
        <f>SUM(H6:H12)</f>
        <v>36.06</v>
      </c>
      <c r="I13" s="14">
        <f>SUM(I6:I12)</f>
        <v>35.82</v>
      </c>
      <c r="J13" s="44">
        <f>SUM(J6:J12)</f>
        <v>82.82</v>
      </c>
      <c r="K13" s="316">
        <f>SUM(K6:K12)</f>
        <v>795.25</v>
      </c>
      <c r="L13" s="682">
        <f t="shared" ref="L13:X13" si="0">SUM(L6:L12)</f>
        <v>0.29000000000000004</v>
      </c>
      <c r="M13" s="767">
        <f t="shared" si="0"/>
        <v>0.37</v>
      </c>
      <c r="N13" s="683">
        <f t="shared" si="0"/>
        <v>12.33</v>
      </c>
      <c r="O13" s="683">
        <f t="shared" si="0"/>
        <v>220</v>
      </c>
      <c r="P13" s="684">
        <f t="shared" si="0"/>
        <v>0.37</v>
      </c>
      <c r="Q13" s="682">
        <f t="shared" si="0"/>
        <v>263.95</v>
      </c>
      <c r="R13" s="683">
        <f t="shared" si="0"/>
        <v>488.85999999999996</v>
      </c>
      <c r="S13" s="683">
        <f t="shared" si="0"/>
        <v>77.86</v>
      </c>
      <c r="T13" s="683">
        <f t="shared" si="0"/>
        <v>4.75</v>
      </c>
      <c r="U13" s="683">
        <f t="shared" si="0"/>
        <v>863.17</v>
      </c>
      <c r="V13" s="683">
        <f t="shared" si="0"/>
        <v>1.3600000000000001E-2</v>
      </c>
      <c r="W13" s="683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60"/>
      <c r="B14" s="687"/>
      <c r="C14" s="781"/>
      <c r="D14" s="647"/>
      <c r="E14" s="336" t="s">
        <v>21</v>
      </c>
      <c r="F14" s="647"/>
      <c r="G14" s="645"/>
      <c r="H14" s="651"/>
      <c r="I14" s="653"/>
      <c r="J14" s="654"/>
      <c r="K14" s="317">
        <f>K13/23.5</f>
        <v>33.840425531914896</v>
      </c>
      <c r="L14" s="651"/>
      <c r="M14" s="652"/>
      <c r="N14" s="653"/>
      <c r="O14" s="653"/>
      <c r="P14" s="654"/>
      <c r="Q14" s="651"/>
      <c r="R14" s="653"/>
      <c r="S14" s="653"/>
      <c r="T14" s="653"/>
      <c r="U14" s="653"/>
      <c r="V14" s="653"/>
      <c r="W14" s="653"/>
      <c r="X14" s="154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28" t="s">
        <v>64</v>
      </c>
      <c r="B17" s="836"/>
      <c r="C17" s="629"/>
      <c r="D17" s="630"/>
      <c r="E17" s="25"/>
      <c r="F17" s="26"/>
      <c r="G17" s="11"/>
      <c r="H17" s="11"/>
      <c r="I17" s="11"/>
      <c r="J17" s="11"/>
    </row>
    <row r="18" spans="1:10" ht="18" x14ac:dyDescent="0.35">
      <c r="A18" s="631" t="s">
        <v>65</v>
      </c>
      <c r="B18" s="832"/>
      <c r="C18" s="632"/>
      <c r="D18" s="632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6" zoomScaleNormal="46" workbookViewId="0">
      <selection activeCell="F17" sqref="F17"/>
    </sheetView>
  </sheetViews>
  <sheetFormatPr defaultRowHeight="14.5" x14ac:dyDescent="0.35"/>
  <cols>
    <col min="1" max="1" width="20.26953125" customWidth="1"/>
    <col min="2" max="2" width="11.26953125" style="831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837"/>
      <c r="C4" s="634" t="s">
        <v>39</v>
      </c>
      <c r="D4" s="248"/>
      <c r="E4" s="685"/>
      <c r="F4" s="635"/>
      <c r="G4" s="634"/>
      <c r="H4" s="801" t="s">
        <v>22</v>
      </c>
      <c r="I4" s="802"/>
      <c r="J4" s="803"/>
      <c r="K4" s="640" t="s">
        <v>23</v>
      </c>
      <c r="L4" s="912" t="s">
        <v>24</v>
      </c>
      <c r="M4" s="913"/>
      <c r="N4" s="914"/>
      <c r="O4" s="914"/>
      <c r="P4" s="918"/>
      <c r="Q4" s="926" t="s">
        <v>25</v>
      </c>
      <c r="R4" s="927"/>
      <c r="S4" s="927"/>
      <c r="T4" s="927"/>
      <c r="U4" s="927"/>
      <c r="V4" s="927"/>
      <c r="W4" s="927"/>
      <c r="X4" s="928"/>
    </row>
    <row r="5" spans="1:24" s="16" customFormat="1" ht="28.5" customHeight="1" thickBot="1" x14ac:dyDescent="0.4">
      <c r="A5" s="142" t="s">
        <v>0</v>
      </c>
      <c r="B5" s="838"/>
      <c r="C5" s="98" t="s">
        <v>40</v>
      </c>
      <c r="D5" s="686" t="s">
        <v>41</v>
      </c>
      <c r="E5" s="98" t="s">
        <v>38</v>
      </c>
      <c r="F5" s="104" t="s">
        <v>26</v>
      </c>
      <c r="G5" s="98" t="s">
        <v>37</v>
      </c>
      <c r="H5" s="127" t="s">
        <v>27</v>
      </c>
      <c r="I5" s="479" t="s">
        <v>28</v>
      </c>
      <c r="J5" s="763" t="s">
        <v>29</v>
      </c>
      <c r="K5" s="641" t="s">
        <v>30</v>
      </c>
      <c r="L5" s="502" t="s">
        <v>31</v>
      </c>
      <c r="M5" s="502" t="s">
        <v>110</v>
      </c>
      <c r="N5" s="502" t="s">
        <v>32</v>
      </c>
      <c r="O5" s="563" t="s">
        <v>111</v>
      </c>
      <c r="P5" s="502" t="s">
        <v>112</v>
      </c>
      <c r="Q5" s="346" t="s">
        <v>33</v>
      </c>
      <c r="R5" s="346" t="s">
        <v>34</v>
      </c>
      <c r="S5" s="346" t="s">
        <v>35</v>
      </c>
      <c r="T5" s="346" t="s">
        <v>36</v>
      </c>
      <c r="U5" s="346" t="s">
        <v>113</v>
      </c>
      <c r="V5" s="346" t="s">
        <v>114</v>
      </c>
      <c r="W5" s="346" t="s">
        <v>115</v>
      </c>
      <c r="X5" s="479" t="s">
        <v>116</v>
      </c>
    </row>
    <row r="6" spans="1:24" s="16" customFormat="1" ht="38.25" customHeight="1" x14ac:dyDescent="0.35">
      <c r="A6" s="145" t="s">
        <v>7</v>
      </c>
      <c r="B6" s="155"/>
      <c r="C6" s="281">
        <v>133</v>
      </c>
      <c r="D6" s="688" t="s">
        <v>19</v>
      </c>
      <c r="E6" s="689" t="s">
        <v>133</v>
      </c>
      <c r="F6" s="690">
        <v>60</v>
      </c>
      <c r="G6" s="281"/>
      <c r="H6" s="47">
        <v>1.24</v>
      </c>
      <c r="I6" s="37">
        <v>0.21</v>
      </c>
      <c r="J6" s="48">
        <v>6.12</v>
      </c>
      <c r="K6" s="220">
        <v>31.32</v>
      </c>
      <c r="L6" s="256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64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05"/>
      <c r="B7" s="216"/>
      <c r="C7" s="135">
        <v>32</v>
      </c>
      <c r="D7" s="691" t="s">
        <v>9</v>
      </c>
      <c r="E7" s="626" t="s">
        <v>53</v>
      </c>
      <c r="F7" s="692">
        <v>200</v>
      </c>
      <c r="G7" s="135"/>
      <c r="H7" s="207">
        <v>5.88</v>
      </c>
      <c r="I7" s="75">
        <v>8.82</v>
      </c>
      <c r="J7" s="76">
        <v>9.6</v>
      </c>
      <c r="K7" s="209">
        <v>142.19999999999999</v>
      </c>
      <c r="L7" s="238">
        <v>0.04</v>
      </c>
      <c r="M7" s="71">
        <v>0.08</v>
      </c>
      <c r="N7" s="13">
        <v>2.2400000000000002</v>
      </c>
      <c r="O7" s="13">
        <v>132.44</v>
      </c>
      <c r="P7" s="43">
        <v>0.06</v>
      </c>
      <c r="Q7" s="238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07"/>
      <c r="B8" s="182" t="s">
        <v>73</v>
      </c>
      <c r="C8" s="165">
        <v>88</v>
      </c>
      <c r="D8" s="438" t="s">
        <v>10</v>
      </c>
      <c r="E8" s="678" t="s">
        <v>161</v>
      </c>
      <c r="F8" s="538">
        <v>90</v>
      </c>
      <c r="G8" s="165"/>
      <c r="H8" s="330">
        <v>18</v>
      </c>
      <c r="I8" s="55">
        <v>16.5</v>
      </c>
      <c r="J8" s="69">
        <v>2.89</v>
      </c>
      <c r="K8" s="328">
        <v>232.8</v>
      </c>
      <c r="L8" s="399">
        <v>0.05</v>
      </c>
      <c r="M8" s="74">
        <v>0.13</v>
      </c>
      <c r="N8" s="74">
        <v>0.55000000000000004</v>
      </c>
      <c r="O8" s="74">
        <v>0</v>
      </c>
      <c r="P8" s="454">
        <v>0</v>
      </c>
      <c r="Q8" s="399">
        <v>11.7</v>
      </c>
      <c r="R8" s="74">
        <v>170.76</v>
      </c>
      <c r="S8" s="74">
        <v>22.04</v>
      </c>
      <c r="T8" s="74">
        <v>2.4700000000000002</v>
      </c>
      <c r="U8" s="74">
        <v>302.3</v>
      </c>
      <c r="V8" s="74">
        <v>7.0000000000000001E-3</v>
      </c>
      <c r="W8" s="74">
        <v>0</v>
      </c>
      <c r="X8" s="400">
        <v>5.8999999999999997E-2</v>
      </c>
    </row>
    <row r="9" spans="1:24" s="16" customFormat="1" ht="38.25" customHeight="1" x14ac:dyDescent="0.35">
      <c r="A9" s="107"/>
      <c r="B9" s="133"/>
      <c r="C9" s="129">
        <v>54</v>
      </c>
      <c r="D9" s="151" t="s">
        <v>49</v>
      </c>
      <c r="E9" s="178" t="s">
        <v>43</v>
      </c>
      <c r="F9" s="133">
        <v>150</v>
      </c>
      <c r="G9" s="129"/>
      <c r="H9" s="272">
        <v>7.26</v>
      </c>
      <c r="I9" s="20">
        <v>4.96</v>
      </c>
      <c r="J9" s="46">
        <v>31.76</v>
      </c>
      <c r="K9" s="271">
        <v>198.84</v>
      </c>
      <c r="L9" s="272">
        <v>0.19</v>
      </c>
      <c r="M9" s="19">
        <v>0.1</v>
      </c>
      <c r="N9" s="20">
        <v>0</v>
      </c>
      <c r="O9" s="20">
        <v>10</v>
      </c>
      <c r="P9" s="21">
        <v>0.06</v>
      </c>
      <c r="Q9" s="272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07"/>
      <c r="B10" s="134"/>
      <c r="C10" s="129">
        <v>107</v>
      </c>
      <c r="D10" s="151" t="s">
        <v>18</v>
      </c>
      <c r="E10" s="355" t="s">
        <v>124</v>
      </c>
      <c r="F10" s="183">
        <v>200</v>
      </c>
      <c r="G10" s="129"/>
      <c r="H10" s="237">
        <v>1</v>
      </c>
      <c r="I10" s="15">
        <v>0.2</v>
      </c>
      <c r="J10" s="41">
        <v>20.2</v>
      </c>
      <c r="K10" s="254">
        <v>92</v>
      </c>
      <c r="L10" s="237">
        <v>0.02</v>
      </c>
      <c r="M10" s="17">
        <v>0.02</v>
      </c>
      <c r="N10" s="15">
        <v>4</v>
      </c>
      <c r="O10" s="15">
        <v>0</v>
      </c>
      <c r="P10" s="41">
        <v>0</v>
      </c>
      <c r="Q10" s="237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07"/>
      <c r="B11" s="133"/>
      <c r="C11" s="101">
        <v>119</v>
      </c>
      <c r="D11" s="151" t="s">
        <v>14</v>
      </c>
      <c r="E11" s="178" t="s">
        <v>55</v>
      </c>
      <c r="F11" s="183">
        <v>20</v>
      </c>
      <c r="G11" s="129"/>
      <c r="H11" s="237">
        <v>1.52</v>
      </c>
      <c r="I11" s="15">
        <v>0.16</v>
      </c>
      <c r="J11" s="41">
        <v>9.84</v>
      </c>
      <c r="K11" s="254">
        <v>47</v>
      </c>
      <c r="L11" s="237">
        <v>0.02</v>
      </c>
      <c r="M11" s="15">
        <v>0.01</v>
      </c>
      <c r="N11" s="15">
        <v>0</v>
      </c>
      <c r="O11" s="15">
        <v>0</v>
      </c>
      <c r="P11" s="18">
        <v>0</v>
      </c>
      <c r="Q11" s="23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07"/>
      <c r="B12" s="133"/>
      <c r="C12" s="129">
        <v>120</v>
      </c>
      <c r="D12" s="151" t="s">
        <v>15</v>
      </c>
      <c r="E12" s="178" t="s">
        <v>47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270">
        <v>39.6</v>
      </c>
      <c r="L12" s="272">
        <v>0.03</v>
      </c>
      <c r="M12" s="19">
        <v>0.02</v>
      </c>
      <c r="N12" s="20">
        <v>0</v>
      </c>
      <c r="O12" s="20">
        <v>0</v>
      </c>
      <c r="P12" s="46">
        <v>0</v>
      </c>
      <c r="Q12" s="27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07"/>
      <c r="B13" s="827"/>
      <c r="C13" s="181"/>
      <c r="D13" s="666"/>
      <c r="E13" s="301" t="s">
        <v>20</v>
      </c>
      <c r="F13" s="490" t="e">
        <f>F6+F7+#REF!+F9+F10+F11+F12</f>
        <v>#REF!</v>
      </c>
      <c r="G13" s="524"/>
      <c r="H13" s="197" t="e">
        <f>H6+H7+#REF!+H9+H10+H11+H12</f>
        <v>#REF!</v>
      </c>
      <c r="I13" s="22" t="e">
        <f>I6+I7+#REF!+I9+I10+I11+I12</f>
        <v>#REF!</v>
      </c>
      <c r="J13" s="61" t="e">
        <f>J6+J7+#REF!+J9+J10+J11+J12</f>
        <v>#REF!</v>
      </c>
      <c r="K13" s="164" t="e">
        <f>K6+K7+#REF!+K9+K10+K11+K12</f>
        <v>#REF!</v>
      </c>
      <c r="L13" s="197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197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1" t="e">
        <f>X6+X7+#REF!+X9+X10+X11+X12</f>
        <v>#REF!</v>
      </c>
    </row>
    <row r="14" spans="1:24" s="16" customFormat="1" ht="38.25" customHeight="1" x14ac:dyDescent="0.35">
      <c r="A14" s="107"/>
      <c r="B14" s="828"/>
      <c r="C14" s="393"/>
      <c r="D14" s="693"/>
      <c r="E14" s="302" t="s">
        <v>20</v>
      </c>
      <c r="F14" s="488">
        <f>F6+F7+F8+F9+F10+F11+F12</f>
        <v>740</v>
      </c>
      <c r="G14" s="293"/>
      <c r="H14" s="305">
        <f t="shared" ref="H14:X14" si="0">H6+H7+H8+H9+H10+H11+H12</f>
        <v>36.220000000000006</v>
      </c>
      <c r="I14" s="54">
        <f t="shared" si="0"/>
        <v>31.09</v>
      </c>
      <c r="J14" s="70">
        <f t="shared" si="0"/>
        <v>88.450000000000017</v>
      </c>
      <c r="K14" s="446">
        <f t="shared" si="0"/>
        <v>783.76</v>
      </c>
      <c r="L14" s="305">
        <f t="shared" si="0"/>
        <v>0.3600000000000001</v>
      </c>
      <c r="M14" s="54">
        <f t="shared" si="0"/>
        <v>0.38000000000000006</v>
      </c>
      <c r="N14" s="54">
        <f t="shared" si="0"/>
        <v>7.94</v>
      </c>
      <c r="O14" s="54">
        <f t="shared" si="0"/>
        <v>142.44</v>
      </c>
      <c r="P14" s="765">
        <f t="shared" si="0"/>
        <v>0.12</v>
      </c>
      <c r="Q14" s="305">
        <f t="shared" si="0"/>
        <v>103.65</v>
      </c>
      <c r="R14" s="54">
        <f t="shared" si="0"/>
        <v>492.51</v>
      </c>
      <c r="S14" s="54">
        <f t="shared" si="0"/>
        <v>177.99</v>
      </c>
      <c r="T14" s="54">
        <f t="shared" si="0"/>
        <v>11.469999999999999</v>
      </c>
      <c r="U14" s="54">
        <f t="shared" si="0"/>
        <v>1190.0999999999999</v>
      </c>
      <c r="V14" s="54">
        <f t="shared" si="0"/>
        <v>1.9000000000000003E-2</v>
      </c>
      <c r="W14" s="54">
        <f t="shared" si="0"/>
        <v>5.0000000000000001E-3</v>
      </c>
      <c r="X14" s="70">
        <f t="shared" si="0"/>
        <v>3.0149999999999997</v>
      </c>
    </row>
    <row r="15" spans="1:24" s="16" customFormat="1" ht="38.25" customHeight="1" x14ac:dyDescent="0.35">
      <c r="A15" s="107"/>
      <c r="B15" s="827"/>
      <c r="C15" s="353"/>
      <c r="D15" s="694"/>
      <c r="E15" s="301" t="s">
        <v>21</v>
      </c>
      <c r="F15" s="493"/>
      <c r="G15" s="500"/>
      <c r="H15" s="197"/>
      <c r="I15" s="22"/>
      <c r="J15" s="61"/>
      <c r="K15" s="497" t="e">
        <f>K13/23.5</f>
        <v>#REF!</v>
      </c>
      <c r="L15" s="197"/>
      <c r="M15" s="22"/>
      <c r="N15" s="22"/>
      <c r="O15" s="22"/>
      <c r="P15" s="111"/>
      <c r="Q15" s="197"/>
      <c r="R15" s="22"/>
      <c r="S15" s="22"/>
      <c r="T15" s="22"/>
      <c r="U15" s="22"/>
      <c r="V15" s="22"/>
      <c r="W15" s="22"/>
      <c r="X15" s="61"/>
    </row>
    <row r="16" spans="1:24" s="16" customFormat="1" ht="38.25" customHeight="1" thickBot="1" x14ac:dyDescent="0.4">
      <c r="A16" s="260"/>
      <c r="B16" s="829"/>
      <c r="C16" s="532"/>
      <c r="D16" s="695"/>
      <c r="E16" s="553" t="s">
        <v>21</v>
      </c>
      <c r="F16" s="696"/>
      <c r="G16" s="697"/>
      <c r="H16" s="698"/>
      <c r="I16" s="699"/>
      <c r="J16" s="700"/>
      <c r="K16" s="425">
        <f>K14/23.5</f>
        <v>33.351489361702129</v>
      </c>
      <c r="L16" s="698"/>
      <c r="M16" s="699"/>
      <c r="N16" s="699"/>
      <c r="O16" s="699"/>
      <c r="P16" s="701"/>
      <c r="Q16" s="698"/>
      <c r="R16" s="699"/>
      <c r="S16" s="699"/>
      <c r="T16" s="699"/>
      <c r="U16" s="699"/>
      <c r="V16" s="699"/>
      <c r="W16" s="699"/>
      <c r="X16" s="700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628" t="s">
        <v>129</v>
      </c>
      <c r="B18" s="836"/>
      <c r="C18" s="629"/>
      <c r="D18" s="630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631" t="s">
        <v>65</v>
      </c>
      <c r="B19" s="832"/>
      <c r="C19" s="632"/>
      <c r="D19" s="632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0" zoomScaleNormal="40" workbookViewId="0">
      <selection activeCell="E28" sqref="E28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635" t="s">
        <v>39</v>
      </c>
      <c r="D4" s="702"/>
      <c r="E4" s="703"/>
      <c r="F4" s="634"/>
      <c r="G4" s="635"/>
      <c r="H4" s="929" t="s">
        <v>22</v>
      </c>
      <c r="I4" s="930"/>
      <c r="J4" s="931"/>
      <c r="K4" s="704" t="s">
        <v>23</v>
      </c>
      <c r="L4" s="912" t="s">
        <v>24</v>
      </c>
      <c r="M4" s="913"/>
      <c r="N4" s="914"/>
      <c r="O4" s="914"/>
      <c r="P4" s="918"/>
      <c r="Q4" s="926" t="s">
        <v>25</v>
      </c>
      <c r="R4" s="927"/>
      <c r="S4" s="927"/>
      <c r="T4" s="927"/>
      <c r="U4" s="927"/>
      <c r="V4" s="927"/>
      <c r="W4" s="927"/>
      <c r="X4" s="928"/>
    </row>
    <row r="5" spans="1:24" s="16" customFormat="1" ht="28.5" customHeight="1" thickBot="1" x14ac:dyDescent="0.4">
      <c r="A5" s="142" t="s">
        <v>0</v>
      </c>
      <c r="B5" s="559"/>
      <c r="C5" s="251" t="s">
        <v>40</v>
      </c>
      <c r="D5" s="705" t="s">
        <v>41</v>
      </c>
      <c r="E5" s="251" t="s">
        <v>38</v>
      </c>
      <c r="F5" s="489" t="s">
        <v>26</v>
      </c>
      <c r="G5" s="251" t="s">
        <v>37</v>
      </c>
      <c r="H5" s="489" t="s">
        <v>27</v>
      </c>
      <c r="I5" s="479" t="s">
        <v>28</v>
      </c>
      <c r="J5" s="489" t="s">
        <v>29</v>
      </c>
      <c r="K5" s="706" t="s">
        <v>30</v>
      </c>
      <c r="L5" s="502" t="s">
        <v>31</v>
      </c>
      <c r="M5" s="502" t="s">
        <v>110</v>
      </c>
      <c r="N5" s="502" t="s">
        <v>32</v>
      </c>
      <c r="O5" s="563" t="s">
        <v>111</v>
      </c>
      <c r="P5" s="502" t="s">
        <v>112</v>
      </c>
      <c r="Q5" s="502" t="s">
        <v>33</v>
      </c>
      <c r="R5" s="502" t="s">
        <v>34</v>
      </c>
      <c r="S5" s="502" t="s">
        <v>35</v>
      </c>
      <c r="T5" s="502" t="s">
        <v>36</v>
      </c>
      <c r="U5" s="502" t="s">
        <v>113</v>
      </c>
      <c r="V5" s="502" t="s">
        <v>114</v>
      </c>
      <c r="W5" s="502" t="s">
        <v>115</v>
      </c>
      <c r="X5" s="635" t="s">
        <v>116</v>
      </c>
    </row>
    <row r="6" spans="1:24" s="16" customFormat="1" ht="39" customHeight="1" x14ac:dyDescent="0.35">
      <c r="A6" s="121" t="s">
        <v>7</v>
      </c>
      <c r="B6" s="121"/>
      <c r="C6" s="387">
        <v>25</v>
      </c>
      <c r="D6" s="269" t="s">
        <v>19</v>
      </c>
      <c r="E6" s="335" t="s">
        <v>50</v>
      </c>
      <c r="F6" s="350">
        <v>150</v>
      </c>
      <c r="G6" s="138"/>
      <c r="H6" s="47">
        <v>0.6</v>
      </c>
      <c r="I6" s="37">
        <v>0.45</v>
      </c>
      <c r="J6" s="48">
        <v>15.45</v>
      </c>
      <c r="K6" s="190">
        <v>70.5</v>
      </c>
      <c r="L6" s="256">
        <v>0.03</v>
      </c>
      <c r="M6" s="47">
        <v>0.05</v>
      </c>
      <c r="N6" s="37">
        <v>7.5</v>
      </c>
      <c r="O6" s="37">
        <v>0</v>
      </c>
      <c r="P6" s="218">
        <v>0</v>
      </c>
      <c r="Q6" s="256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42">
        <v>0.01</v>
      </c>
    </row>
    <row r="7" spans="1:24" s="16" customFormat="1" ht="39" customHeight="1" x14ac:dyDescent="0.35">
      <c r="A7" s="857"/>
      <c r="B7" s="150"/>
      <c r="C7" s="148">
        <v>37</v>
      </c>
      <c r="D7" s="151" t="s">
        <v>9</v>
      </c>
      <c r="E7" s="173" t="s">
        <v>56</v>
      </c>
      <c r="F7" s="183">
        <v>200</v>
      </c>
      <c r="G7" s="129"/>
      <c r="H7" s="238">
        <v>5.78</v>
      </c>
      <c r="I7" s="13">
        <v>5.5</v>
      </c>
      <c r="J7" s="43">
        <v>10.8</v>
      </c>
      <c r="K7" s="101">
        <v>115.7</v>
      </c>
      <c r="L7" s="238">
        <v>7.0000000000000007E-2</v>
      </c>
      <c r="M7" s="71">
        <v>7.0000000000000007E-2</v>
      </c>
      <c r="N7" s="13">
        <v>5.69</v>
      </c>
      <c r="O7" s="13">
        <v>110</v>
      </c>
      <c r="P7" s="43">
        <v>0</v>
      </c>
      <c r="Q7" s="23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07"/>
      <c r="B8" s="856"/>
      <c r="C8" s="148">
        <v>75</v>
      </c>
      <c r="D8" s="691" t="s">
        <v>10</v>
      </c>
      <c r="E8" s="626" t="s">
        <v>63</v>
      </c>
      <c r="F8" s="692">
        <v>90</v>
      </c>
      <c r="G8" s="135"/>
      <c r="H8" s="324">
        <v>12.86</v>
      </c>
      <c r="I8" s="29">
        <v>1.65</v>
      </c>
      <c r="J8" s="30">
        <v>4.9400000000000004</v>
      </c>
      <c r="K8" s="323">
        <v>84.8</v>
      </c>
      <c r="L8" s="324">
        <v>0.08</v>
      </c>
      <c r="M8" s="324">
        <v>0.09</v>
      </c>
      <c r="N8" s="29">
        <v>1.36</v>
      </c>
      <c r="O8" s="29">
        <v>170</v>
      </c>
      <c r="P8" s="30">
        <v>0.16</v>
      </c>
      <c r="Q8" s="325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3">
        <v>0.51</v>
      </c>
    </row>
    <row r="9" spans="1:24" s="16" customFormat="1" ht="39" customHeight="1" x14ac:dyDescent="0.35">
      <c r="A9" s="107"/>
      <c r="B9" s="856"/>
      <c r="C9" s="148">
        <v>53</v>
      </c>
      <c r="D9" s="691" t="s">
        <v>62</v>
      </c>
      <c r="E9" s="319" t="s">
        <v>59</v>
      </c>
      <c r="F9" s="99">
        <v>150</v>
      </c>
      <c r="G9" s="135"/>
      <c r="H9" s="71">
        <v>3.34</v>
      </c>
      <c r="I9" s="13">
        <v>4.91</v>
      </c>
      <c r="J9" s="23">
        <v>33.93</v>
      </c>
      <c r="K9" s="136">
        <v>191.49</v>
      </c>
      <c r="L9" s="71">
        <v>0.03</v>
      </c>
      <c r="M9" s="71">
        <v>0.02</v>
      </c>
      <c r="N9" s="13">
        <v>0</v>
      </c>
      <c r="O9" s="13">
        <v>20</v>
      </c>
      <c r="P9" s="23">
        <v>0.09</v>
      </c>
      <c r="Q9" s="238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07"/>
      <c r="B10" s="856"/>
      <c r="C10" s="555">
        <v>104</v>
      </c>
      <c r="D10" s="319" t="s">
        <v>18</v>
      </c>
      <c r="E10" s="708" t="s">
        <v>142</v>
      </c>
      <c r="F10" s="627">
        <v>200</v>
      </c>
      <c r="G10" s="99"/>
      <c r="H10" s="237">
        <v>0</v>
      </c>
      <c r="I10" s="15">
        <v>0</v>
      </c>
      <c r="J10" s="41">
        <v>14.16</v>
      </c>
      <c r="K10" s="254">
        <v>55.48</v>
      </c>
      <c r="L10" s="237">
        <v>0.09</v>
      </c>
      <c r="M10" s="15">
        <v>0.1</v>
      </c>
      <c r="N10" s="15">
        <v>2.94</v>
      </c>
      <c r="O10" s="15">
        <v>80</v>
      </c>
      <c r="P10" s="18">
        <v>0.96</v>
      </c>
      <c r="Q10" s="23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07"/>
      <c r="B11" s="856"/>
      <c r="C11" s="149">
        <v>119</v>
      </c>
      <c r="D11" s="178" t="s">
        <v>14</v>
      </c>
      <c r="E11" s="151" t="s">
        <v>55</v>
      </c>
      <c r="F11" s="129">
        <v>45</v>
      </c>
      <c r="G11" s="133"/>
      <c r="H11" s="17">
        <v>3.42</v>
      </c>
      <c r="I11" s="15">
        <v>0.36</v>
      </c>
      <c r="J11" s="18">
        <v>22.14</v>
      </c>
      <c r="K11" s="188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37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07"/>
      <c r="B12" s="856"/>
      <c r="C12" s="147">
        <v>120</v>
      </c>
      <c r="D12" s="178" t="s">
        <v>15</v>
      </c>
      <c r="E12" s="151" t="s">
        <v>47</v>
      </c>
      <c r="F12" s="133">
        <v>40</v>
      </c>
      <c r="G12" s="261"/>
      <c r="H12" s="237">
        <v>2.64</v>
      </c>
      <c r="I12" s="15">
        <v>0.48</v>
      </c>
      <c r="J12" s="41">
        <v>16.079999999999998</v>
      </c>
      <c r="K12" s="195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37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07"/>
      <c r="B13" s="856"/>
      <c r="C13" s="780"/>
      <c r="D13" s="644"/>
      <c r="E13" s="303" t="s">
        <v>20</v>
      </c>
      <c r="F13" s="307">
        <f>SUM(F6:F12)</f>
        <v>875</v>
      </c>
      <c r="G13" s="133"/>
      <c r="H13" s="24">
        <f t="shared" ref="H13:J13" si="0">SUM(H6:H12)</f>
        <v>28.64</v>
      </c>
      <c r="I13" s="14">
        <f t="shared" si="0"/>
        <v>13.35</v>
      </c>
      <c r="J13" s="125">
        <f t="shared" si="0"/>
        <v>117.5</v>
      </c>
      <c r="K13" s="306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5">
        <f t="shared" si="1"/>
        <v>1.21</v>
      </c>
      <c r="Q13" s="196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60"/>
      <c r="B14" s="349"/>
      <c r="C14" s="781"/>
      <c r="D14" s="647"/>
      <c r="E14" s="336" t="s">
        <v>21</v>
      </c>
      <c r="F14" s="647"/>
      <c r="G14" s="645"/>
      <c r="H14" s="652"/>
      <c r="I14" s="653"/>
      <c r="J14" s="709"/>
      <c r="K14" s="570">
        <f>K13/23.5</f>
        <v>29.911489361702131</v>
      </c>
      <c r="L14" s="652"/>
      <c r="M14" s="652"/>
      <c r="N14" s="653"/>
      <c r="O14" s="653"/>
      <c r="P14" s="709"/>
      <c r="Q14" s="651"/>
      <c r="R14" s="653"/>
      <c r="S14" s="653"/>
      <c r="T14" s="653"/>
      <c r="U14" s="653"/>
      <c r="V14" s="653"/>
      <c r="W14" s="653"/>
      <c r="X14" s="654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9" zoomScaleNormal="49" workbookViewId="0">
      <selection activeCell="E27" sqref="E27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1"/>
      <c r="B4" s="118"/>
      <c r="C4" s="776" t="s">
        <v>39</v>
      </c>
      <c r="D4" s="710"/>
      <c r="E4" s="703"/>
      <c r="F4" s="635"/>
      <c r="G4" s="634"/>
      <c r="H4" s="737" t="s">
        <v>22</v>
      </c>
      <c r="I4" s="640"/>
      <c r="J4" s="784"/>
      <c r="K4" s="640" t="s">
        <v>23</v>
      </c>
      <c r="L4" s="912" t="s">
        <v>24</v>
      </c>
      <c r="M4" s="913"/>
      <c r="N4" s="914"/>
      <c r="O4" s="914"/>
      <c r="P4" s="918"/>
      <c r="Q4" s="919" t="s">
        <v>25</v>
      </c>
      <c r="R4" s="920"/>
      <c r="S4" s="920"/>
      <c r="T4" s="920"/>
      <c r="U4" s="920"/>
      <c r="V4" s="920"/>
      <c r="W4" s="920"/>
      <c r="X4" s="921"/>
    </row>
    <row r="5" spans="1:47" s="16" customFormat="1" ht="28.5" customHeight="1" thickBot="1" x14ac:dyDescent="0.4">
      <c r="A5" s="142" t="s">
        <v>0</v>
      </c>
      <c r="B5" s="119"/>
      <c r="C5" s="763" t="s">
        <v>40</v>
      </c>
      <c r="D5" s="686" t="s">
        <v>41</v>
      </c>
      <c r="E5" s="104" t="s">
        <v>38</v>
      </c>
      <c r="F5" s="104" t="s">
        <v>26</v>
      </c>
      <c r="G5" s="98" t="s">
        <v>37</v>
      </c>
      <c r="H5" s="479" t="s">
        <v>27</v>
      </c>
      <c r="I5" s="479" t="s">
        <v>28</v>
      </c>
      <c r="J5" s="479" t="s">
        <v>29</v>
      </c>
      <c r="K5" s="641" t="s">
        <v>30</v>
      </c>
      <c r="L5" s="346" t="s">
        <v>31</v>
      </c>
      <c r="M5" s="346" t="s">
        <v>110</v>
      </c>
      <c r="N5" s="346" t="s">
        <v>32</v>
      </c>
      <c r="O5" s="476" t="s">
        <v>111</v>
      </c>
      <c r="P5" s="346" t="s">
        <v>112</v>
      </c>
      <c r="Q5" s="346" t="s">
        <v>33</v>
      </c>
      <c r="R5" s="346" t="s">
        <v>34</v>
      </c>
      <c r="S5" s="346" t="s">
        <v>35</v>
      </c>
      <c r="T5" s="346" t="s">
        <v>36</v>
      </c>
      <c r="U5" s="346" t="s">
        <v>113</v>
      </c>
      <c r="V5" s="346" t="s">
        <v>114</v>
      </c>
      <c r="W5" s="346" t="s">
        <v>115</v>
      </c>
      <c r="X5" s="479" t="s">
        <v>116</v>
      </c>
    </row>
    <row r="6" spans="1:47" s="16" customFormat="1" ht="26.5" customHeight="1" x14ac:dyDescent="0.35">
      <c r="A6" s="145" t="s">
        <v>7</v>
      </c>
      <c r="B6" s="783"/>
      <c r="C6" s="155">
        <v>132</v>
      </c>
      <c r="D6" s="712" t="s">
        <v>19</v>
      </c>
      <c r="E6" s="689" t="s">
        <v>125</v>
      </c>
      <c r="F6" s="713">
        <v>60</v>
      </c>
      <c r="G6" s="282"/>
      <c r="H6" s="264">
        <v>0.75</v>
      </c>
      <c r="I6" s="39">
        <v>5.08</v>
      </c>
      <c r="J6" s="40">
        <v>4.9800000000000004</v>
      </c>
      <c r="K6" s="314">
        <v>68.55</v>
      </c>
      <c r="L6" s="332">
        <v>0.01</v>
      </c>
      <c r="M6" s="334">
        <v>0.02</v>
      </c>
      <c r="N6" s="49">
        <v>3</v>
      </c>
      <c r="O6" s="49">
        <v>0</v>
      </c>
      <c r="P6" s="50">
        <v>0</v>
      </c>
      <c r="Q6" s="334">
        <v>18.62</v>
      </c>
      <c r="R6" s="49">
        <v>20.059999999999999</v>
      </c>
      <c r="S6" s="49">
        <v>10.51</v>
      </c>
      <c r="T6" s="49">
        <v>0.83</v>
      </c>
      <c r="U6" s="49">
        <v>147.34</v>
      </c>
      <c r="V6" s="49">
        <v>3.0000000000000001E-3</v>
      </c>
      <c r="W6" s="49">
        <v>0</v>
      </c>
      <c r="X6" s="50">
        <v>0.01</v>
      </c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</row>
    <row r="7" spans="1:47" s="16" customFormat="1" ht="26.5" customHeight="1" x14ac:dyDescent="0.35">
      <c r="A7" s="105"/>
      <c r="B7" s="124"/>
      <c r="C7" s="135">
        <v>138</v>
      </c>
      <c r="D7" s="319" t="s">
        <v>9</v>
      </c>
      <c r="E7" s="626" t="s">
        <v>66</v>
      </c>
      <c r="F7" s="627">
        <v>200</v>
      </c>
      <c r="G7" s="99"/>
      <c r="H7" s="238">
        <v>6.03</v>
      </c>
      <c r="I7" s="13">
        <v>6.38</v>
      </c>
      <c r="J7" s="43">
        <v>11.17</v>
      </c>
      <c r="K7" s="101">
        <v>126.47</v>
      </c>
      <c r="L7" s="238">
        <v>0.08</v>
      </c>
      <c r="M7" s="71">
        <v>0.08</v>
      </c>
      <c r="N7" s="13">
        <v>5.73</v>
      </c>
      <c r="O7" s="13">
        <v>120</v>
      </c>
      <c r="P7" s="43">
        <v>0.02</v>
      </c>
      <c r="Q7" s="71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3">
        <v>0.04</v>
      </c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</row>
    <row r="8" spans="1:47" s="16" customFormat="1" ht="26.5" customHeight="1" x14ac:dyDescent="0.35">
      <c r="A8" s="107"/>
      <c r="B8" s="124"/>
      <c r="C8" s="135">
        <v>126</v>
      </c>
      <c r="D8" s="319" t="s">
        <v>10</v>
      </c>
      <c r="E8" s="626" t="s">
        <v>148</v>
      </c>
      <c r="F8" s="627">
        <v>90</v>
      </c>
      <c r="G8" s="99"/>
      <c r="H8" s="238">
        <v>18.489999999999998</v>
      </c>
      <c r="I8" s="13">
        <v>18.54</v>
      </c>
      <c r="J8" s="43">
        <v>3.59</v>
      </c>
      <c r="K8" s="101">
        <v>256</v>
      </c>
      <c r="L8" s="238">
        <v>0.06</v>
      </c>
      <c r="M8" s="71">
        <v>0.14000000000000001</v>
      </c>
      <c r="N8" s="13">
        <v>1.08</v>
      </c>
      <c r="O8" s="13">
        <v>10</v>
      </c>
      <c r="P8" s="43">
        <v>0.04</v>
      </c>
      <c r="Q8" s="71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</row>
    <row r="9" spans="1:47" s="16" customFormat="1" ht="26.5" customHeight="1" x14ac:dyDescent="0.35">
      <c r="A9" s="107"/>
      <c r="B9" s="134"/>
      <c r="C9" s="555">
        <v>51</v>
      </c>
      <c r="D9" s="202" t="s">
        <v>62</v>
      </c>
      <c r="E9" s="152" t="s">
        <v>130</v>
      </c>
      <c r="F9" s="555">
        <v>150</v>
      </c>
      <c r="G9" s="168"/>
      <c r="H9" s="866">
        <v>3.33</v>
      </c>
      <c r="I9" s="867">
        <v>3.81</v>
      </c>
      <c r="J9" s="868">
        <v>26.04</v>
      </c>
      <c r="K9" s="869">
        <v>151.12</v>
      </c>
      <c r="L9" s="237">
        <v>0.15</v>
      </c>
      <c r="M9" s="15">
        <v>0.1</v>
      </c>
      <c r="N9" s="15">
        <v>14.03</v>
      </c>
      <c r="O9" s="15">
        <v>20</v>
      </c>
      <c r="P9" s="18">
        <v>0.06</v>
      </c>
      <c r="Q9" s="237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1">
        <v>0.05</v>
      </c>
    </row>
    <row r="10" spans="1:47" s="16" customFormat="1" ht="26.5" customHeight="1" x14ac:dyDescent="0.35">
      <c r="A10" s="107"/>
      <c r="B10" s="124"/>
      <c r="C10" s="135">
        <v>101</v>
      </c>
      <c r="D10" s="319" t="s">
        <v>18</v>
      </c>
      <c r="E10" s="626" t="s">
        <v>67</v>
      </c>
      <c r="F10" s="627">
        <v>200</v>
      </c>
      <c r="G10" s="99"/>
      <c r="H10" s="237">
        <v>0.64</v>
      </c>
      <c r="I10" s="15">
        <v>0.25</v>
      </c>
      <c r="J10" s="41">
        <v>16.059999999999999</v>
      </c>
      <c r="K10" s="254">
        <v>79.849999999999994</v>
      </c>
      <c r="L10" s="237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47" s="16" customFormat="1" ht="26.5" customHeight="1" x14ac:dyDescent="0.35">
      <c r="A11" s="107"/>
      <c r="B11" s="124"/>
      <c r="C11" s="136">
        <v>119</v>
      </c>
      <c r="D11" s="151" t="s">
        <v>14</v>
      </c>
      <c r="E11" s="151" t="s">
        <v>55</v>
      </c>
      <c r="F11" s="183">
        <v>20</v>
      </c>
      <c r="G11" s="129"/>
      <c r="H11" s="237">
        <v>1.52</v>
      </c>
      <c r="I11" s="15">
        <v>0.16</v>
      </c>
      <c r="J11" s="41">
        <v>9.84</v>
      </c>
      <c r="K11" s="254">
        <v>47</v>
      </c>
      <c r="L11" s="237">
        <v>0.02</v>
      </c>
      <c r="M11" s="15">
        <v>0.01</v>
      </c>
      <c r="N11" s="15">
        <v>0</v>
      </c>
      <c r="O11" s="15">
        <v>0</v>
      </c>
      <c r="P11" s="18">
        <v>0</v>
      </c>
      <c r="Q11" s="23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47" s="16" customFormat="1" ht="26.5" customHeight="1" x14ac:dyDescent="0.35">
      <c r="A12" s="107"/>
      <c r="B12" s="124"/>
      <c r="C12" s="133">
        <v>120</v>
      </c>
      <c r="D12" s="151" t="s">
        <v>15</v>
      </c>
      <c r="E12" s="151" t="s">
        <v>47</v>
      </c>
      <c r="F12" s="133">
        <v>20</v>
      </c>
      <c r="G12" s="178"/>
      <c r="H12" s="237">
        <v>1.32</v>
      </c>
      <c r="I12" s="15">
        <v>0.24</v>
      </c>
      <c r="J12" s="41">
        <v>8.0399999999999991</v>
      </c>
      <c r="K12" s="255">
        <v>39.6</v>
      </c>
      <c r="L12" s="272">
        <v>0.03</v>
      </c>
      <c r="M12" s="19">
        <v>0.02</v>
      </c>
      <c r="N12" s="20">
        <v>0</v>
      </c>
      <c r="O12" s="20">
        <v>0</v>
      </c>
      <c r="P12" s="46">
        <v>0</v>
      </c>
      <c r="Q12" s="27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47" s="16" customFormat="1" ht="26.5" customHeight="1" x14ac:dyDescent="0.35">
      <c r="A13" s="107"/>
      <c r="B13" s="124"/>
      <c r="C13" s="223"/>
      <c r="D13" s="151"/>
      <c r="E13" s="303" t="s">
        <v>20</v>
      </c>
      <c r="F13" s="309">
        <f>SUM(F6:F12)</f>
        <v>740</v>
      </c>
      <c r="G13" s="129"/>
      <c r="H13" s="196">
        <f>SUM(H6:H12)</f>
        <v>32.08</v>
      </c>
      <c r="I13" s="14">
        <f t="shared" ref="I13:J13" si="0">SUM(I6:I12)</f>
        <v>34.46</v>
      </c>
      <c r="J13" s="44">
        <f t="shared" si="0"/>
        <v>79.72</v>
      </c>
      <c r="K13" s="316">
        <f>SUM(K6:K12)</f>
        <v>768.59</v>
      </c>
      <c r="L13" s="196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4">
        <f t="shared" si="1"/>
        <v>0.12</v>
      </c>
      <c r="Q13" s="24">
        <f t="shared" si="1"/>
        <v>115.24</v>
      </c>
      <c r="R13" s="14">
        <f t="shared" si="1"/>
        <v>433.91999999999996</v>
      </c>
      <c r="S13" s="683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4">
        <f t="shared" si="2"/>
        <v>0</v>
      </c>
    </row>
    <row r="14" spans="1:47" ht="30" customHeight="1" thickBot="1" x14ac:dyDescent="0.4">
      <c r="A14" s="260"/>
      <c r="B14" s="296"/>
      <c r="C14" s="318"/>
      <c r="D14" s="687"/>
      <c r="E14" s="336" t="s">
        <v>21</v>
      </c>
      <c r="F14" s="645"/>
      <c r="G14" s="647"/>
      <c r="H14" s="651"/>
      <c r="I14" s="653"/>
      <c r="J14" s="654"/>
      <c r="K14" s="317">
        <f>K13/23.5</f>
        <v>32.705957446808512</v>
      </c>
      <c r="L14" s="651"/>
      <c r="M14" s="652"/>
      <c r="N14" s="653"/>
      <c r="O14" s="653"/>
      <c r="P14" s="654"/>
      <c r="Q14" s="652"/>
      <c r="R14" s="653"/>
      <c r="S14" s="714"/>
      <c r="T14" s="653"/>
      <c r="U14" s="653"/>
      <c r="V14" s="653"/>
      <c r="W14" s="714"/>
      <c r="X14" s="715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G31" sqref="G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18"/>
      <c r="C4" s="634" t="s">
        <v>39</v>
      </c>
      <c r="D4" s="308"/>
      <c r="E4" s="685"/>
      <c r="F4" s="635"/>
      <c r="G4" s="634"/>
      <c r="H4" s="737" t="s">
        <v>22</v>
      </c>
      <c r="I4" s="640"/>
      <c r="J4" s="784"/>
      <c r="K4" s="640" t="s">
        <v>23</v>
      </c>
      <c r="L4" s="912" t="s">
        <v>24</v>
      </c>
      <c r="M4" s="913"/>
      <c r="N4" s="914"/>
      <c r="O4" s="914"/>
      <c r="P4" s="918"/>
      <c r="Q4" s="919" t="s">
        <v>25</v>
      </c>
      <c r="R4" s="920"/>
      <c r="S4" s="920"/>
      <c r="T4" s="920"/>
      <c r="U4" s="920"/>
      <c r="V4" s="920"/>
      <c r="W4" s="920"/>
      <c r="X4" s="921"/>
    </row>
    <row r="5" spans="1:24" s="16" customFormat="1" ht="47" thickBot="1" x14ac:dyDescent="0.4">
      <c r="A5" s="142" t="s">
        <v>0</v>
      </c>
      <c r="B5" s="119"/>
      <c r="C5" s="98" t="s">
        <v>40</v>
      </c>
      <c r="D5" s="785" t="s">
        <v>41</v>
      </c>
      <c r="E5" s="98" t="s">
        <v>38</v>
      </c>
      <c r="F5" s="104" t="s">
        <v>26</v>
      </c>
      <c r="G5" s="98" t="s">
        <v>37</v>
      </c>
      <c r="H5" s="479" t="s">
        <v>27</v>
      </c>
      <c r="I5" s="479" t="s">
        <v>28</v>
      </c>
      <c r="J5" s="479" t="s">
        <v>29</v>
      </c>
      <c r="K5" s="641" t="s">
        <v>30</v>
      </c>
      <c r="L5" s="502" t="s">
        <v>31</v>
      </c>
      <c r="M5" s="502" t="s">
        <v>110</v>
      </c>
      <c r="N5" s="502" t="s">
        <v>32</v>
      </c>
      <c r="O5" s="563" t="s">
        <v>111</v>
      </c>
      <c r="P5" s="502" t="s">
        <v>112</v>
      </c>
      <c r="Q5" s="502" t="s">
        <v>33</v>
      </c>
      <c r="R5" s="502" t="s">
        <v>34</v>
      </c>
      <c r="S5" s="502" t="s">
        <v>35</v>
      </c>
      <c r="T5" s="502" t="s">
        <v>36</v>
      </c>
      <c r="U5" s="502" t="s">
        <v>113</v>
      </c>
      <c r="V5" s="502" t="s">
        <v>114</v>
      </c>
      <c r="W5" s="502" t="s">
        <v>115</v>
      </c>
      <c r="X5" s="479" t="s">
        <v>116</v>
      </c>
    </row>
    <row r="6" spans="1:24" s="16" customFormat="1" ht="33.75" customHeight="1" x14ac:dyDescent="0.35">
      <c r="A6" s="145" t="s">
        <v>7</v>
      </c>
      <c r="B6" s="121"/>
      <c r="C6" s="155">
        <v>25</v>
      </c>
      <c r="D6" s="269" t="s">
        <v>19</v>
      </c>
      <c r="E6" s="335" t="s">
        <v>50</v>
      </c>
      <c r="F6" s="350">
        <v>150</v>
      </c>
      <c r="G6" s="138"/>
      <c r="H6" s="47">
        <v>0.6</v>
      </c>
      <c r="I6" s="37">
        <v>0.45</v>
      </c>
      <c r="J6" s="48">
        <v>15.45</v>
      </c>
      <c r="K6" s="190">
        <v>70.5</v>
      </c>
      <c r="L6" s="256">
        <v>0.03</v>
      </c>
      <c r="M6" s="47">
        <v>0.05</v>
      </c>
      <c r="N6" s="37">
        <v>7.5</v>
      </c>
      <c r="O6" s="37">
        <v>0</v>
      </c>
      <c r="P6" s="218">
        <v>0</v>
      </c>
      <c r="Q6" s="256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42">
        <v>0.01</v>
      </c>
    </row>
    <row r="7" spans="1:24" s="16" customFormat="1" ht="33.75" customHeight="1" x14ac:dyDescent="0.35">
      <c r="A7" s="105"/>
      <c r="B7" s="124"/>
      <c r="C7" s="99">
        <v>35</v>
      </c>
      <c r="D7" s="319" t="s">
        <v>9</v>
      </c>
      <c r="E7" s="708" t="s">
        <v>69</v>
      </c>
      <c r="F7" s="627">
        <v>200</v>
      </c>
      <c r="G7" s="99"/>
      <c r="H7" s="238">
        <v>4.91</v>
      </c>
      <c r="I7" s="13">
        <v>9.9600000000000009</v>
      </c>
      <c r="J7" s="43">
        <v>9.02</v>
      </c>
      <c r="K7" s="101">
        <v>146.41</v>
      </c>
      <c r="L7" s="238">
        <v>0.04</v>
      </c>
      <c r="M7" s="71">
        <v>0.03</v>
      </c>
      <c r="N7" s="13">
        <v>0.75</v>
      </c>
      <c r="O7" s="13">
        <v>120</v>
      </c>
      <c r="P7" s="23">
        <v>0</v>
      </c>
      <c r="Q7" s="238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3">
        <v>0.03</v>
      </c>
    </row>
    <row r="8" spans="1:24" s="16" customFormat="1" ht="33.75" customHeight="1" x14ac:dyDescent="0.35">
      <c r="A8" s="107"/>
      <c r="B8" s="124"/>
      <c r="C8" s="99">
        <v>89</v>
      </c>
      <c r="D8" s="319" t="s">
        <v>10</v>
      </c>
      <c r="E8" s="708" t="s">
        <v>87</v>
      </c>
      <c r="F8" s="627">
        <v>90</v>
      </c>
      <c r="G8" s="99"/>
      <c r="H8" s="238">
        <v>18.13</v>
      </c>
      <c r="I8" s="13">
        <v>17.05</v>
      </c>
      <c r="J8" s="43">
        <v>3.69</v>
      </c>
      <c r="K8" s="101">
        <v>240.96</v>
      </c>
      <c r="L8" s="372">
        <v>0.06</v>
      </c>
      <c r="M8" s="90">
        <v>0.13</v>
      </c>
      <c r="N8" s="91">
        <v>1.06</v>
      </c>
      <c r="O8" s="91">
        <v>0</v>
      </c>
      <c r="P8" s="92">
        <v>0</v>
      </c>
      <c r="Q8" s="372">
        <v>17.03</v>
      </c>
      <c r="R8" s="91">
        <v>176.72</v>
      </c>
      <c r="S8" s="91">
        <v>23.18</v>
      </c>
      <c r="T8" s="91">
        <v>2.61</v>
      </c>
      <c r="U8" s="91">
        <v>317</v>
      </c>
      <c r="V8" s="91">
        <v>7.0000000000000001E-3</v>
      </c>
      <c r="W8" s="91">
        <v>0</v>
      </c>
      <c r="X8" s="96">
        <v>0.06</v>
      </c>
    </row>
    <row r="9" spans="1:24" s="16" customFormat="1" ht="33.75" customHeight="1" x14ac:dyDescent="0.35">
      <c r="A9" s="107"/>
      <c r="B9" s="124"/>
      <c r="C9" s="135">
        <v>53</v>
      </c>
      <c r="D9" s="691" t="s">
        <v>62</v>
      </c>
      <c r="E9" s="319" t="s">
        <v>59</v>
      </c>
      <c r="F9" s="99">
        <v>150</v>
      </c>
      <c r="G9" s="135"/>
      <c r="H9" s="71">
        <v>3.34</v>
      </c>
      <c r="I9" s="13">
        <v>4.91</v>
      </c>
      <c r="J9" s="23">
        <v>33.93</v>
      </c>
      <c r="K9" s="136">
        <v>191.49</v>
      </c>
      <c r="L9" s="71">
        <v>0.03</v>
      </c>
      <c r="M9" s="71">
        <v>0.02</v>
      </c>
      <c r="N9" s="13">
        <v>0</v>
      </c>
      <c r="O9" s="13">
        <v>20</v>
      </c>
      <c r="P9" s="23">
        <v>0.09</v>
      </c>
      <c r="Q9" s="238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43.5" customHeight="1" x14ac:dyDescent="0.35">
      <c r="A10" s="107"/>
      <c r="B10" s="124"/>
      <c r="C10" s="209">
        <v>216</v>
      </c>
      <c r="D10" s="178" t="s">
        <v>18</v>
      </c>
      <c r="E10" s="215" t="s">
        <v>123</v>
      </c>
      <c r="F10" s="133">
        <v>200</v>
      </c>
      <c r="G10" s="644"/>
      <c r="H10" s="237">
        <v>0.25</v>
      </c>
      <c r="I10" s="15">
        <v>0</v>
      </c>
      <c r="J10" s="41">
        <v>12.73</v>
      </c>
      <c r="K10" s="188">
        <v>51.3</v>
      </c>
      <c r="L10" s="272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72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07"/>
      <c r="B11" s="124"/>
      <c r="C11" s="101">
        <v>119</v>
      </c>
      <c r="D11" s="151" t="s">
        <v>14</v>
      </c>
      <c r="E11" s="178" t="s">
        <v>55</v>
      </c>
      <c r="F11" s="183">
        <v>20</v>
      </c>
      <c r="G11" s="129"/>
      <c r="H11" s="237">
        <v>1.52</v>
      </c>
      <c r="I11" s="15">
        <v>0.16</v>
      </c>
      <c r="J11" s="41">
        <v>9.84</v>
      </c>
      <c r="K11" s="254">
        <v>47</v>
      </c>
      <c r="L11" s="237">
        <v>0.02</v>
      </c>
      <c r="M11" s="15">
        <v>0.01</v>
      </c>
      <c r="N11" s="15">
        <v>0</v>
      </c>
      <c r="O11" s="15">
        <v>0</v>
      </c>
      <c r="P11" s="18">
        <v>0</v>
      </c>
      <c r="Q11" s="23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107"/>
      <c r="B12" s="124"/>
      <c r="C12" s="129">
        <v>120</v>
      </c>
      <c r="D12" s="151" t="s">
        <v>15</v>
      </c>
      <c r="E12" s="178" t="s">
        <v>47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270">
        <v>39.6</v>
      </c>
      <c r="L12" s="272">
        <v>0.03</v>
      </c>
      <c r="M12" s="19">
        <v>0.02</v>
      </c>
      <c r="N12" s="20">
        <v>0</v>
      </c>
      <c r="O12" s="20">
        <v>0</v>
      </c>
      <c r="P12" s="46">
        <v>0</v>
      </c>
      <c r="Q12" s="27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107"/>
      <c r="B13" s="124"/>
      <c r="C13" s="261"/>
      <c r="D13" s="643"/>
      <c r="E13" s="294" t="s">
        <v>20</v>
      </c>
      <c r="F13" s="309">
        <f>F6+F7+F8+F9+F10+F11+F12+60</f>
        <v>890</v>
      </c>
      <c r="G13" s="129"/>
      <c r="H13" s="196">
        <f>SUM(H6:H12)</f>
        <v>30.07</v>
      </c>
      <c r="I13" s="14">
        <f>SUM(I6:I12)</f>
        <v>32.770000000000003</v>
      </c>
      <c r="J13" s="44">
        <f t="shared" ref="J13" si="0">SUM(J6:J12)</f>
        <v>92.700000000000017</v>
      </c>
      <c r="K13" s="316">
        <f t="shared" ref="K13:X13" si="1">SUM(K6:K12)</f>
        <v>787.26</v>
      </c>
      <c r="L13" s="196">
        <f t="shared" si="1"/>
        <v>0.21</v>
      </c>
      <c r="M13" s="24">
        <f t="shared" si="1"/>
        <v>0.26</v>
      </c>
      <c r="N13" s="14">
        <f t="shared" si="1"/>
        <v>13.7</v>
      </c>
      <c r="O13" s="14">
        <f t="shared" si="1"/>
        <v>140</v>
      </c>
      <c r="P13" s="125">
        <f t="shared" si="1"/>
        <v>0.09</v>
      </c>
      <c r="Q13" s="196">
        <f t="shared" si="1"/>
        <v>74.39</v>
      </c>
      <c r="R13" s="14">
        <f t="shared" si="1"/>
        <v>357.56</v>
      </c>
      <c r="S13" s="14">
        <f t="shared" si="1"/>
        <v>84.89</v>
      </c>
      <c r="T13" s="14">
        <f t="shared" si="1"/>
        <v>4.67</v>
      </c>
      <c r="U13" s="14">
        <f t="shared" si="1"/>
        <v>742.37</v>
      </c>
      <c r="V13" s="14">
        <f t="shared" si="1"/>
        <v>1.3000000000000001E-2</v>
      </c>
      <c r="W13" s="14">
        <f t="shared" si="1"/>
        <v>9.0000000000000011E-3</v>
      </c>
      <c r="X13" s="44">
        <f t="shared" si="1"/>
        <v>3.02</v>
      </c>
    </row>
    <row r="14" spans="1:24" s="16" customFormat="1" ht="33.75" customHeight="1" thickBot="1" x14ac:dyDescent="0.4">
      <c r="A14" s="260"/>
      <c r="B14" s="296"/>
      <c r="C14" s="298"/>
      <c r="D14" s="645"/>
      <c r="E14" s="646" t="s">
        <v>21</v>
      </c>
      <c r="F14" s="645"/>
      <c r="G14" s="647"/>
      <c r="H14" s="651"/>
      <c r="I14" s="653"/>
      <c r="J14" s="654"/>
      <c r="K14" s="317">
        <f>K13/23.5</f>
        <v>33.500425531914892</v>
      </c>
      <c r="L14" s="651"/>
      <c r="M14" s="652"/>
      <c r="N14" s="653"/>
      <c r="O14" s="653"/>
      <c r="P14" s="709"/>
      <c r="Q14" s="651"/>
      <c r="R14" s="653"/>
      <c r="S14" s="653"/>
      <c r="T14" s="653"/>
      <c r="U14" s="653"/>
      <c r="V14" s="653"/>
      <c r="W14" s="653"/>
      <c r="X14" s="654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14" customFormat="1" ht="18" x14ac:dyDescent="0.35">
      <c r="B16" s="274"/>
      <c r="C16" s="274"/>
      <c r="D16" s="275"/>
      <c r="E16" s="276"/>
      <c r="F16" s="277"/>
      <c r="G16" s="275"/>
      <c r="H16" s="275"/>
      <c r="I16" s="275"/>
      <c r="J16" s="275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2" zoomScaleNormal="42" workbookViewId="0">
      <selection activeCell="E26" sqref="E26"/>
    </sheetView>
  </sheetViews>
  <sheetFormatPr defaultRowHeight="14.5" x14ac:dyDescent="0.35"/>
  <cols>
    <col min="1" max="1" width="16.81640625" customWidth="1"/>
    <col min="2" max="2" width="11" style="831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842"/>
      <c r="C4" s="635" t="s">
        <v>39</v>
      </c>
      <c r="D4" s="702"/>
      <c r="E4" s="703"/>
      <c r="F4" s="634"/>
      <c r="G4" s="635"/>
      <c r="H4" s="640" t="s">
        <v>22</v>
      </c>
      <c r="I4" s="640"/>
      <c r="J4" s="640"/>
      <c r="K4" s="704" t="s">
        <v>23</v>
      </c>
      <c r="L4" s="912" t="s">
        <v>24</v>
      </c>
      <c r="M4" s="913"/>
      <c r="N4" s="914"/>
      <c r="O4" s="914"/>
      <c r="P4" s="914"/>
      <c r="Q4" s="926" t="s">
        <v>25</v>
      </c>
      <c r="R4" s="927"/>
      <c r="S4" s="927"/>
      <c r="T4" s="927"/>
      <c r="U4" s="927"/>
      <c r="V4" s="927"/>
      <c r="W4" s="927"/>
      <c r="X4" s="928"/>
    </row>
    <row r="5" spans="1:24" s="16" customFormat="1" ht="28.5" customHeight="1" thickBot="1" x14ac:dyDescent="0.4">
      <c r="A5" s="142" t="s">
        <v>0</v>
      </c>
      <c r="B5" s="843"/>
      <c r="C5" s="104" t="s">
        <v>40</v>
      </c>
      <c r="D5" s="388" t="s">
        <v>41</v>
      </c>
      <c r="E5" s="104" t="s">
        <v>38</v>
      </c>
      <c r="F5" s="98" t="s">
        <v>26</v>
      </c>
      <c r="G5" s="104" t="s">
        <v>37</v>
      </c>
      <c r="H5" s="479" t="s">
        <v>27</v>
      </c>
      <c r="I5" s="479" t="s">
        <v>28</v>
      </c>
      <c r="J5" s="479" t="s">
        <v>29</v>
      </c>
      <c r="K5" s="717" t="s">
        <v>30</v>
      </c>
      <c r="L5" s="502" t="s">
        <v>31</v>
      </c>
      <c r="M5" s="502" t="s">
        <v>110</v>
      </c>
      <c r="N5" s="502" t="s">
        <v>32</v>
      </c>
      <c r="O5" s="563" t="s">
        <v>111</v>
      </c>
      <c r="P5" s="633" t="s">
        <v>112</v>
      </c>
      <c r="Q5" s="346" t="s">
        <v>33</v>
      </c>
      <c r="R5" s="346" t="s">
        <v>34</v>
      </c>
      <c r="S5" s="346" t="s">
        <v>35</v>
      </c>
      <c r="T5" s="346" t="s">
        <v>36</v>
      </c>
      <c r="U5" s="346" t="s">
        <v>113</v>
      </c>
      <c r="V5" s="346" t="s">
        <v>114</v>
      </c>
      <c r="W5" s="346" t="s">
        <v>115</v>
      </c>
      <c r="X5" s="479" t="s">
        <v>116</v>
      </c>
    </row>
    <row r="6" spans="1:24" s="16" customFormat="1" ht="33.75" customHeight="1" x14ac:dyDescent="0.35">
      <c r="A6" s="81" t="s">
        <v>7</v>
      </c>
      <c r="B6" s="138"/>
      <c r="C6" s="571">
        <v>172</v>
      </c>
      <c r="D6" s="688" t="s">
        <v>19</v>
      </c>
      <c r="E6" s="689" t="s">
        <v>132</v>
      </c>
      <c r="F6" s="711">
        <v>60</v>
      </c>
      <c r="G6" s="282"/>
      <c r="H6" s="284">
        <v>1.75</v>
      </c>
      <c r="I6" s="84">
        <v>0.11</v>
      </c>
      <c r="J6" s="86">
        <v>3.55</v>
      </c>
      <c r="K6" s="510">
        <v>21.6</v>
      </c>
      <c r="L6" s="284">
        <v>0.05</v>
      </c>
      <c r="M6" s="84">
        <v>0.02</v>
      </c>
      <c r="N6" s="84">
        <v>2.4</v>
      </c>
      <c r="O6" s="84">
        <v>20</v>
      </c>
      <c r="P6" s="85">
        <v>0</v>
      </c>
      <c r="Q6" s="284">
        <v>10.56</v>
      </c>
      <c r="R6" s="84">
        <v>32.36</v>
      </c>
      <c r="S6" s="84">
        <v>10.96</v>
      </c>
      <c r="T6" s="84">
        <v>0.37</v>
      </c>
      <c r="U6" s="84">
        <v>49.3</v>
      </c>
      <c r="V6" s="84">
        <v>4.0000000000000001E-3</v>
      </c>
      <c r="W6" s="84">
        <v>1E-3</v>
      </c>
      <c r="X6" s="86">
        <v>0.03</v>
      </c>
    </row>
    <row r="7" spans="1:24" s="16" customFormat="1" ht="33.75" customHeight="1" x14ac:dyDescent="0.35">
      <c r="A7" s="79"/>
      <c r="B7" s="182" t="s">
        <v>74</v>
      </c>
      <c r="C7" s="572">
        <v>37</v>
      </c>
      <c r="D7" s="509" t="s">
        <v>9</v>
      </c>
      <c r="E7" s="300" t="s">
        <v>56</v>
      </c>
      <c r="F7" s="584">
        <v>200</v>
      </c>
      <c r="G7" s="165"/>
      <c r="H7" s="330">
        <v>5.78</v>
      </c>
      <c r="I7" s="55">
        <v>5.5</v>
      </c>
      <c r="J7" s="69">
        <v>10.8</v>
      </c>
      <c r="K7" s="328">
        <v>115.7</v>
      </c>
      <c r="L7" s="330">
        <v>7.0000000000000007E-2</v>
      </c>
      <c r="M7" s="55">
        <v>7.0000000000000007E-2</v>
      </c>
      <c r="N7" s="55">
        <v>5.69</v>
      </c>
      <c r="O7" s="55">
        <v>110</v>
      </c>
      <c r="P7" s="56">
        <v>0</v>
      </c>
      <c r="Q7" s="330">
        <v>14.22</v>
      </c>
      <c r="R7" s="55">
        <v>82.61</v>
      </c>
      <c r="S7" s="55">
        <v>21.99</v>
      </c>
      <c r="T7" s="55">
        <v>1.22</v>
      </c>
      <c r="U7" s="55">
        <v>398.71</v>
      </c>
      <c r="V7" s="55">
        <v>5.0000000000000001E-3</v>
      </c>
      <c r="W7" s="55">
        <v>0</v>
      </c>
      <c r="X7" s="69">
        <v>0.04</v>
      </c>
    </row>
    <row r="8" spans="1:24" s="16" customFormat="1" ht="33.75" customHeight="1" x14ac:dyDescent="0.35">
      <c r="A8" s="82"/>
      <c r="B8" s="182" t="s">
        <v>74</v>
      </c>
      <c r="C8" s="572">
        <v>85</v>
      </c>
      <c r="D8" s="509" t="s">
        <v>10</v>
      </c>
      <c r="E8" s="300" t="s">
        <v>167</v>
      </c>
      <c r="F8" s="538">
        <v>90</v>
      </c>
      <c r="G8" s="165"/>
      <c r="H8" s="330">
        <v>13.81</v>
      </c>
      <c r="I8" s="55">
        <v>7.8</v>
      </c>
      <c r="J8" s="69">
        <v>7.21</v>
      </c>
      <c r="K8" s="328">
        <v>154.13</v>
      </c>
      <c r="L8" s="330">
        <v>0.18</v>
      </c>
      <c r="M8" s="55">
        <v>1.37</v>
      </c>
      <c r="N8" s="55">
        <v>10.33</v>
      </c>
      <c r="O8" s="55">
        <v>3920</v>
      </c>
      <c r="P8" s="56">
        <v>0.96</v>
      </c>
      <c r="Q8" s="330">
        <v>16.170000000000002</v>
      </c>
      <c r="R8" s="55">
        <v>221.57</v>
      </c>
      <c r="S8" s="55">
        <v>14.02</v>
      </c>
      <c r="T8" s="55">
        <v>4.8</v>
      </c>
      <c r="U8" s="55">
        <v>194.11</v>
      </c>
      <c r="V8" s="55">
        <v>5.0000000000000001E-3</v>
      </c>
      <c r="W8" s="55">
        <v>2.8000000000000001E-2</v>
      </c>
      <c r="X8" s="69">
        <v>0</v>
      </c>
    </row>
    <row r="9" spans="1:24" s="16" customFormat="1" ht="33.75" customHeight="1" x14ac:dyDescent="0.35">
      <c r="A9" s="82"/>
      <c r="B9" s="134"/>
      <c r="C9" s="555">
        <v>64</v>
      </c>
      <c r="D9" s="208" t="s">
        <v>49</v>
      </c>
      <c r="E9" s="355" t="s">
        <v>70</v>
      </c>
      <c r="F9" s="224">
        <v>150</v>
      </c>
      <c r="G9" s="100"/>
      <c r="H9" s="246">
        <v>6.76</v>
      </c>
      <c r="I9" s="75">
        <v>3.93</v>
      </c>
      <c r="J9" s="206">
        <v>41.29</v>
      </c>
      <c r="K9" s="371">
        <v>227.48</v>
      </c>
      <c r="L9" s="246">
        <v>0.08</v>
      </c>
      <c r="M9" s="75">
        <v>0.03</v>
      </c>
      <c r="N9" s="75">
        <v>0</v>
      </c>
      <c r="O9" s="75">
        <v>10</v>
      </c>
      <c r="P9" s="76">
        <v>0.06</v>
      </c>
      <c r="Q9" s="246">
        <v>13.22</v>
      </c>
      <c r="R9" s="75">
        <v>50.76</v>
      </c>
      <c r="S9" s="75">
        <v>9.1199999999999992</v>
      </c>
      <c r="T9" s="75">
        <v>0.92</v>
      </c>
      <c r="U9" s="75">
        <v>72.489999999999995</v>
      </c>
      <c r="V9" s="75">
        <v>1E-3</v>
      </c>
      <c r="W9" s="75">
        <v>0</v>
      </c>
      <c r="X9" s="206">
        <v>0.01</v>
      </c>
    </row>
    <row r="10" spans="1:24" s="16" customFormat="1" ht="43.5" customHeight="1" x14ac:dyDescent="0.35">
      <c r="A10" s="82"/>
      <c r="B10" s="134"/>
      <c r="C10" s="134">
        <v>95</v>
      </c>
      <c r="D10" s="691" t="s">
        <v>18</v>
      </c>
      <c r="E10" s="626" t="s">
        <v>143</v>
      </c>
      <c r="F10" s="692">
        <v>200</v>
      </c>
      <c r="G10" s="134"/>
      <c r="H10" s="272">
        <v>0</v>
      </c>
      <c r="I10" s="20">
        <v>0</v>
      </c>
      <c r="J10" s="21">
        <v>20</v>
      </c>
      <c r="K10" s="191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37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16" customFormat="1" ht="33.75" customHeight="1" x14ac:dyDescent="0.35">
      <c r="A11" s="82"/>
      <c r="B11" s="134"/>
      <c r="C11" s="569">
        <v>119</v>
      </c>
      <c r="D11" s="208" t="s">
        <v>14</v>
      </c>
      <c r="E11" s="152" t="s">
        <v>55</v>
      </c>
      <c r="F11" s="134">
        <v>30</v>
      </c>
      <c r="G11" s="168"/>
      <c r="H11" s="272">
        <v>2.2799999999999998</v>
      </c>
      <c r="I11" s="20">
        <v>0.24</v>
      </c>
      <c r="J11" s="46">
        <v>14.76</v>
      </c>
      <c r="K11" s="404">
        <v>70.5</v>
      </c>
      <c r="L11" s="272">
        <v>0.03</v>
      </c>
      <c r="M11" s="20">
        <v>0.01</v>
      </c>
      <c r="N11" s="20">
        <v>0</v>
      </c>
      <c r="O11" s="20">
        <v>0</v>
      </c>
      <c r="P11" s="21">
        <v>0</v>
      </c>
      <c r="Q11" s="272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82"/>
      <c r="B12" s="134"/>
      <c r="C12" s="555">
        <v>120</v>
      </c>
      <c r="D12" s="208" t="s">
        <v>15</v>
      </c>
      <c r="E12" s="152" t="s">
        <v>47</v>
      </c>
      <c r="F12" s="134">
        <v>20</v>
      </c>
      <c r="G12" s="168"/>
      <c r="H12" s="272">
        <v>1.32</v>
      </c>
      <c r="I12" s="20">
        <v>0.24</v>
      </c>
      <c r="J12" s="46">
        <v>8.0399999999999991</v>
      </c>
      <c r="K12" s="404">
        <v>39.6</v>
      </c>
      <c r="L12" s="272">
        <v>0.03</v>
      </c>
      <c r="M12" s="20">
        <v>0.02</v>
      </c>
      <c r="N12" s="20">
        <v>0</v>
      </c>
      <c r="O12" s="20">
        <v>0</v>
      </c>
      <c r="P12" s="21">
        <v>0</v>
      </c>
      <c r="Q12" s="272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2"/>
      <c r="B13" s="181" t="s">
        <v>72</v>
      </c>
      <c r="C13" s="490"/>
      <c r="D13" s="174"/>
      <c r="E13" s="410" t="s">
        <v>20</v>
      </c>
      <c r="F13" s="292" t="e">
        <f>F6+#REF!+#REF!+F9+F10+F11+F12</f>
        <v>#REF!</v>
      </c>
      <c r="G13" s="462"/>
      <c r="H13" s="197" t="e">
        <f>H6+#REF!+#REF!+H9+H10+H11+H12</f>
        <v>#REF!</v>
      </c>
      <c r="I13" s="22" t="e">
        <f>I6+#REF!+#REF!+I9+I10+I11+I12</f>
        <v>#REF!</v>
      </c>
      <c r="J13" s="61" t="e">
        <f>J6+#REF!+#REF!+J9+J10+J11+J12</f>
        <v>#REF!</v>
      </c>
      <c r="K13" s="452" t="e">
        <f>K6+#REF!+#REF!+K9+K10+K11+K12</f>
        <v>#REF!</v>
      </c>
      <c r="L13" s="197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11" t="e">
        <f>P6+#REF!+#REF!+P9+P10+P11+P12</f>
        <v>#REF!</v>
      </c>
      <c r="Q13" s="197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61" t="e">
        <f>X6+#REF!+#REF!+X9+X10+X11+X12</f>
        <v>#REF!</v>
      </c>
    </row>
    <row r="14" spans="1:24" s="16" customFormat="1" ht="33.75" customHeight="1" x14ac:dyDescent="0.35">
      <c r="A14" s="82"/>
      <c r="B14" s="235" t="s">
        <v>74</v>
      </c>
      <c r="C14" s="573"/>
      <c r="D14" s="414"/>
      <c r="E14" s="415" t="s">
        <v>20</v>
      </c>
      <c r="F14" s="291">
        <f>F6+F7+F8+F9+F10+F11+F12</f>
        <v>750</v>
      </c>
      <c r="G14" s="463"/>
      <c r="H14" s="305">
        <f t="shared" ref="H14:X14" si="0">H6+H7+H8+H9+H10+H11+H12</f>
        <v>31.700000000000003</v>
      </c>
      <c r="I14" s="54">
        <f t="shared" si="0"/>
        <v>17.819999999999997</v>
      </c>
      <c r="J14" s="70">
        <f t="shared" si="0"/>
        <v>105.65</v>
      </c>
      <c r="K14" s="464">
        <f t="shared" si="0"/>
        <v>709.61</v>
      </c>
      <c r="L14" s="305">
        <f t="shared" si="0"/>
        <v>0.54</v>
      </c>
      <c r="M14" s="54">
        <f t="shared" si="0"/>
        <v>1.6200000000000003</v>
      </c>
      <c r="N14" s="54">
        <f t="shared" si="0"/>
        <v>21.42</v>
      </c>
      <c r="O14" s="54">
        <f t="shared" si="0"/>
        <v>4139.2</v>
      </c>
      <c r="P14" s="765">
        <f t="shared" si="0"/>
        <v>1.98</v>
      </c>
      <c r="Q14" s="305">
        <f t="shared" si="0"/>
        <v>66.13</v>
      </c>
      <c r="R14" s="54">
        <f t="shared" si="0"/>
        <v>436.79999999999995</v>
      </c>
      <c r="S14" s="54">
        <f t="shared" si="0"/>
        <v>69.69</v>
      </c>
      <c r="T14" s="54">
        <f t="shared" si="0"/>
        <v>8.44</v>
      </c>
      <c r="U14" s="54">
        <f t="shared" si="0"/>
        <v>789.66</v>
      </c>
      <c r="V14" s="54">
        <f t="shared" si="0"/>
        <v>1.7000000000000005E-2</v>
      </c>
      <c r="W14" s="54">
        <f t="shared" si="0"/>
        <v>3.2000000000000001E-2</v>
      </c>
      <c r="X14" s="70">
        <f t="shared" si="0"/>
        <v>4.43</v>
      </c>
    </row>
    <row r="15" spans="1:24" s="16" customFormat="1" ht="33.75" customHeight="1" x14ac:dyDescent="0.35">
      <c r="A15" s="82"/>
      <c r="B15" s="234" t="s">
        <v>72</v>
      </c>
      <c r="C15" s="506"/>
      <c r="D15" s="416"/>
      <c r="E15" s="410" t="s">
        <v>21</v>
      </c>
      <c r="F15" s="417"/>
      <c r="G15" s="418"/>
      <c r="H15" s="411"/>
      <c r="I15" s="412"/>
      <c r="J15" s="413"/>
      <c r="K15" s="426" t="e">
        <f>K13/23.5</f>
        <v>#REF!</v>
      </c>
      <c r="L15" s="411"/>
      <c r="M15" s="412"/>
      <c r="N15" s="412"/>
      <c r="O15" s="412"/>
      <c r="P15" s="466"/>
      <c r="Q15" s="411"/>
      <c r="R15" s="412"/>
      <c r="S15" s="412"/>
      <c r="T15" s="412"/>
      <c r="U15" s="412"/>
      <c r="V15" s="412"/>
      <c r="W15" s="412"/>
      <c r="X15" s="413"/>
    </row>
    <row r="16" spans="1:24" s="16" customFormat="1" ht="33.75" customHeight="1" thickBot="1" x14ac:dyDescent="0.4">
      <c r="A16" s="349"/>
      <c r="B16" s="184" t="s">
        <v>74</v>
      </c>
      <c r="C16" s="496"/>
      <c r="D16" s="419"/>
      <c r="E16" s="625" t="s">
        <v>21</v>
      </c>
      <c r="F16" s="421"/>
      <c r="G16" s="166"/>
      <c r="H16" s="422"/>
      <c r="I16" s="423"/>
      <c r="J16" s="424"/>
      <c r="K16" s="425">
        <f>K14/23.5</f>
        <v>30.196170212765956</v>
      </c>
      <c r="L16" s="422"/>
      <c r="M16" s="423"/>
      <c r="N16" s="423"/>
      <c r="O16" s="423"/>
      <c r="P16" s="467"/>
      <c r="Q16" s="422"/>
      <c r="R16" s="423"/>
      <c r="S16" s="423"/>
      <c r="T16" s="423"/>
      <c r="U16" s="423"/>
      <c r="V16" s="423"/>
      <c r="W16" s="423"/>
      <c r="X16" s="424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28" t="s">
        <v>64</v>
      </c>
      <c r="B18" s="836"/>
      <c r="C18" s="629"/>
      <c r="D18" s="630"/>
      <c r="E18" s="25"/>
      <c r="F18" s="26"/>
      <c r="G18" s="11"/>
      <c r="H18" s="9"/>
      <c r="I18" s="11"/>
      <c r="J18" s="11"/>
    </row>
    <row r="19" spans="1:14" ht="18" x14ac:dyDescent="0.35">
      <c r="A19" s="631" t="s">
        <v>65</v>
      </c>
      <c r="B19" s="832"/>
      <c r="C19" s="632"/>
      <c r="D19" s="632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844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834"/>
      <c r="C2" s="7"/>
      <c r="D2" s="6" t="s">
        <v>3</v>
      </c>
      <c r="E2" s="6"/>
      <c r="F2" s="8" t="s">
        <v>2</v>
      </c>
      <c r="G2" s="120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90"/>
      <c r="B4" s="796"/>
      <c r="C4" s="634" t="s">
        <v>39</v>
      </c>
      <c r="D4" s="248"/>
      <c r="E4" s="685"/>
      <c r="F4" s="932" t="s">
        <v>26</v>
      </c>
      <c r="G4" s="635"/>
      <c r="H4" s="640" t="s">
        <v>22</v>
      </c>
      <c r="I4" s="640"/>
      <c r="J4" s="640"/>
      <c r="K4" s="704" t="s">
        <v>23</v>
      </c>
      <c r="L4" s="912" t="s">
        <v>24</v>
      </c>
      <c r="M4" s="913"/>
      <c r="N4" s="914"/>
      <c r="O4" s="914"/>
      <c r="P4" s="918"/>
      <c r="Q4" s="919" t="s">
        <v>25</v>
      </c>
      <c r="R4" s="920"/>
      <c r="S4" s="920"/>
      <c r="T4" s="920"/>
      <c r="U4" s="920"/>
      <c r="V4" s="920"/>
      <c r="W4" s="920"/>
      <c r="X4" s="921"/>
    </row>
    <row r="5" spans="1:24" s="16" customFormat="1" ht="28.5" customHeight="1" thickBot="1" x14ac:dyDescent="0.4">
      <c r="A5" s="322" t="s">
        <v>0</v>
      </c>
      <c r="B5" s="790"/>
      <c r="C5" s="98" t="s">
        <v>40</v>
      </c>
      <c r="D5" s="686" t="s">
        <v>41</v>
      </c>
      <c r="E5" s="98" t="s">
        <v>38</v>
      </c>
      <c r="F5" s="933"/>
      <c r="G5" s="104" t="s">
        <v>37</v>
      </c>
      <c r="H5" s="479" t="s">
        <v>27</v>
      </c>
      <c r="I5" s="479" t="s">
        <v>28</v>
      </c>
      <c r="J5" s="479" t="s">
        <v>29</v>
      </c>
      <c r="K5" s="717" t="s">
        <v>30</v>
      </c>
      <c r="L5" s="346" t="s">
        <v>31</v>
      </c>
      <c r="M5" s="346" t="s">
        <v>110</v>
      </c>
      <c r="N5" s="346" t="s">
        <v>32</v>
      </c>
      <c r="O5" s="476" t="s">
        <v>111</v>
      </c>
      <c r="P5" s="346" t="s">
        <v>112</v>
      </c>
      <c r="Q5" s="346" t="s">
        <v>33</v>
      </c>
      <c r="R5" s="346" t="s">
        <v>34</v>
      </c>
      <c r="S5" s="346" t="s">
        <v>35</v>
      </c>
      <c r="T5" s="346" t="s">
        <v>36</v>
      </c>
      <c r="U5" s="346" t="s">
        <v>113</v>
      </c>
      <c r="V5" s="346" t="s">
        <v>114</v>
      </c>
      <c r="W5" s="346" t="s">
        <v>115</v>
      </c>
      <c r="X5" s="479" t="s">
        <v>116</v>
      </c>
    </row>
    <row r="6" spans="1:24" s="16" customFormat="1" ht="26.5" customHeight="1" x14ac:dyDescent="0.35">
      <c r="A6" s="73" t="s">
        <v>6</v>
      </c>
      <c r="B6" s="383"/>
      <c r="C6" s="571">
        <v>28</v>
      </c>
      <c r="D6" s="688" t="s">
        <v>19</v>
      </c>
      <c r="E6" s="689" t="s">
        <v>138</v>
      </c>
      <c r="F6" s="690">
        <v>60</v>
      </c>
      <c r="G6" s="281"/>
      <c r="H6" s="284">
        <v>0.48</v>
      </c>
      <c r="I6" s="84">
        <v>0.6</v>
      </c>
      <c r="J6" s="86">
        <v>1.56</v>
      </c>
      <c r="K6" s="510">
        <v>8.4</v>
      </c>
      <c r="L6" s="284">
        <v>0.02</v>
      </c>
      <c r="M6" s="84">
        <v>0.02</v>
      </c>
      <c r="N6" s="84">
        <v>6</v>
      </c>
      <c r="O6" s="84">
        <v>10</v>
      </c>
      <c r="P6" s="85">
        <v>0</v>
      </c>
      <c r="Q6" s="284">
        <v>13.8</v>
      </c>
      <c r="R6" s="84">
        <v>25.2</v>
      </c>
      <c r="S6" s="84">
        <v>8.4</v>
      </c>
      <c r="T6" s="84">
        <v>0.36</v>
      </c>
      <c r="U6" s="84">
        <v>117.6</v>
      </c>
      <c r="V6" s="84">
        <v>0</v>
      </c>
      <c r="W6" s="84">
        <v>0</v>
      </c>
      <c r="X6" s="86">
        <v>0</v>
      </c>
    </row>
    <row r="7" spans="1:24" s="36" customFormat="1" ht="37.5" customHeight="1" x14ac:dyDescent="0.35">
      <c r="A7" s="87"/>
      <c r="B7" s="152"/>
      <c r="C7" s="555">
        <v>75</v>
      </c>
      <c r="D7" s="208" t="s">
        <v>10</v>
      </c>
      <c r="E7" s="152" t="s">
        <v>119</v>
      </c>
      <c r="F7" s="100">
        <v>90</v>
      </c>
      <c r="G7" s="152"/>
      <c r="H7" s="237">
        <v>12.86</v>
      </c>
      <c r="I7" s="15">
        <v>1.65</v>
      </c>
      <c r="J7" s="18">
        <v>4.9400000000000004</v>
      </c>
      <c r="K7" s="615">
        <v>84.8</v>
      </c>
      <c r="L7" s="237">
        <v>0.08</v>
      </c>
      <c r="M7" s="15">
        <v>0.09</v>
      </c>
      <c r="N7" s="15">
        <v>1.36</v>
      </c>
      <c r="O7" s="15">
        <v>170</v>
      </c>
      <c r="P7" s="18">
        <v>0.16</v>
      </c>
      <c r="Q7" s="237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87"/>
      <c r="B8" s="152"/>
      <c r="C8" s="555">
        <v>226</v>
      </c>
      <c r="D8" s="208" t="s">
        <v>62</v>
      </c>
      <c r="E8" s="355" t="s">
        <v>149</v>
      </c>
      <c r="F8" s="656">
        <v>150</v>
      </c>
      <c r="G8" s="134"/>
      <c r="H8" s="272">
        <v>3.23</v>
      </c>
      <c r="I8" s="20">
        <v>5.1100000000000003</v>
      </c>
      <c r="J8" s="21">
        <v>25.3</v>
      </c>
      <c r="K8" s="286">
        <v>159.79</v>
      </c>
      <c r="L8" s="272">
        <v>0.15</v>
      </c>
      <c r="M8" s="20">
        <v>0.1</v>
      </c>
      <c r="N8" s="20">
        <v>13.63</v>
      </c>
      <c r="O8" s="20">
        <v>20</v>
      </c>
      <c r="P8" s="21">
        <v>0.06</v>
      </c>
      <c r="Q8" s="272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87"/>
      <c r="B9" s="152"/>
      <c r="C9" s="555">
        <v>102</v>
      </c>
      <c r="D9" s="208" t="s">
        <v>18</v>
      </c>
      <c r="E9" s="355" t="s">
        <v>79</v>
      </c>
      <c r="F9" s="656">
        <v>200</v>
      </c>
      <c r="G9" s="152"/>
      <c r="H9" s="272">
        <v>0.83</v>
      </c>
      <c r="I9" s="20">
        <v>0.04</v>
      </c>
      <c r="J9" s="46">
        <v>15.16</v>
      </c>
      <c r="K9" s="404">
        <v>64.22</v>
      </c>
      <c r="L9" s="272">
        <v>0.01</v>
      </c>
      <c r="M9" s="20">
        <v>0.03</v>
      </c>
      <c r="N9" s="20">
        <v>0.27</v>
      </c>
      <c r="O9" s="20">
        <v>60</v>
      </c>
      <c r="P9" s="21">
        <v>0</v>
      </c>
      <c r="Q9" s="272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87"/>
      <c r="B10" s="152"/>
      <c r="C10" s="149">
        <v>119</v>
      </c>
      <c r="D10" s="178" t="s">
        <v>14</v>
      </c>
      <c r="E10" s="151" t="s">
        <v>55</v>
      </c>
      <c r="F10" s="100">
        <v>45</v>
      </c>
      <c r="G10" s="134"/>
      <c r="H10" s="272">
        <v>3.42</v>
      </c>
      <c r="I10" s="20">
        <v>0.36</v>
      </c>
      <c r="J10" s="46">
        <v>22.14</v>
      </c>
      <c r="K10" s="286">
        <v>105.75</v>
      </c>
      <c r="L10" s="272">
        <v>0.05</v>
      </c>
      <c r="M10" s="20">
        <v>0.01</v>
      </c>
      <c r="N10" s="20">
        <v>0</v>
      </c>
      <c r="O10" s="20">
        <v>0</v>
      </c>
      <c r="P10" s="21">
        <v>0</v>
      </c>
      <c r="Q10" s="272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87"/>
      <c r="B11" s="152"/>
      <c r="C11" s="555">
        <v>120</v>
      </c>
      <c r="D11" s="208" t="s">
        <v>15</v>
      </c>
      <c r="E11" s="152" t="s">
        <v>13</v>
      </c>
      <c r="F11" s="168">
        <v>30</v>
      </c>
      <c r="G11" s="860"/>
      <c r="H11" s="272">
        <v>1.98</v>
      </c>
      <c r="I11" s="20">
        <v>0.36</v>
      </c>
      <c r="J11" s="46">
        <v>12.06</v>
      </c>
      <c r="K11" s="271">
        <v>59.4</v>
      </c>
      <c r="L11" s="272">
        <v>0.05</v>
      </c>
      <c r="M11" s="20">
        <v>0.02</v>
      </c>
      <c r="N11" s="20">
        <v>0</v>
      </c>
      <c r="O11" s="20">
        <v>0</v>
      </c>
      <c r="P11" s="21">
        <v>0</v>
      </c>
      <c r="Q11" s="272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87"/>
      <c r="B12" s="152"/>
      <c r="C12" s="555"/>
      <c r="D12" s="208"/>
      <c r="E12" s="303" t="s">
        <v>20</v>
      </c>
      <c r="F12" s="365">
        <f>F6+F7+F8+F9+F10+F11</f>
        <v>575</v>
      </c>
      <c r="G12" s="134"/>
      <c r="H12" s="198">
        <f t="shared" ref="H12:X12" si="0">H6+H7+H8+H9+H10+H11</f>
        <v>22.8</v>
      </c>
      <c r="I12" s="34">
        <f t="shared" si="0"/>
        <v>8.120000000000001</v>
      </c>
      <c r="J12" s="265">
        <f t="shared" si="0"/>
        <v>81.16</v>
      </c>
      <c r="K12" s="268">
        <f t="shared" si="0"/>
        <v>482.36</v>
      </c>
      <c r="L12" s="198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65">
        <f t="shared" si="0"/>
        <v>0.22</v>
      </c>
      <c r="Q12" s="198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3">
        <f t="shared" si="0"/>
        <v>7.11</v>
      </c>
    </row>
    <row r="13" spans="1:24" s="36" customFormat="1" ht="38.25" customHeight="1" thickBot="1" x14ac:dyDescent="0.4">
      <c r="A13" s="87"/>
      <c r="B13" s="250"/>
      <c r="C13" s="266"/>
      <c r="D13" s="384"/>
      <c r="E13" s="336" t="s">
        <v>21</v>
      </c>
      <c r="F13" s="204"/>
      <c r="G13" s="137"/>
      <c r="H13" s="200"/>
      <c r="I13" s="51"/>
      <c r="J13" s="128"/>
      <c r="K13" s="892">
        <f>K12/23.5</f>
        <v>20.525957446808512</v>
      </c>
      <c r="L13" s="200"/>
      <c r="M13" s="51"/>
      <c r="N13" s="51"/>
      <c r="O13" s="51"/>
      <c r="P13" s="128"/>
      <c r="Q13" s="200"/>
      <c r="R13" s="51"/>
      <c r="S13" s="51"/>
      <c r="T13" s="51"/>
      <c r="U13" s="51"/>
      <c r="V13" s="51"/>
      <c r="W13" s="51"/>
      <c r="X13" s="117"/>
    </row>
    <row r="14" spans="1:24" s="16" customFormat="1" ht="33.75" customHeight="1" x14ac:dyDescent="0.35">
      <c r="A14" s="392" t="s">
        <v>7</v>
      </c>
      <c r="B14" s="716"/>
      <c r="C14" s="560">
        <v>13</v>
      </c>
      <c r="D14" s="383" t="s">
        <v>8</v>
      </c>
      <c r="E14" s="719" t="s">
        <v>57</v>
      </c>
      <c r="F14" s="720">
        <v>60</v>
      </c>
      <c r="G14" s="138"/>
      <c r="H14" s="332">
        <v>1.1200000000000001</v>
      </c>
      <c r="I14" s="49">
        <v>4.2699999999999996</v>
      </c>
      <c r="J14" s="50">
        <v>6.02</v>
      </c>
      <c r="K14" s="614">
        <v>68.62</v>
      </c>
      <c r="L14" s="332">
        <v>0.03</v>
      </c>
      <c r="M14" s="49">
        <v>0.04</v>
      </c>
      <c r="N14" s="49">
        <v>3.29</v>
      </c>
      <c r="O14" s="49">
        <v>450</v>
      </c>
      <c r="P14" s="381">
        <v>0</v>
      </c>
      <c r="Q14" s="332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0"/>
      <c r="B15" s="152"/>
      <c r="C15" s="148">
        <v>34</v>
      </c>
      <c r="D15" s="691" t="s">
        <v>9</v>
      </c>
      <c r="E15" s="626" t="s">
        <v>75</v>
      </c>
      <c r="F15" s="692">
        <v>200</v>
      </c>
      <c r="G15" s="135"/>
      <c r="H15" s="238">
        <v>9.19</v>
      </c>
      <c r="I15" s="13">
        <v>5.64</v>
      </c>
      <c r="J15" s="43">
        <v>13.63</v>
      </c>
      <c r="K15" s="287">
        <v>141.18</v>
      </c>
      <c r="L15" s="238">
        <v>0.16</v>
      </c>
      <c r="M15" s="13">
        <v>0.08</v>
      </c>
      <c r="N15" s="13">
        <v>2.73</v>
      </c>
      <c r="O15" s="13">
        <v>110</v>
      </c>
      <c r="P15" s="23">
        <v>0</v>
      </c>
      <c r="Q15" s="238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12"/>
      <c r="B16" s="181" t="s">
        <v>72</v>
      </c>
      <c r="C16" s="490">
        <v>152</v>
      </c>
      <c r="D16" s="666" t="s">
        <v>10</v>
      </c>
      <c r="E16" s="589" t="s">
        <v>150</v>
      </c>
      <c r="F16" s="667">
        <v>90</v>
      </c>
      <c r="G16" s="181"/>
      <c r="H16" s="304">
        <v>17.25</v>
      </c>
      <c r="I16" s="59">
        <v>14.98</v>
      </c>
      <c r="J16" s="60">
        <v>7.87</v>
      </c>
      <c r="K16" s="527">
        <v>235.78</v>
      </c>
      <c r="L16" s="304">
        <v>7.0000000000000007E-2</v>
      </c>
      <c r="M16" s="59">
        <v>0.12</v>
      </c>
      <c r="N16" s="59">
        <v>0.81</v>
      </c>
      <c r="O16" s="59">
        <v>10</v>
      </c>
      <c r="P16" s="112">
        <v>0.02</v>
      </c>
      <c r="Q16" s="304">
        <v>24.88</v>
      </c>
      <c r="R16" s="59">
        <v>155.37</v>
      </c>
      <c r="S16" s="59">
        <v>19.91</v>
      </c>
      <c r="T16" s="59">
        <v>1.72</v>
      </c>
      <c r="U16" s="59">
        <v>234.74</v>
      </c>
      <c r="V16" s="59">
        <v>6.0000000000000001E-3</v>
      </c>
      <c r="W16" s="59">
        <v>1E-3</v>
      </c>
      <c r="X16" s="60">
        <v>0.08</v>
      </c>
    </row>
    <row r="17" spans="1:24" s="16" customFormat="1" ht="33.75" customHeight="1" x14ac:dyDescent="0.35">
      <c r="A17" s="612"/>
      <c r="B17" s="182" t="s">
        <v>74</v>
      </c>
      <c r="C17" s="572">
        <v>126</v>
      </c>
      <c r="D17" s="509" t="s">
        <v>10</v>
      </c>
      <c r="E17" s="583" t="s">
        <v>148</v>
      </c>
      <c r="F17" s="668">
        <v>90</v>
      </c>
      <c r="G17" s="182"/>
      <c r="H17" s="239">
        <v>18.489999999999998</v>
      </c>
      <c r="I17" s="62">
        <v>18.54</v>
      </c>
      <c r="J17" s="110">
        <v>3.59</v>
      </c>
      <c r="K17" s="565">
        <v>256</v>
      </c>
      <c r="L17" s="239">
        <v>0.06</v>
      </c>
      <c r="M17" s="62">
        <v>0.14000000000000001</v>
      </c>
      <c r="N17" s="62">
        <v>1.08</v>
      </c>
      <c r="O17" s="62">
        <v>10</v>
      </c>
      <c r="P17" s="484">
        <v>0.04</v>
      </c>
      <c r="Q17" s="239">
        <v>32.39</v>
      </c>
      <c r="R17" s="62">
        <v>188.9</v>
      </c>
      <c r="S17" s="62">
        <v>24.33</v>
      </c>
      <c r="T17" s="62">
        <v>2.57</v>
      </c>
      <c r="U17" s="62">
        <v>330.48</v>
      </c>
      <c r="V17" s="62">
        <v>8.9999999999999993E-3</v>
      </c>
      <c r="W17" s="62">
        <v>0</v>
      </c>
      <c r="X17" s="110">
        <v>0.06</v>
      </c>
    </row>
    <row r="18" spans="1:24" s="16" customFormat="1" ht="33.75" customHeight="1" x14ac:dyDescent="0.35">
      <c r="A18" s="89"/>
      <c r="B18" s="670"/>
      <c r="C18" s="147">
        <v>54</v>
      </c>
      <c r="D18" s="178" t="s">
        <v>62</v>
      </c>
      <c r="E18" s="151" t="s">
        <v>43</v>
      </c>
      <c r="F18" s="129">
        <v>150</v>
      </c>
      <c r="G18" s="133"/>
      <c r="H18" s="272">
        <v>7.26</v>
      </c>
      <c r="I18" s="20">
        <v>4.96</v>
      </c>
      <c r="J18" s="46">
        <v>31.76</v>
      </c>
      <c r="K18" s="286">
        <v>198.84</v>
      </c>
      <c r="L18" s="272">
        <v>0.19</v>
      </c>
      <c r="M18" s="20">
        <v>0.1</v>
      </c>
      <c r="N18" s="20">
        <v>0</v>
      </c>
      <c r="O18" s="20">
        <v>10</v>
      </c>
      <c r="P18" s="21">
        <v>0.06</v>
      </c>
      <c r="Q18" s="272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89"/>
      <c r="B19" s="670"/>
      <c r="C19" s="148">
        <v>107</v>
      </c>
      <c r="D19" s="691" t="s">
        <v>18</v>
      </c>
      <c r="E19" s="626" t="s">
        <v>126</v>
      </c>
      <c r="F19" s="692">
        <v>200</v>
      </c>
      <c r="G19" s="135"/>
      <c r="H19" s="237">
        <v>0.2</v>
      </c>
      <c r="I19" s="15">
        <v>0</v>
      </c>
      <c r="J19" s="41">
        <v>24</v>
      </c>
      <c r="K19" s="615">
        <v>100</v>
      </c>
      <c r="L19" s="237">
        <v>0</v>
      </c>
      <c r="M19" s="15">
        <v>0</v>
      </c>
      <c r="N19" s="15">
        <v>0</v>
      </c>
      <c r="O19" s="15">
        <v>820</v>
      </c>
      <c r="P19" s="18">
        <v>0</v>
      </c>
      <c r="Q19" s="237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2"/>
      <c r="B20" s="643"/>
      <c r="C20" s="149">
        <v>119</v>
      </c>
      <c r="D20" s="178" t="s">
        <v>14</v>
      </c>
      <c r="E20" s="151" t="s">
        <v>55</v>
      </c>
      <c r="F20" s="279">
        <v>20</v>
      </c>
      <c r="G20" s="133"/>
      <c r="H20" s="237">
        <v>1.52</v>
      </c>
      <c r="I20" s="15">
        <v>0.16</v>
      </c>
      <c r="J20" s="41">
        <v>9.84</v>
      </c>
      <c r="K20" s="615">
        <v>47</v>
      </c>
      <c r="L20" s="237">
        <v>0.02</v>
      </c>
      <c r="M20" s="15">
        <v>0.01</v>
      </c>
      <c r="N20" s="15">
        <v>0</v>
      </c>
      <c r="O20" s="15">
        <v>0</v>
      </c>
      <c r="P20" s="18">
        <v>0</v>
      </c>
      <c r="Q20" s="237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2"/>
      <c r="B21" s="643"/>
      <c r="C21" s="147">
        <v>120</v>
      </c>
      <c r="D21" s="178" t="s">
        <v>15</v>
      </c>
      <c r="E21" s="151" t="s">
        <v>47</v>
      </c>
      <c r="F21" s="129">
        <v>20</v>
      </c>
      <c r="G21" s="133"/>
      <c r="H21" s="237">
        <v>1.32</v>
      </c>
      <c r="I21" s="15">
        <v>0.24</v>
      </c>
      <c r="J21" s="41">
        <v>8.0399999999999991</v>
      </c>
      <c r="K21" s="616">
        <v>39.6</v>
      </c>
      <c r="L21" s="272">
        <v>0.03</v>
      </c>
      <c r="M21" s="20">
        <v>0.02</v>
      </c>
      <c r="N21" s="20">
        <v>0</v>
      </c>
      <c r="O21" s="20">
        <v>0</v>
      </c>
      <c r="P21" s="21">
        <v>0</v>
      </c>
      <c r="Q21" s="272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2"/>
      <c r="B22" s="181" t="s">
        <v>72</v>
      </c>
      <c r="C22" s="786"/>
      <c r="D22" s="721"/>
      <c r="E22" s="301" t="s">
        <v>20</v>
      </c>
      <c r="F22" s="452">
        <f>F14+F15+F16+F18+F19+F20+F21</f>
        <v>740</v>
      </c>
      <c r="G22" s="292"/>
      <c r="H22" s="197">
        <f t="shared" ref="H22:X22" si="1">H14+H15+H16+H18+H19+H20+H21</f>
        <v>37.860000000000007</v>
      </c>
      <c r="I22" s="22">
        <f t="shared" si="1"/>
        <v>30.25</v>
      </c>
      <c r="J22" s="61">
        <f t="shared" si="1"/>
        <v>101.16</v>
      </c>
      <c r="K22" s="462">
        <f t="shared" si="1"/>
        <v>831.0200000000001</v>
      </c>
      <c r="L22" s="197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1">
        <f t="shared" si="1"/>
        <v>0.08</v>
      </c>
      <c r="Q22" s="197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1">
        <f t="shared" si="1"/>
        <v>3.04</v>
      </c>
    </row>
    <row r="23" spans="1:24" s="16" customFormat="1" ht="33.75" customHeight="1" x14ac:dyDescent="0.35">
      <c r="A23" s="82"/>
      <c r="B23" s="182" t="s">
        <v>74</v>
      </c>
      <c r="C23" s="787"/>
      <c r="D23" s="722"/>
      <c r="E23" s="302" t="s">
        <v>20</v>
      </c>
      <c r="F23" s="464">
        <f>F14+F15+F17+F19+F18+F20+F21</f>
        <v>740</v>
      </c>
      <c r="G23" s="291"/>
      <c r="H23" s="305">
        <f t="shared" ref="H23:X23" si="2">H14+H15+H17+H19+H18+H20+H21</f>
        <v>39.1</v>
      </c>
      <c r="I23" s="54">
        <f t="shared" si="2"/>
        <v>33.809999999999995</v>
      </c>
      <c r="J23" s="70">
        <f t="shared" si="2"/>
        <v>96.88</v>
      </c>
      <c r="K23" s="463">
        <f t="shared" si="2"/>
        <v>851.24</v>
      </c>
      <c r="L23" s="305">
        <f t="shared" si="2"/>
        <v>0.49</v>
      </c>
      <c r="M23" s="54">
        <f t="shared" si="2"/>
        <v>0.39</v>
      </c>
      <c r="N23" s="54">
        <f t="shared" si="2"/>
        <v>7.1</v>
      </c>
      <c r="O23" s="54">
        <f t="shared" si="2"/>
        <v>1400</v>
      </c>
      <c r="P23" s="765">
        <f t="shared" si="2"/>
        <v>0.1</v>
      </c>
      <c r="Q23" s="305">
        <f t="shared" si="2"/>
        <v>94.12</v>
      </c>
      <c r="R23" s="54">
        <f t="shared" si="2"/>
        <v>522.36</v>
      </c>
      <c r="S23" s="54">
        <f t="shared" si="2"/>
        <v>190.21</v>
      </c>
      <c r="T23" s="54">
        <f t="shared" si="2"/>
        <v>9.76</v>
      </c>
      <c r="U23" s="54">
        <f t="shared" si="2"/>
        <v>1091.04</v>
      </c>
      <c r="V23" s="54">
        <f t="shared" si="2"/>
        <v>2.0000000000000004E-2</v>
      </c>
      <c r="W23" s="54">
        <f t="shared" si="2"/>
        <v>8.0000000000000002E-3</v>
      </c>
      <c r="X23" s="70">
        <f t="shared" si="2"/>
        <v>3.02</v>
      </c>
    </row>
    <row r="24" spans="1:24" s="16" customFormat="1" ht="33.75" customHeight="1" x14ac:dyDescent="0.35">
      <c r="A24" s="82"/>
      <c r="B24" s="181" t="s">
        <v>72</v>
      </c>
      <c r="C24" s="788"/>
      <c r="D24" s="694"/>
      <c r="E24" s="552" t="s">
        <v>21</v>
      </c>
      <c r="F24" s="418"/>
      <c r="G24" s="234"/>
      <c r="H24" s="197"/>
      <c r="I24" s="22"/>
      <c r="J24" s="61"/>
      <c r="K24" s="514">
        <f>K22/23.5</f>
        <v>35.362553191489368</v>
      </c>
      <c r="L24" s="197"/>
      <c r="M24" s="22"/>
      <c r="N24" s="22"/>
      <c r="O24" s="22"/>
      <c r="P24" s="111"/>
      <c r="Q24" s="197"/>
      <c r="R24" s="22"/>
      <c r="S24" s="22"/>
      <c r="T24" s="22"/>
      <c r="U24" s="22"/>
      <c r="V24" s="22"/>
      <c r="W24" s="22"/>
      <c r="X24" s="61"/>
    </row>
    <row r="25" spans="1:24" s="16" customFormat="1" ht="33.75" customHeight="1" thickBot="1" x14ac:dyDescent="0.4">
      <c r="A25" s="349"/>
      <c r="B25" s="184" t="s">
        <v>74</v>
      </c>
      <c r="C25" s="789"/>
      <c r="D25" s="695"/>
      <c r="E25" s="553" t="s">
        <v>21</v>
      </c>
      <c r="F25" s="695"/>
      <c r="G25" s="673"/>
      <c r="H25" s="698"/>
      <c r="I25" s="699"/>
      <c r="J25" s="700"/>
      <c r="K25" s="515">
        <f>K23/23.5</f>
        <v>36.222978723404253</v>
      </c>
      <c r="L25" s="698"/>
      <c r="M25" s="699"/>
      <c r="N25" s="699"/>
      <c r="O25" s="699"/>
      <c r="P25" s="701"/>
      <c r="Q25" s="698"/>
      <c r="R25" s="699"/>
      <c r="S25" s="699"/>
      <c r="T25" s="699"/>
      <c r="U25" s="699"/>
      <c r="V25" s="699"/>
      <c r="W25" s="699"/>
      <c r="X25" s="700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74"/>
      <c r="B27" s="374"/>
      <c r="C27" s="275"/>
      <c r="D27" s="211"/>
      <c r="E27" s="25"/>
      <c r="F27" s="26"/>
      <c r="G27" s="11"/>
      <c r="H27" s="9"/>
      <c r="I27" s="11"/>
      <c r="J27" s="11"/>
    </row>
    <row r="28" spans="1:24" ht="18" x14ac:dyDescent="0.35">
      <c r="A28" s="628" t="s">
        <v>64</v>
      </c>
      <c r="B28" s="840"/>
      <c r="C28" s="629"/>
      <c r="D28" s="630"/>
      <c r="E28" s="25"/>
      <c r="F28" s="26"/>
      <c r="G28" s="11"/>
      <c r="H28" s="11"/>
      <c r="I28" s="11"/>
      <c r="J28" s="11"/>
    </row>
    <row r="29" spans="1:24" ht="18" x14ac:dyDescent="0.35">
      <c r="A29" s="631" t="s">
        <v>65</v>
      </c>
      <c r="B29" s="841"/>
      <c r="C29" s="632"/>
      <c r="D29" s="632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2023-03-30T08:59:08Z</dcterms:modified>
</cp:coreProperties>
</file>