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день'!$A$1:$U$20</definedName>
    <definedName name="_xlnm.Print_Area" localSheetId="20">'21 день'!$A$2:$S$27</definedName>
    <definedName name="_xlnm.Print_Area" localSheetId="7">'8 день'!$A$1:$T$19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26" i="29" l="1"/>
  <c r="W26" i="29"/>
  <c r="V26" i="29"/>
  <c r="U26" i="29"/>
  <c r="T26" i="29"/>
  <c r="S26" i="29"/>
  <c r="R26" i="29"/>
  <c r="Q26" i="29"/>
  <c r="P26" i="29"/>
  <c r="O26" i="29"/>
  <c r="N26" i="29"/>
  <c r="M26" i="29"/>
  <c r="L26" i="29"/>
  <c r="K26" i="29"/>
  <c r="K28" i="29" s="1"/>
  <c r="J26" i="29"/>
  <c r="I26" i="29"/>
  <c r="H26" i="29"/>
  <c r="F26" i="29"/>
  <c r="X25" i="29"/>
  <c r="W25" i="29"/>
  <c r="V25" i="29"/>
  <c r="U25" i="29"/>
  <c r="T25" i="29"/>
  <c r="S25" i="29"/>
  <c r="R25" i="29"/>
  <c r="Q25" i="29"/>
  <c r="P25" i="29"/>
  <c r="O25" i="29"/>
  <c r="N25" i="29"/>
  <c r="M25" i="29"/>
  <c r="L25" i="29"/>
  <c r="K25" i="29"/>
  <c r="K27" i="29" s="1"/>
  <c r="J25" i="29"/>
  <c r="I25" i="29"/>
  <c r="H25" i="29"/>
  <c r="F25" i="29"/>
  <c r="X26" i="25"/>
  <c r="W26" i="25"/>
  <c r="V26" i="25"/>
  <c r="U26" i="25"/>
  <c r="T26" i="25"/>
  <c r="S26" i="25"/>
  <c r="R26" i="25"/>
  <c r="Q26" i="25"/>
  <c r="P26" i="25"/>
  <c r="O26" i="25"/>
  <c r="N26" i="25"/>
  <c r="M26" i="25"/>
  <c r="L26" i="25"/>
  <c r="K26" i="25"/>
  <c r="K28" i="25" s="1"/>
  <c r="J26" i="25"/>
  <c r="I26" i="25"/>
  <c r="H26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K27" i="25" s="1"/>
  <c r="J25" i="25"/>
  <c r="I25" i="25"/>
  <c r="H25" i="25"/>
  <c r="F26" i="25"/>
  <c r="F25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K28" i="10" s="1"/>
  <c r="J26" i="10"/>
  <c r="I26" i="10"/>
  <c r="H26" i="10"/>
  <c r="F26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K27" i="10" s="1"/>
  <c r="J25" i="10"/>
  <c r="I25" i="10"/>
  <c r="H25" i="10"/>
  <c r="F25" i="10"/>
  <c r="X13" i="27" l="1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K14" i="27" s="1"/>
  <c r="J13" i="27"/>
  <c r="I13" i="27"/>
  <c r="H13" i="27"/>
  <c r="F13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K12" i="27" s="1"/>
  <c r="J11" i="27"/>
  <c r="I11" i="27"/>
  <c r="H11" i="27"/>
  <c r="F11" i="27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W10" i="33" l="1"/>
  <c r="V10" i="33"/>
  <c r="U10" i="33"/>
  <c r="T10" i="33"/>
  <c r="S10" i="33"/>
  <c r="R10" i="33"/>
  <c r="Q10" i="33"/>
  <c r="P10" i="33"/>
  <c r="O10" i="33"/>
  <c r="N10" i="33"/>
  <c r="M10" i="33"/>
  <c r="L10" i="33"/>
  <c r="K10" i="33"/>
  <c r="J10" i="33"/>
  <c r="I10" i="33"/>
  <c r="H10" i="33"/>
  <c r="G10" i="33"/>
  <c r="E10" i="33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F11" i="30"/>
  <c r="X11" i="28"/>
  <c r="W11" i="28"/>
  <c r="V11" i="28"/>
  <c r="U11" i="28"/>
  <c r="T11" i="28"/>
  <c r="S11" i="28"/>
  <c r="R11" i="28"/>
  <c r="Q11" i="28"/>
  <c r="P11" i="28"/>
  <c r="O11" i="28"/>
  <c r="N11" i="28"/>
  <c r="M11" i="28"/>
  <c r="L11" i="28"/>
  <c r="K11" i="28"/>
  <c r="J11" i="28"/>
  <c r="I11" i="28"/>
  <c r="H11" i="28"/>
  <c r="F11" i="28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E19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E11" i="6"/>
  <c r="H12" i="20" l="1"/>
  <c r="K12" i="28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J11" i="33" l="1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5" i="19"/>
  <c r="W15" i="19"/>
  <c r="V15" i="19"/>
  <c r="U15" i="19"/>
  <c r="T15" i="19"/>
  <c r="S15" i="19"/>
  <c r="R15" i="19"/>
  <c r="Q15" i="19"/>
  <c r="P15" i="19"/>
  <c r="O15" i="19"/>
  <c r="N15" i="19"/>
  <c r="M15" i="19"/>
  <c r="L15" i="19"/>
  <c r="K15" i="19"/>
  <c r="J15" i="19"/>
  <c r="I15" i="19"/>
  <c r="H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24" i="32" l="1"/>
  <c r="F23" i="32"/>
  <c r="I23" i="30" l="1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I22" i="30"/>
  <c r="J22" i="30"/>
  <c r="K22" i="30"/>
  <c r="K24" i="30" s="1"/>
  <c r="L22" i="30"/>
  <c r="M22" i="30"/>
  <c r="N22" i="30"/>
  <c r="O22" i="30"/>
  <c r="P22" i="30"/>
  <c r="Q22" i="30"/>
  <c r="R22" i="30"/>
  <c r="S22" i="30"/>
  <c r="T22" i="30"/>
  <c r="U22" i="30"/>
  <c r="V22" i="30"/>
  <c r="W22" i="30"/>
  <c r="X22" i="30"/>
  <c r="H23" i="30"/>
  <c r="H22" i="30"/>
  <c r="F23" i="30"/>
  <c r="F22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7" i="19"/>
  <c r="K16" i="19"/>
  <c r="F15" i="19"/>
  <c r="F14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9" i="33" l="1"/>
  <c r="F24" i="31"/>
  <c r="F20" i="28"/>
  <c r="F22" i="27"/>
  <c r="F13" i="22"/>
  <c r="F12" i="20"/>
  <c r="F13" i="16"/>
  <c r="F13" i="15"/>
  <c r="F13" i="14"/>
  <c r="F13" i="11"/>
  <c r="W19" i="33" l="1"/>
  <c r="V19" i="33"/>
  <c r="U19" i="33"/>
  <c r="T19" i="33"/>
  <c r="S19" i="33"/>
  <c r="R19" i="33"/>
  <c r="Q19" i="33"/>
  <c r="P19" i="33"/>
  <c r="O19" i="33"/>
  <c r="N19" i="33"/>
  <c r="M19" i="33"/>
  <c r="L19" i="33"/>
  <c r="K19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X22" i="27"/>
  <c r="W22" i="27"/>
  <c r="V22" i="27"/>
  <c r="U22" i="27"/>
  <c r="T22" i="27"/>
  <c r="S22" i="27"/>
  <c r="R22" i="27"/>
  <c r="Q22" i="27"/>
  <c r="P22" i="27"/>
  <c r="O22" i="27"/>
  <c r="N22" i="27"/>
  <c r="M22" i="27"/>
  <c r="L22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2" i="30" l="1"/>
  <c r="K13" i="20" l="1"/>
  <c r="K24" i="31" l="1"/>
  <c r="K22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J12" i="6" l="1"/>
  <c r="G19" i="33" l="1"/>
  <c r="H19" i="33"/>
  <c r="I19" i="33"/>
  <c r="J19" i="33"/>
  <c r="J20" i="33" s="1"/>
  <c r="H24" i="31" l="1"/>
  <c r="I24" i="31"/>
  <c r="J24" i="31"/>
  <c r="K25" i="31"/>
  <c r="K20" i="28" l="1"/>
  <c r="K21" i="28" s="1"/>
  <c r="J20" i="28"/>
  <c r="I20" i="28"/>
  <c r="H20" i="28"/>
  <c r="H22" i="27"/>
  <c r="I22" i="27"/>
  <c r="J22" i="27"/>
  <c r="K23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20" i="6" l="1"/>
</calcChain>
</file>

<file path=xl/sharedStrings.xml><?xml version="1.0" encoding="utf-8"?>
<sst xmlns="http://schemas.openxmlformats.org/spreadsheetml/2006/main" count="1484" uniqueCount="184">
  <si>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</si>
  <si>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</si>
  <si>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</si>
  <si>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</si>
  <si>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</si>
  <si>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</si>
  <si>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</si>
  <si>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</si>
  <si>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</si>
  <si>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</si>
  <si>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</si>
  <si>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</si>
  <si>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</si>
  <si>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</si>
  <si>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</si>
  <si>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</si>
  <si>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</si>
  <si>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</si>
  <si>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</si>
  <si>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</si>
  <si>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</si>
  <si>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</si>
  <si>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</si>
  <si>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</si>
  <si>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</si>
  <si>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</si>
  <si>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</si>
  <si>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</si>
  <si>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</si>
  <si>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</si>
  <si>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</si>
  <si>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</si>
  <si>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</si>
  <si>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</si>
  <si>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</si>
  <si>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</si>
  <si>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</si>
  <si>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</si>
  <si>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</si>
  <si>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</si>
  <si>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</si>
  <si>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</si>
  <si>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</si>
  <si>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</si>
  <si>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</si>
  <si>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</si>
  <si>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</si>
  <si>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</si>
  <si>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</si>
  <si>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</si>
  <si>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</si>
  <si>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</si>
  <si>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</si>
  <si>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</si>
  <si>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</si>
  <si>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</si>
  <si>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</si>
  <si>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</si>
  <si>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</si>
  <si>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</si>
  <si>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</si>
  <si>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</si>
  <si>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</si>
  <si>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</si>
  <si>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</si>
  <si>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</si>
  <si>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</si>
  <si>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</si>
  <si>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</si>
  <si>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</si>
  <si>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</si>
  <si>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</si>
  <si>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</si>
  <si>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</si>
  <si>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</si>
  <si>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</si>
  <si>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</si>
  <si>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</si>
  <si>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</si>
  <si>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</si>
  <si>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</si>
  <si>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</si>
  <si>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</si>
  <si>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</si>
  <si>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</si>
  <si>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</si>
  <si>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</si>
  <si>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</si>
  <si>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</si>
  <si>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</si>
  <si>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</si>
  <si>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Горячий шоколад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</si>
  <si>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</si>
  <si>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</si>
  <si>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</si>
  <si>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</si>
  <si>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</si>
  <si>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</si>
  <si>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</si>
  <si>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</si>
  <si>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</si>
  <si>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</si>
  <si>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</si>
  <si>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</si>
  <si>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</si>
  <si>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</si>
  <si>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 xml:space="preserve"> Гуляш  (говядина)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</si>
  <si>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</si>
  <si>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</si>
  <si>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</si>
  <si>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</si>
  <si>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</si>
  <si>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</si>
  <si>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</si>
  <si>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</si>
  <si>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</si>
  <si>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</si>
  <si>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</si>
  <si>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</si>
  <si>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</si>
  <si>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</si>
  <si>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</si>
  <si>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</si>
  <si>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</si>
  <si>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</si>
  <si>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</si>
  <si>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</si>
  <si>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</si>
  <si>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</si>
  <si>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</si>
  <si>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</si>
  <si>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</si>
  <si>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</si>
  <si>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</si>
  <si>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</si>
  <si>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</si>
  <si>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</si>
  <si>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</si>
  <si>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</si>
  <si>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</si>
  <si>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</si>
  <si>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</si>
  <si>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</si>
  <si>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</si>
  <si>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</si>
  <si>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</si>
  <si>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</si>
  <si>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</si>
  <si>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</si>
  <si>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</si>
  <si>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</si>
  <si>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Блинчики с маслом (2 шт)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</si>
  <si>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</si>
  <si>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</si>
  <si>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</si>
  <si>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</si>
  <si>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</si>
  <si>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Фруктовый десерт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</si>
  <si>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</si>
  <si>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</si>
  <si>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</si>
  <si>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</si>
  <si>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Пельмени отварные с маслом</t>
  </si>
  <si>
    <t>249/2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</si>
  <si>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</si>
  <si>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</si>
  <si>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</si>
  <si>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</si>
  <si>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</si>
  <si>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</si>
  <si>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Молочный десерт</t>
  </si>
  <si>
    <t>105.04</t>
  </si>
  <si>
    <t>Печень говяжья тушеная в сметанном соусе</t>
  </si>
  <si>
    <t>33 СД</t>
  </si>
  <si>
    <t>Куриные наггетсы с томатным соусом и зеленью</t>
  </si>
  <si>
    <t>Пудинг из творога с персиками с карамельным соусом NEW</t>
  </si>
  <si>
    <t>Ежики куриные с красным соусом NEW</t>
  </si>
  <si>
    <t>Бульон куриный с яйцом и гренками</t>
  </si>
  <si>
    <t>Кофейный напиток с молоком</t>
  </si>
  <si>
    <t xml:space="preserve">1 блюдо </t>
  </si>
  <si>
    <t>Суп - пюре картофельный с  фрикадельками и гренками</t>
  </si>
  <si>
    <t>Биточек из рыбы NEW</t>
  </si>
  <si>
    <t>Филе птицы тушеное с овощами</t>
  </si>
  <si>
    <t>Кисель витаминизированный  плодово-ягодный (вишневый)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</si>
</sst>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57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2" borderId="35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10" fillId="2" borderId="49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left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0" fillId="0" borderId="38" xfId="0" applyFont="1" applyBorder="1" applyAlignment="1">
      <alignment vertical="center" wrapText="1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10" fillId="0" borderId="26" xfId="0" applyFont="1" applyBorder="1"/>
    <xf numFmtId="0" fontId="8" fillId="0" borderId="47" xfId="0" applyFont="1" applyBorder="1" applyAlignment="1"/>
    <xf numFmtId="0" fontId="10" fillId="0" borderId="38" xfId="0" applyFont="1" applyFill="1" applyBorder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2" borderId="57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0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164" fontId="7" fillId="2" borderId="51" xfId="0" applyNumberFormat="1" applyFont="1" applyFill="1" applyBorder="1" applyAlignment="1">
      <alignment horizontal="center"/>
    </xf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10" fillId="0" borderId="51" xfId="0" applyFont="1" applyBorder="1" applyAlignment="1">
      <alignment horizontal="center"/>
    </xf>
    <xf numFmtId="2" fontId="7" fillId="0" borderId="39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10" fillId="0" borderId="37" xfId="0" applyFont="1" applyBorder="1" applyAlignment="1">
      <alignment horizontal="left" wrapText="1"/>
    </xf>
    <xf numFmtId="0" fontId="10" fillId="0" borderId="38" xfId="0" applyFont="1" applyBorder="1" applyAlignment="1">
      <alignment horizontal="left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10" fillId="2" borderId="54" xfId="0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59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wrapText="1"/>
    </xf>
    <xf numFmtId="0" fontId="9" fillId="2" borderId="39" xfId="0" applyFont="1" applyFill="1" applyBorder="1" applyAlignment="1"/>
    <xf numFmtId="0" fontId="9" fillId="2" borderId="43" xfId="0" applyFont="1" applyFill="1" applyBorder="1" applyAlignment="1">
      <alignment horizontal="center"/>
    </xf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5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left"/>
    </xf>
    <xf numFmtId="0" fontId="10" fillId="4" borderId="53" xfId="0" applyFont="1" applyFill="1" applyBorder="1" applyAlignment="1">
      <alignment horizontal="left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2" xfId="0" applyFont="1" applyBorder="1" applyAlignment="1">
      <alignment horizontal="right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0" fontId="5" fillId="3" borderId="30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10" fillId="0" borderId="66" xfId="0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44" xfId="0" applyFont="1" applyFill="1" applyBorder="1" applyAlignment="1">
      <alignment horizontal="center"/>
    </xf>
    <xf numFmtId="0" fontId="5" fillId="3" borderId="38" xfId="0" applyFont="1" applyFill="1" applyBorder="1" applyAlignment="1">
      <alignment wrapText="1"/>
    </xf>
    <xf numFmtId="164" fontId="7" fillId="3" borderId="50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16" fillId="3" borderId="1" xfId="1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6" fillId="0" borderId="52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38" xfId="0" applyNumberFormat="1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0" fontId="10" fillId="0" borderId="39" xfId="0" applyFont="1" applyFill="1" applyBorder="1"/>
    <xf numFmtId="0" fontId="10" fillId="0" borderId="5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39" xfId="0" applyNumberFormat="1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1" fillId="4" borderId="57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2" borderId="49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10" fillId="3" borderId="52" xfId="0" applyFont="1" applyFill="1" applyBorder="1" applyAlignment="1">
      <alignment horizontal="center" wrapText="1"/>
    </xf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0" borderId="59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5" fillId="3" borderId="52" xfId="0" applyFont="1" applyFill="1" applyBorder="1" applyAlignment="1"/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10" fillId="0" borderId="43" xfId="0" applyFont="1" applyBorder="1" applyAlignment="1">
      <alignment horizontal="center" wrapText="1"/>
    </xf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9" fillId="2" borderId="52" xfId="0" applyFont="1" applyFill="1" applyBorder="1" applyAlignment="1"/>
    <xf numFmtId="0" fontId="9" fillId="2" borderId="40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3" borderId="44" xfId="0" applyFont="1" applyFill="1" applyBorder="1" applyAlignment="1">
      <alignment wrapText="1"/>
    </xf>
    <xf numFmtId="0" fontId="10" fillId="3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164" fontId="7" fillId="4" borderId="50" xfId="0" applyNumberFormat="1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10" fillId="0" borderId="40" xfId="0" applyFont="1" applyBorder="1" applyAlignment="1"/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10" fillId="0" borderId="44" xfId="0" applyFont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3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5" fillId="0" borderId="5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70" xfId="0" applyFont="1" applyFill="1" applyBorder="1" applyAlignment="1">
      <alignment horizontal="center"/>
    </xf>
    <xf numFmtId="0" fontId="5" fillId="4" borderId="71" xfId="0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30"/>
  <sheetViews>
    <sheetView topLeftCell="A13" zoomScale="80" zoomScaleNormal="80" workbookViewId="0">
      <selection activeCell="D9" sqref="D9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7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63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646" t="s">
        <v>39</v>
      </c>
      <c r="C4" s="647"/>
      <c r="D4" s="714"/>
      <c r="E4" s="646"/>
      <c r="F4" s="645"/>
      <c r="G4" s="648" t="s">
        <v>22</v>
      </c>
      <c r="H4" s="649"/>
      <c r="I4" s="650"/>
      <c r="J4" s="651" t="s">
        <v>23</v>
      </c>
      <c r="K4" s="929" t="s">
        <v>24</v>
      </c>
      <c r="L4" s="930"/>
      <c r="M4" s="931"/>
      <c r="N4" s="931"/>
      <c r="O4" s="931"/>
      <c r="P4" s="932" t="s">
        <v>25</v>
      </c>
      <c r="Q4" s="933"/>
      <c r="R4" s="933"/>
      <c r="S4" s="933"/>
      <c r="T4" s="933"/>
      <c r="U4" s="933"/>
      <c r="V4" s="933"/>
      <c r="W4" s="934"/>
    </row>
    <row r="5" spans="1:23" ht="47" thickBot="1" x14ac:dyDescent="0.4">
      <c r="A5" s="78" t="s">
        <v>0</v>
      </c>
      <c r="B5" s="104" t="s">
        <v>40</v>
      </c>
      <c r="C5" s="809" t="s">
        <v>41</v>
      </c>
      <c r="D5" s="104" t="s">
        <v>38</v>
      </c>
      <c r="E5" s="104" t="s">
        <v>26</v>
      </c>
      <c r="F5" s="98" t="s">
        <v>37</v>
      </c>
      <c r="G5" s="241" t="s">
        <v>27</v>
      </c>
      <c r="H5" s="67" t="s">
        <v>28</v>
      </c>
      <c r="I5" s="68" t="s">
        <v>29</v>
      </c>
      <c r="J5" s="652" t="s">
        <v>30</v>
      </c>
      <c r="K5" s="352" t="s">
        <v>31</v>
      </c>
      <c r="L5" s="352" t="s">
        <v>114</v>
      </c>
      <c r="M5" s="352" t="s">
        <v>32</v>
      </c>
      <c r="N5" s="484" t="s">
        <v>115</v>
      </c>
      <c r="O5" s="772" t="s">
        <v>116</v>
      </c>
      <c r="P5" s="487" t="s">
        <v>33</v>
      </c>
      <c r="Q5" s="98" t="s">
        <v>34</v>
      </c>
      <c r="R5" s="487" t="s">
        <v>35</v>
      </c>
      <c r="S5" s="98" t="s">
        <v>36</v>
      </c>
      <c r="T5" s="487" t="s">
        <v>117</v>
      </c>
      <c r="U5" s="98" t="s">
        <v>118</v>
      </c>
      <c r="V5" s="487" t="s">
        <v>119</v>
      </c>
      <c r="W5" s="775" t="s">
        <v>120</v>
      </c>
    </row>
    <row r="6" spans="1:23" ht="34.5" customHeight="1" x14ac:dyDescent="0.35">
      <c r="A6" s="79" t="s">
        <v>6</v>
      </c>
      <c r="B6" s="221">
        <v>225</v>
      </c>
      <c r="C6" s="370" t="s">
        <v>19</v>
      </c>
      <c r="D6" s="370" t="s">
        <v>151</v>
      </c>
      <c r="E6" s="221">
        <v>90</v>
      </c>
      <c r="F6" s="439"/>
      <c r="G6" s="261">
        <v>4.3899999999999997</v>
      </c>
      <c r="H6" s="37">
        <v>9.7100000000000009</v>
      </c>
      <c r="I6" s="223">
        <v>26.83</v>
      </c>
      <c r="J6" s="443">
        <v>219.19</v>
      </c>
      <c r="K6" s="242">
        <v>0.09</v>
      </c>
      <c r="L6" s="17">
        <v>0.05</v>
      </c>
      <c r="M6" s="15">
        <v>0</v>
      </c>
      <c r="N6" s="15">
        <v>50</v>
      </c>
      <c r="O6" s="18">
        <v>0.13</v>
      </c>
      <c r="P6" s="261">
        <v>7.94</v>
      </c>
      <c r="Q6" s="37">
        <v>52.33</v>
      </c>
      <c r="R6" s="37">
        <v>19.579999999999998</v>
      </c>
      <c r="S6" s="37">
        <v>1.1200000000000001</v>
      </c>
      <c r="T6" s="37">
        <v>75.459999999999994</v>
      </c>
      <c r="U6" s="37">
        <v>0</v>
      </c>
      <c r="V6" s="37">
        <v>0</v>
      </c>
      <c r="W6" s="223">
        <v>0</v>
      </c>
    </row>
    <row r="7" spans="1:23" ht="34.5" customHeight="1" x14ac:dyDescent="0.35">
      <c r="A7" s="79"/>
      <c r="B7" s="100">
        <v>123</v>
      </c>
      <c r="C7" s="152" t="s">
        <v>62</v>
      </c>
      <c r="D7" s="288" t="s">
        <v>122</v>
      </c>
      <c r="E7" s="229">
        <v>205</v>
      </c>
      <c r="F7" s="100"/>
      <c r="G7" s="379">
        <v>7.32</v>
      </c>
      <c r="H7" s="91">
        <v>7.29</v>
      </c>
      <c r="I7" s="96">
        <v>34.18</v>
      </c>
      <c r="J7" s="456">
        <v>230.69</v>
      </c>
      <c r="K7" s="321">
        <v>0.08</v>
      </c>
      <c r="L7" s="27">
        <v>0.23</v>
      </c>
      <c r="M7" s="27">
        <v>0.88</v>
      </c>
      <c r="N7" s="27">
        <v>40</v>
      </c>
      <c r="O7" s="623">
        <v>0.15</v>
      </c>
      <c r="P7" s="321">
        <v>188.96</v>
      </c>
      <c r="Q7" s="27">
        <v>167.11</v>
      </c>
      <c r="R7" s="27">
        <v>29.71</v>
      </c>
      <c r="S7" s="27">
        <v>0.99</v>
      </c>
      <c r="T7" s="27">
        <v>248.91</v>
      </c>
      <c r="U7" s="27">
        <v>1.2999999999999999E-2</v>
      </c>
      <c r="V7" s="27">
        <v>8.0000000000000002E-3</v>
      </c>
      <c r="W7" s="45">
        <v>0.03</v>
      </c>
    </row>
    <row r="8" spans="1:23" ht="34.5" customHeight="1" x14ac:dyDescent="0.35">
      <c r="A8" s="79"/>
      <c r="B8" s="133">
        <v>113</v>
      </c>
      <c r="C8" s="151" t="s">
        <v>5</v>
      </c>
      <c r="D8" s="151" t="s">
        <v>11</v>
      </c>
      <c r="E8" s="133">
        <v>200</v>
      </c>
      <c r="F8" s="257"/>
      <c r="G8" s="242">
        <v>0.04</v>
      </c>
      <c r="H8" s="15">
        <v>0</v>
      </c>
      <c r="I8" s="41">
        <v>7.4</v>
      </c>
      <c r="J8" s="260">
        <v>30.26</v>
      </c>
      <c r="K8" s="242">
        <v>0</v>
      </c>
      <c r="L8" s="17">
        <v>0</v>
      </c>
      <c r="M8" s="15">
        <v>0.8</v>
      </c>
      <c r="N8" s="15">
        <v>0</v>
      </c>
      <c r="O8" s="18">
        <v>0</v>
      </c>
      <c r="P8" s="242">
        <v>2.02</v>
      </c>
      <c r="Q8" s="15">
        <v>0.99</v>
      </c>
      <c r="R8" s="15">
        <v>0.55000000000000004</v>
      </c>
      <c r="S8" s="15">
        <v>0.05</v>
      </c>
      <c r="T8" s="15">
        <v>7.05</v>
      </c>
      <c r="U8" s="15">
        <v>0</v>
      </c>
      <c r="V8" s="15">
        <v>0</v>
      </c>
      <c r="W8" s="41">
        <v>0</v>
      </c>
    </row>
    <row r="9" spans="1:23" ht="34.5" customHeight="1" x14ac:dyDescent="0.35">
      <c r="A9" s="79"/>
      <c r="B9" s="136">
        <v>121</v>
      </c>
      <c r="C9" s="182" t="s">
        <v>14</v>
      </c>
      <c r="D9" s="220" t="s">
        <v>51</v>
      </c>
      <c r="E9" s="284">
        <v>30</v>
      </c>
      <c r="F9" s="133"/>
      <c r="G9" s="17">
        <v>2.25</v>
      </c>
      <c r="H9" s="15">
        <v>0.87</v>
      </c>
      <c r="I9" s="18">
        <v>14.94</v>
      </c>
      <c r="J9" s="193">
        <v>78.599999999999994</v>
      </c>
      <c r="K9" s="242">
        <v>0.03</v>
      </c>
      <c r="L9" s="17">
        <v>0.01</v>
      </c>
      <c r="M9" s="15">
        <v>0</v>
      </c>
      <c r="N9" s="15">
        <v>0</v>
      </c>
      <c r="O9" s="18">
        <v>0</v>
      </c>
      <c r="P9" s="242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ht="34.5" customHeight="1" x14ac:dyDescent="0.35">
      <c r="A10" s="79"/>
      <c r="B10" s="133" t="s">
        <v>156</v>
      </c>
      <c r="C10" s="182" t="s">
        <v>18</v>
      </c>
      <c r="D10" s="220" t="s">
        <v>157</v>
      </c>
      <c r="E10" s="187">
        <v>190</v>
      </c>
      <c r="F10" s="129"/>
      <c r="G10" s="242">
        <v>5</v>
      </c>
      <c r="H10" s="15">
        <v>0.4</v>
      </c>
      <c r="I10" s="41">
        <v>2</v>
      </c>
      <c r="J10" s="259">
        <v>25</v>
      </c>
      <c r="K10" s="242"/>
      <c r="L10" s="15"/>
      <c r="M10" s="15"/>
      <c r="N10" s="15"/>
      <c r="O10" s="18"/>
      <c r="P10" s="242"/>
      <c r="Q10" s="15"/>
      <c r="R10" s="15"/>
      <c r="S10" s="15"/>
      <c r="T10" s="15"/>
      <c r="U10" s="15"/>
      <c r="V10" s="15"/>
      <c r="W10" s="41"/>
    </row>
    <row r="11" spans="1:23" ht="34.5" customHeight="1" x14ac:dyDescent="0.35">
      <c r="A11" s="79"/>
      <c r="B11" s="134"/>
      <c r="C11" s="152"/>
      <c r="D11" s="308" t="s">
        <v>20</v>
      </c>
      <c r="E11" s="272">
        <f>SUM(E6:E10)</f>
        <v>715</v>
      </c>
      <c r="F11" s="437"/>
      <c r="G11" s="203">
        <f t="shared" ref="G11:W11" si="0">SUM(G6:G10)</f>
        <v>19</v>
      </c>
      <c r="H11" s="34">
        <f t="shared" si="0"/>
        <v>18.27</v>
      </c>
      <c r="I11" s="63">
        <f t="shared" si="0"/>
        <v>85.35</v>
      </c>
      <c r="J11" s="438">
        <f t="shared" si="0"/>
        <v>583.74</v>
      </c>
      <c r="K11" s="203">
        <f t="shared" si="0"/>
        <v>0.19999999999999998</v>
      </c>
      <c r="L11" s="34">
        <f t="shared" si="0"/>
        <v>0.29000000000000004</v>
      </c>
      <c r="M11" s="34">
        <f t="shared" si="0"/>
        <v>1.6800000000000002</v>
      </c>
      <c r="N11" s="34">
        <f t="shared" si="0"/>
        <v>90</v>
      </c>
      <c r="O11" s="270">
        <f t="shared" si="0"/>
        <v>0.28000000000000003</v>
      </c>
      <c r="P11" s="203">
        <f t="shared" si="0"/>
        <v>204.62</v>
      </c>
      <c r="Q11" s="34">
        <f t="shared" si="0"/>
        <v>239.93</v>
      </c>
      <c r="R11" s="34">
        <f t="shared" si="0"/>
        <v>53.739999999999995</v>
      </c>
      <c r="S11" s="34">
        <f t="shared" si="0"/>
        <v>2.52</v>
      </c>
      <c r="T11" s="34">
        <f t="shared" si="0"/>
        <v>359.02000000000004</v>
      </c>
      <c r="U11" s="34">
        <f t="shared" si="0"/>
        <v>1.2999999999999999E-2</v>
      </c>
      <c r="V11" s="34">
        <f t="shared" si="0"/>
        <v>8.0000000000000002E-3</v>
      </c>
      <c r="W11" s="63">
        <f t="shared" si="0"/>
        <v>0.03</v>
      </c>
    </row>
    <row r="12" spans="1:23" ht="34.5" customHeight="1" thickBot="1" x14ac:dyDescent="0.4">
      <c r="A12" s="79"/>
      <c r="B12" s="134"/>
      <c r="C12" s="152"/>
      <c r="D12" s="308" t="s">
        <v>21</v>
      </c>
      <c r="E12" s="134"/>
      <c r="F12" s="437"/>
      <c r="G12" s="205"/>
      <c r="H12" s="51"/>
      <c r="I12" s="117"/>
      <c r="J12" s="438">
        <f>J11/23.5</f>
        <v>24.84</v>
      </c>
      <c r="K12" s="205"/>
      <c r="L12" s="157"/>
      <c r="M12" s="440"/>
      <c r="N12" s="440"/>
      <c r="O12" s="774"/>
      <c r="P12" s="442"/>
      <c r="Q12" s="440"/>
      <c r="R12" s="440"/>
      <c r="S12" s="440"/>
      <c r="T12" s="440"/>
      <c r="U12" s="440"/>
      <c r="V12" s="440"/>
      <c r="W12" s="441"/>
    </row>
    <row r="13" spans="1:23" ht="34.5" customHeight="1" x14ac:dyDescent="0.35">
      <c r="A13" s="81" t="s">
        <v>7</v>
      </c>
      <c r="B13" s="138">
        <v>24</v>
      </c>
      <c r="C13" s="653" t="s">
        <v>19</v>
      </c>
      <c r="D13" s="341" t="s">
        <v>112</v>
      </c>
      <c r="E13" s="356">
        <v>150</v>
      </c>
      <c r="F13" s="138"/>
      <c r="G13" s="38">
        <v>0.6</v>
      </c>
      <c r="H13" s="39">
        <v>0.6</v>
      </c>
      <c r="I13" s="42">
        <v>14.7</v>
      </c>
      <c r="J13" s="476">
        <v>70.5</v>
      </c>
      <c r="K13" s="269">
        <v>0.05</v>
      </c>
      <c r="L13" s="38">
        <v>0.03</v>
      </c>
      <c r="M13" s="39">
        <v>15</v>
      </c>
      <c r="N13" s="39">
        <v>0</v>
      </c>
      <c r="O13" s="40">
        <v>0</v>
      </c>
      <c r="P13" s="261">
        <v>24</v>
      </c>
      <c r="Q13" s="37">
        <v>16.5</v>
      </c>
      <c r="R13" s="37">
        <v>13.5</v>
      </c>
      <c r="S13" s="37">
        <v>3.3</v>
      </c>
      <c r="T13" s="37">
        <v>417</v>
      </c>
      <c r="U13" s="37">
        <v>2.9999999999999997E-4</v>
      </c>
      <c r="V13" s="37">
        <v>4.4999999999999999E-4</v>
      </c>
      <c r="W13" s="450">
        <v>0.01</v>
      </c>
    </row>
    <row r="14" spans="1:23" ht="34.5" customHeight="1" x14ac:dyDescent="0.35">
      <c r="A14" s="79"/>
      <c r="B14" s="133">
        <v>30</v>
      </c>
      <c r="C14" s="151" t="s">
        <v>9</v>
      </c>
      <c r="D14" s="151" t="s">
        <v>16</v>
      </c>
      <c r="E14" s="133">
        <v>200</v>
      </c>
      <c r="F14" s="182"/>
      <c r="G14" s="242">
        <v>6</v>
      </c>
      <c r="H14" s="15">
        <v>6.28</v>
      </c>
      <c r="I14" s="41">
        <v>7.12</v>
      </c>
      <c r="J14" s="260">
        <v>109.74</v>
      </c>
      <c r="K14" s="242">
        <v>0.06</v>
      </c>
      <c r="L14" s="17">
        <v>0.08</v>
      </c>
      <c r="M14" s="15">
        <v>9.92</v>
      </c>
      <c r="N14" s="15">
        <v>121</v>
      </c>
      <c r="O14" s="41">
        <v>8.0000000000000002E-3</v>
      </c>
      <c r="P14" s="242">
        <v>37.1</v>
      </c>
      <c r="Q14" s="15">
        <v>79.599999999999994</v>
      </c>
      <c r="R14" s="15">
        <v>21.2</v>
      </c>
      <c r="S14" s="15">
        <v>1.2</v>
      </c>
      <c r="T14" s="15">
        <v>329.8</v>
      </c>
      <c r="U14" s="15">
        <v>6.0000000000000001E-3</v>
      </c>
      <c r="V14" s="15">
        <v>0</v>
      </c>
      <c r="W14" s="41">
        <v>3.2000000000000001E-2</v>
      </c>
    </row>
    <row r="15" spans="1:23" ht="34.5" customHeight="1" x14ac:dyDescent="0.35">
      <c r="A15" s="82"/>
      <c r="B15" s="133">
        <v>255</v>
      </c>
      <c r="C15" s="151" t="s">
        <v>10</v>
      </c>
      <c r="D15" s="151" t="s">
        <v>158</v>
      </c>
      <c r="E15" s="133">
        <v>250</v>
      </c>
      <c r="F15" s="182"/>
      <c r="G15" s="242">
        <v>26.9</v>
      </c>
      <c r="H15" s="15">
        <v>33.159999999999997</v>
      </c>
      <c r="I15" s="41">
        <v>40.369999999999997</v>
      </c>
      <c r="J15" s="194">
        <v>567.08000000000004</v>
      </c>
      <c r="K15" s="242">
        <v>0.1</v>
      </c>
      <c r="L15" s="17">
        <v>0.19</v>
      </c>
      <c r="M15" s="15">
        <v>1.33</v>
      </c>
      <c r="N15" s="15">
        <v>160</v>
      </c>
      <c r="O15" s="41">
        <v>0</v>
      </c>
      <c r="P15" s="242">
        <v>22.6</v>
      </c>
      <c r="Q15" s="15">
        <v>299.75</v>
      </c>
      <c r="R15" s="15">
        <v>56.55</v>
      </c>
      <c r="S15" s="15">
        <v>3.78</v>
      </c>
      <c r="T15" s="15">
        <v>461.65</v>
      </c>
      <c r="U15" s="15">
        <v>0.01</v>
      </c>
      <c r="V15" s="15">
        <v>8.0000000000000002E-3</v>
      </c>
      <c r="W15" s="41">
        <v>0.1</v>
      </c>
    </row>
    <row r="16" spans="1:23" ht="34.5" customHeight="1" x14ac:dyDescent="0.35">
      <c r="A16" s="82"/>
      <c r="B16" s="133">
        <v>98</v>
      </c>
      <c r="C16" s="151" t="s">
        <v>18</v>
      </c>
      <c r="D16" s="151" t="s">
        <v>17</v>
      </c>
      <c r="E16" s="133">
        <v>200</v>
      </c>
      <c r="F16" s="182"/>
      <c r="G16" s="242">
        <v>0.37</v>
      </c>
      <c r="H16" s="15">
        <v>0</v>
      </c>
      <c r="I16" s="41">
        <v>14.85</v>
      </c>
      <c r="J16" s="260">
        <v>59.48</v>
      </c>
      <c r="K16" s="242">
        <v>0</v>
      </c>
      <c r="L16" s="17">
        <v>0</v>
      </c>
      <c r="M16" s="15">
        <v>0</v>
      </c>
      <c r="N16" s="15">
        <v>0</v>
      </c>
      <c r="O16" s="41">
        <v>0</v>
      </c>
      <c r="P16" s="242">
        <v>0.21</v>
      </c>
      <c r="Q16" s="15">
        <v>0</v>
      </c>
      <c r="R16" s="15">
        <v>0</v>
      </c>
      <c r="S16" s="15">
        <v>0.02</v>
      </c>
      <c r="T16" s="15">
        <v>0.2</v>
      </c>
      <c r="U16" s="15">
        <v>0</v>
      </c>
      <c r="V16" s="15">
        <v>0</v>
      </c>
      <c r="W16" s="41">
        <v>0</v>
      </c>
    </row>
    <row r="17" spans="1:23" ht="34.5" customHeight="1" x14ac:dyDescent="0.35">
      <c r="A17" s="82"/>
      <c r="B17" s="136">
        <v>119</v>
      </c>
      <c r="C17" s="151" t="s">
        <v>14</v>
      </c>
      <c r="D17" s="151" t="s">
        <v>55</v>
      </c>
      <c r="E17" s="187">
        <v>20</v>
      </c>
      <c r="F17" s="129"/>
      <c r="G17" s="242">
        <v>1.52</v>
      </c>
      <c r="H17" s="15">
        <v>0.16</v>
      </c>
      <c r="I17" s="41">
        <v>9.84</v>
      </c>
      <c r="J17" s="259">
        <v>47</v>
      </c>
      <c r="K17" s="242">
        <v>0.02</v>
      </c>
      <c r="L17" s="15">
        <v>0.01</v>
      </c>
      <c r="M17" s="15">
        <v>0</v>
      </c>
      <c r="N17" s="15">
        <v>0</v>
      </c>
      <c r="O17" s="18">
        <v>0</v>
      </c>
      <c r="P17" s="242">
        <v>4</v>
      </c>
      <c r="Q17" s="15">
        <v>13</v>
      </c>
      <c r="R17" s="15">
        <v>2.8</v>
      </c>
      <c r="S17" s="15">
        <v>0.22</v>
      </c>
      <c r="T17" s="15">
        <v>18.600000000000001</v>
      </c>
      <c r="U17" s="15">
        <v>1E-3</v>
      </c>
      <c r="V17" s="15">
        <v>1E-3</v>
      </c>
      <c r="W17" s="41">
        <v>2.9</v>
      </c>
    </row>
    <row r="18" spans="1:23" ht="34.5" customHeight="1" x14ac:dyDescent="0.35">
      <c r="A18" s="82"/>
      <c r="B18" s="133">
        <v>120</v>
      </c>
      <c r="C18" s="151" t="s">
        <v>15</v>
      </c>
      <c r="D18" s="151" t="s">
        <v>47</v>
      </c>
      <c r="E18" s="133">
        <v>20</v>
      </c>
      <c r="F18" s="182"/>
      <c r="G18" s="242">
        <v>1.32</v>
      </c>
      <c r="H18" s="15">
        <v>0.24</v>
      </c>
      <c r="I18" s="41">
        <v>8.0399999999999991</v>
      </c>
      <c r="J18" s="260">
        <v>39.6</v>
      </c>
      <c r="K18" s="277">
        <v>0.03</v>
      </c>
      <c r="L18" s="19">
        <v>0.02</v>
      </c>
      <c r="M18" s="20">
        <v>0</v>
      </c>
      <c r="N18" s="20">
        <v>0</v>
      </c>
      <c r="O18" s="46">
        <v>0</v>
      </c>
      <c r="P18" s="277">
        <v>5.8</v>
      </c>
      <c r="Q18" s="20">
        <v>30</v>
      </c>
      <c r="R18" s="20">
        <v>9.4</v>
      </c>
      <c r="S18" s="20">
        <v>0.78</v>
      </c>
      <c r="T18" s="20">
        <v>47</v>
      </c>
      <c r="U18" s="20">
        <v>1E-3</v>
      </c>
      <c r="V18" s="20">
        <v>1E-3</v>
      </c>
      <c r="W18" s="46">
        <v>0</v>
      </c>
    </row>
    <row r="19" spans="1:23" ht="34.5" customHeight="1" x14ac:dyDescent="0.35">
      <c r="A19" s="82"/>
      <c r="B19" s="228"/>
      <c r="C19" s="654"/>
      <c r="D19" s="308" t="s">
        <v>20</v>
      </c>
      <c r="E19" s="315">
        <f>SUM(E13:E18)</f>
        <v>840</v>
      </c>
      <c r="F19" s="655"/>
      <c r="G19" s="201">
        <f t="shared" ref="G19:W19" si="1">SUM(G13:G18)</f>
        <v>36.71</v>
      </c>
      <c r="H19" s="14">
        <f t="shared" si="1"/>
        <v>40.44</v>
      </c>
      <c r="I19" s="44">
        <f t="shared" si="1"/>
        <v>94.919999999999987</v>
      </c>
      <c r="J19" s="322">
        <f t="shared" si="1"/>
        <v>893.40000000000009</v>
      </c>
      <c r="K19" s="201">
        <f t="shared" si="1"/>
        <v>0.26</v>
      </c>
      <c r="L19" s="14">
        <f t="shared" si="1"/>
        <v>0.33</v>
      </c>
      <c r="M19" s="14">
        <f t="shared" si="1"/>
        <v>26.25</v>
      </c>
      <c r="N19" s="14">
        <f t="shared" si="1"/>
        <v>281</v>
      </c>
      <c r="O19" s="44">
        <f t="shared" si="1"/>
        <v>8.0000000000000002E-3</v>
      </c>
      <c r="P19" s="201">
        <f t="shared" si="1"/>
        <v>93.71</v>
      </c>
      <c r="Q19" s="14">
        <f t="shared" si="1"/>
        <v>438.85</v>
      </c>
      <c r="R19" s="14">
        <f t="shared" si="1"/>
        <v>103.45</v>
      </c>
      <c r="S19" s="14">
        <f t="shared" si="1"/>
        <v>9.2999999999999989</v>
      </c>
      <c r="T19" s="14">
        <f t="shared" si="1"/>
        <v>1274.2499999999998</v>
      </c>
      <c r="U19" s="14">
        <f t="shared" si="1"/>
        <v>1.8300000000000004E-2</v>
      </c>
      <c r="V19" s="14">
        <f t="shared" si="1"/>
        <v>1.0450000000000001E-2</v>
      </c>
      <c r="W19" s="44">
        <f t="shared" si="1"/>
        <v>3.0419999999999998</v>
      </c>
    </row>
    <row r="20" spans="1:23" ht="34.5" customHeight="1" thickBot="1" x14ac:dyDescent="0.4">
      <c r="A20" s="355"/>
      <c r="B20" s="324"/>
      <c r="C20" s="656"/>
      <c r="D20" s="342" t="s">
        <v>21</v>
      </c>
      <c r="E20" s="656"/>
      <c r="F20" s="658"/>
      <c r="G20" s="659"/>
      <c r="H20" s="660"/>
      <c r="I20" s="661"/>
      <c r="J20" s="323">
        <f>J19/23.5</f>
        <v>38.017021276595749</v>
      </c>
      <c r="K20" s="662"/>
      <c r="L20" s="663"/>
      <c r="M20" s="664"/>
      <c r="N20" s="664"/>
      <c r="O20" s="665"/>
      <c r="P20" s="662"/>
      <c r="Q20" s="664"/>
      <c r="R20" s="664"/>
      <c r="S20" s="664"/>
      <c r="T20" s="664"/>
      <c r="U20" s="664"/>
      <c r="V20" s="664"/>
      <c r="W20" s="665"/>
    </row>
    <row r="21" spans="1:23" x14ac:dyDescent="0.35">
      <c r="A21" s="2"/>
      <c r="B21" s="4"/>
      <c r="C21" s="2"/>
      <c r="D21" s="9"/>
      <c r="E21" s="2"/>
      <c r="F21" s="9"/>
      <c r="G21" s="10"/>
      <c r="H21" s="9"/>
      <c r="I21" s="2"/>
      <c r="J21" s="12"/>
      <c r="K21" s="2"/>
      <c r="L21" s="2"/>
      <c r="M21" s="2"/>
    </row>
    <row r="22" spans="1:23" x14ac:dyDescent="0.35">
      <c r="D22" s="11"/>
    </row>
    <row r="23" spans="1:23" x14ac:dyDescent="0.35">
      <c r="D23" s="11"/>
    </row>
    <row r="24" spans="1:23" x14ac:dyDescent="0.35">
      <c r="D24" s="11"/>
    </row>
    <row r="25" spans="1:23" x14ac:dyDescent="0.35">
      <c r="D25" s="11"/>
    </row>
    <row r="26" spans="1:23" x14ac:dyDescent="0.35">
      <c r="D26" s="11"/>
    </row>
    <row r="27" spans="1:23" x14ac:dyDescent="0.35">
      <c r="D27" s="11"/>
    </row>
    <row r="28" spans="1:23" x14ac:dyDescent="0.35">
      <c r="D28" s="11"/>
    </row>
    <row r="29" spans="1:23" x14ac:dyDescent="0.35">
      <c r="D29" s="11"/>
    </row>
    <row r="30" spans="1:23" x14ac:dyDescent="0.35">
      <c r="D30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36" zoomScaleNormal="36" workbookViewId="0">
      <selection activeCell="D32" sqref="D32"/>
    </sheetView>
  </sheetViews>
  <sheetFormatPr defaultRowHeight="14.5" x14ac:dyDescent="0.35"/>
  <cols>
    <col min="1" max="1" width="20.1796875" customWidth="1"/>
    <col min="2" max="2" width="13.1796875" style="843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4"/>
      <c r="B4" s="849"/>
      <c r="C4" s="645" t="s">
        <v>39</v>
      </c>
      <c r="D4" s="253"/>
      <c r="E4" s="714"/>
      <c r="F4" s="645"/>
      <c r="G4" s="646"/>
      <c r="H4" s="804" t="s">
        <v>22</v>
      </c>
      <c r="I4" s="805"/>
      <c r="J4" s="806"/>
      <c r="K4" s="715" t="s">
        <v>23</v>
      </c>
      <c r="L4" s="929" t="s">
        <v>24</v>
      </c>
      <c r="M4" s="930"/>
      <c r="N4" s="931"/>
      <c r="O4" s="931"/>
      <c r="P4" s="935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47" thickBot="1" x14ac:dyDescent="0.4">
      <c r="A5" s="65" t="s">
        <v>0</v>
      </c>
      <c r="B5" s="850"/>
      <c r="C5" s="98" t="s">
        <v>40</v>
      </c>
      <c r="D5" s="697" t="s">
        <v>41</v>
      </c>
      <c r="E5" s="104" t="s">
        <v>38</v>
      </c>
      <c r="F5" s="98" t="s">
        <v>26</v>
      </c>
      <c r="G5" s="104" t="s">
        <v>37</v>
      </c>
      <c r="H5" s="127" t="s">
        <v>27</v>
      </c>
      <c r="I5" s="487" t="s">
        <v>28</v>
      </c>
      <c r="J5" s="98" t="s">
        <v>29</v>
      </c>
      <c r="K5" s="728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33.75" customHeight="1" x14ac:dyDescent="0.35">
      <c r="A6" s="400" t="s">
        <v>7</v>
      </c>
      <c r="B6" s="302"/>
      <c r="C6" s="138">
        <v>24</v>
      </c>
      <c r="D6" s="734" t="s">
        <v>19</v>
      </c>
      <c r="E6" s="390" t="s">
        <v>112</v>
      </c>
      <c r="F6" s="138">
        <v>150</v>
      </c>
      <c r="G6" s="653"/>
      <c r="H6" s="269">
        <v>0.6</v>
      </c>
      <c r="I6" s="39">
        <v>0.6</v>
      </c>
      <c r="J6" s="40">
        <v>14.7</v>
      </c>
      <c r="K6" s="520">
        <v>70.5</v>
      </c>
      <c r="L6" s="269">
        <v>0.03</v>
      </c>
      <c r="M6" s="39">
        <v>0.05</v>
      </c>
      <c r="N6" s="39">
        <v>7.5</v>
      </c>
      <c r="O6" s="39">
        <v>0</v>
      </c>
      <c r="P6" s="42">
        <v>0</v>
      </c>
      <c r="Q6" s="269">
        <v>28.5</v>
      </c>
      <c r="R6" s="39">
        <v>24</v>
      </c>
      <c r="S6" s="39">
        <v>18</v>
      </c>
      <c r="T6" s="39">
        <v>0</v>
      </c>
      <c r="U6" s="39">
        <v>232.5</v>
      </c>
      <c r="V6" s="39">
        <v>1E-3</v>
      </c>
      <c r="W6" s="39">
        <v>0</v>
      </c>
      <c r="X6" s="40">
        <v>0.01</v>
      </c>
    </row>
    <row r="7" spans="1:24" s="16" customFormat="1" ht="33.75" customHeight="1" x14ac:dyDescent="0.35">
      <c r="A7" s="80"/>
      <c r="B7" s="129"/>
      <c r="C7" s="135">
        <v>31</v>
      </c>
      <c r="D7" s="735" t="s">
        <v>9</v>
      </c>
      <c r="E7" s="637" t="s">
        <v>78</v>
      </c>
      <c r="F7" s="638">
        <v>200</v>
      </c>
      <c r="G7" s="99"/>
      <c r="H7" s="243">
        <v>5.74</v>
      </c>
      <c r="I7" s="13">
        <v>8.7799999999999994</v>
      </c>
      <c r="J7" s="43">
        <v>8.74</v>
      </c>
      <c r="K7" s="292">
        <v>138.04</v>
      </c>
      <c r="L7" s="243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3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3.75" customHeight="1" x14ac:dyDescent="0.35">
      <c r="A8" s="89"/>
      <c r="B8" s="168" t="s">
        <v>76</v>
      </c>
      <c r="C8" s="186">
        <v>148</v>
      </c>
      <c r="D8" s="737" t="s">
        <v>10</v>
      </c>
      <c r="E8" s="305" t="s">
        <v>107</v>
      </c>
      <c r="F8" s="546">
        <v>90</v>
      </c>
      <c r="G8" s="168"/>
      <c r="H8" s="407">
        <v>19.52</v>
      </c>
      <c r="I8" s="74">
        <v>10.17</v>
      </c>
      <c r="J8" s="408">
        <v>5.89</v>
      </c>
      <c r="K8" s="521">
        <v>193.12</v>
      </c>
      <c r="L8" s="407">
        <v>0.11</v>
      </c>
      <c r="M8" s="74">
        <v>0.16</v>
      </c>
      <c r="N8" s="74">
        <v>1.57</v>
      </c>
      <c r="O8" s="74">
        <v>300</v>
      </c>
      <c r="P8" s="462">
        <v>0.44</v>
      </c>
      <c r="Q8" s="407">
        <v>129.65</v>
      </c>
      <c r="R8" s="74">
        <v>270.19</v>
      </c>
      <c r="S8" s="74">
        <v>64.94</v>
      </c>
      <c r="T8" s="74">
        <v>1.28</v>
      </c>
      <c r="U8" s="74">
        <v>460.93</v>
      </c>
      <c r="V8" s="74">
        <v>0.14000000000000001</v>
      </c>
      <c r="W8" s="74">
        <v>1.7000000000000001E-2</v>
      </c>
      <c r="X8" s="408">
        <v>0.66</v>
      </c>
    </row>
    <row r="9" spans="1:24" s="16" customFormat="1" ht="51" customHeight="1" x14ac:dyDescent="0.35">
      <c r="A9" s="89"/>
      <c r="B9" s="167" t="s">
        <v>74</v>
      </c>
      <c r="C9" s="185">
        <v>312</v>
      </c>
      <c r="D9" s="736" t="s">
        <v>64</v>
      </c>
      <c r="E9" s="360" t="s">
        <v>160</v>
      </c>
      <c r="F9" s="167">
        <v>150</v>
      </c>
      <c r="G9" s="185"/>
      <c r="H9" s="414">
        <v>3.55</v>
      </c>
      <c r="I9" s="415">
        <v>7.16</v>
      </c>
      <c r="J9" s="473">
        <v>17.64</v>
      </c>
      <c r="K9" s="369">
        <v>150.44999999999999</v>
      </c>
      <c r="L9" s="414">
        <v>0.11</v>
      </c>
      <c r="M9" s="586">
        <v>0.12</v>
      </c>
      <c r="N9" s="415">
        <v>21.47</v>
      </c>
      <c r="O9" s="415">
        <v>100</v>
      </c>
      <c r="P9" s="473">
        <v>0.09</v>
      </c>
      <c r="Q9" s="414">
        <v>51.59</v>
      </c>
      <c r="R9" s="415">
        <v>90.88</v>
      </c>
      <c r="S9" s="415">
        <v>30.76</v>
      </c>
      <c r="T9" s="415">
        <v>1.1499999999999999</v>
      </c>
      <c r="U9" s="415">
        <v>495.63</v>
      </c>
      <c r="V9" s="415">
        <v>6.0499999999999998E-3</v>
      </c>
      <c r="W9" s="415">
        <v>7.2999999999999996E-4</v>
      </c>
      <c r="X9" s="416">
        <v>0.03</v>
      </c>
    </row>
    <row r="10" spans="1:24" s="16" customFormat="1" ht="51" customHeight="1" x14ac:dyDescent="0.35">
      <c r="A10" s="89"/>
      <c r="B10" s="168" t="s">
        <v>76</v>
      </c>
      <c r="C10" s="186">
        <v>22</v>
      </c>
      <c r="D10" s="517" t="s">
        <v>64</v>
      </c>
      <c r="E10" s="305" t="s">
        <v>149</v>
      </c>
      <c r="F10" s="168">
        <v>150</v>
      </c>
      <c r="G10" s="186"/>
      <c r="H10" s="336">
        <v>2.41</v>
      </c>
      <c r="I10" s="55">
        <v>7.02</v>
      </c>
      <c r="J10" s="56">
        <v>14.18</v>
      </c>
      <c r="K10" s="246">
        <v>130.79</v>
      </c>
      <c r="L10" s="245">
        <v>0.08</v>
      </c>
      <c r="M10" s="245">
        <v>7.0000000000000007E-2</v>
      </c>
      <c r="N10" s="55">
        <v>13.63</v>
      </c>
      <c r="O10" s="55">
        <v>420</v>
      </c>
      <c r="P10" s="56">
        <v>0.06</v>
      </c>
      <c r="Q10" s="336">
        <v>35.24</v>
      </c>
      <c r="R10" s="55">
        <v>63.07</v>
      </c>
      <c r="S10" s="55">
        <v>28.07</v>
      </c>
      <c r="T10" s="55">
        <v>1.03</v>
      </c>
      <c r="U10" s="55">
        <v>482.73</v>
      </c>
      <c r="V10" s="55">
        <v>5.0000000000000001E-3</v>
      </c>
      <c r="W10" s="55">
        <v>0</v>
      </c>
      <c r="X10" s="69">
        <v>0.03</v>
      </c>
    </row>
    <row r="11" spans="1:24" s="16" customFormat="1" ht="43.5" customHeight="1" x14ac:dyDescent="0.35">
      <c r="A11" s="89"/>
      <c r="B11" s="100"/>
      <c r="C11" s="133">
        <v>114</v>
      </c>
      <c r="D11" s="182" t="s">
        <v>46</v>
      </c>
      <c r="E11" s="220" t="s">
        <v>52</v>
      </c>
      <c r="F11" s="284">
        <v>200</v>
      </c>
      <c r="G11" s="151"/>
      <c r="H11" s="242">
        <v>0</v>
      </c>
      <c r="I11" s="15">
        <v>0</v>
      </c>
      <c r="J11" s="41">
        <v>7.27</v>
      </c>
      <c r="K11" s="259">
        <v>28.73</v>
      </c>
      <c r="L11" s="242">
        <v>0</v>
      </c>
      <c r="M11" s="17">
        <v>0</v>
      </c>
      <c r="N11" s="15">
        <v>0</v>
      </c>
      <c r="O11" s="15">
        <v>0</v>
      </c>
      <c r="P11" s="18">
        <v>0</v>
      </c>
      <c r="Q11" s="242">
        <v>0.26</v>
      </c>
      <c r="R11" s="15">
        <v>0.03</v>
      </c>
      <c r="S11" s="15">
        <v>0.03</v>
      </c>
      <c r="T11" s="15">
        <v>0.02</v>
      </c>
      <c r="U11" s="15">
        <v>0.28999999999999998</v>
      </c>
      <c r="V11" s="15">
        <v>0</v>
      </c>
      <c r="W11" s="15">
        <v>0</v>
      </c>
      <c r="X11" s="41">
        <v>0</v>
      </c>
    </row>
    <row r="12" spans="1:24" s="16" customFormat="1" ht="33.75" customHeight="1" x14ac:dyDescent="0.35">
      <c r="A12" s="89"/>
      <c r="B12" s="100"/>
      <c r="C12" s="214">
        <v>119</v>
      </c>
      <c r="D12" s="630" t="s">
        <v>14</v>
      </c>
      <c r="E12" s="152" t="s">
        <v>55</v>
      </c>
      <c r="F12" s="134">
        <v>45</v>
      </c>
      <c r="G12" s="100"/>
      <c r="H12" s="277">
        <v>3.42</v>
      </c>
      <c r="I12" s="20">
        <v>0.36</v>
      </c>
      <c r="J12" s="46">
        <v>22.14</v>
      </c>
      <c r="K12" s="291">
        <v>105.75</v>
      </c>
      <c r="L12" s="277">
        <v>0.05</v>
      </c>
      <c r="M12" s="20">
        <v>0.01</v>
      </c>
      <c r="N12" s="20">
        <v>0</v>
      </c>
      <c r="O12" s="20">
        <v>0</v>
      </c>
      <c r="P12" s="21">
        <v>0</v>
      </c>
      <c r="Q12" s="277">
        <v>9</v>
      </c>
      <c r="R12" s="20">
        <v>29.25</v>
      </c>
      <c r="S12" s="20">
        <v>6.3</v>
      </c>
      <c r="T12" s="20">
        <v>0.5</v>
      </c>
      <c r="U12" s="20">
        <v>41.85</v>
      </c>
      <c r="V12" s="20">
        <v>1E-3</v>
      </c>
      <c r="W12" s="20">
        <v>3.0000000000000001E-3</v>
      </c>
      <c r="X12" s="46">
        <v>6.53</v>
      </c>
    </row>
    <row r="13" spans="1:24" s="16" customFormat="1" ht="33.75" customHeight="1" x14ac:dyDescent="0.35">
      <c r="A13" s="89"/>
      <c r="B13" s="100"/>
      <c r="C13" s="134">
        <v>120</v>
      </c>
      <c r="D13" s="630" t="s">
        <v>15</v>
      </c>
      <c r="E13" s="152" t="s">
        <v>47</v>
      </c>
      <c r="F13" s="134">
        <v>25</v>
      </c>
      <c r="G13" s="100"/>
      <c r="H13" s="277">
        <v>1.65</v>
      </c>
      <c r="I13" s="20">
        <v>0.3</v>
      </c>
      <c r="J13" s="46">
        <v>10.050000000000001</v>
      </c>
      <c r="K13" s="291">
        <v>49.5</v>
      </c>
      <c r="L13" s="277">
        <v>0.04</v>
      </c>
      <c r="M13" s="20">
        <v>0.02</v>
      </c>
      <c r="N13" s="20">
        <v>0</v>
      </c>
      <c r="O13" s="20">
        <v>0</v>
      </c>
      <c r="P13" s="21">
        <v>0</v>
      </c>
      <c r="Q13" s="277">
        <v>7.25</v>
      </c>
      <c r="R13" s="20">
        <v>37.5</v>
      </c>
      <c r="S13" s="20">
        <v>11.75</v>
      </c>
      <c r="T13" s="20">
        <v>0.98</v>
      </c>
      <c r="U13" s="20">
        <v>58.75</v>
      </c>
      <c r="V13" s="20">
        <v>1E-3</v>
      </c>
      <c r="W13" s="20">
        <v>1E-3</v>
      </c>
      <c r="X13" s="46">
        <v>0</v>
      </c>
    </row>
    <row r="14" spans="1:24" s="16" customFormat="1" ht="33.75" customHeight="1" x14ac:dyDescent="0.35">
      <c r="A14" s="89"/>
      <c r="B14" s="167" t="s">
        <v>74</v>
      </c>
      <c r="C14" s="354"/>
      <c r="D14" s="738"/>
      <c r="E14" s="306" t="s">
        <v>20</v>
      </c>
      <c r="F14" s="297" t="e">
        <f>F6+F7+#REF!+F9+F11+F12+F13</f>
        <v>#REF!</v>
      </c>
      <c r="G14" s="460"/>
      <c r="H14" s="202" t="e">
        <f>H6+H7+#REF!+H9+H11+H12+H13</f>
        <v>#REF!</v>
      </c>
      <c r="I14" s="22" t="e">
        <f>I6+I7+#REF!+I9+I11+I12+I13</f>
        <v>#REF!</v>
      </c>
      <c r="J14" s="61" t="e">
        <f>J6+J7+#REF!+J9+J11+J12+J13</f>
        <v>#REF!</v>
      </c>
      <c r="K14" s="470" t="e">
        <f>K6+K7+#REF!+K9+K11+K12+K13</f>
        <v>#REF!</v>
      </c>
      <c r="L14" s="202" t="e">
        <f>L6+L7+#REF!+L9+L11+L12+L13</f>
        <v>#REF!</v>
      </c>
      <c r="M14" s="22" t="e">
        <f>M6+M7+#REF!+M9+M11+M12+M13</f>
        <v>#REF!</v>
      </c>
      <c r="N14" s="22" t="e">
        <f>N6+N7+#REF!+N9+N11+N12+N13</f>
        <v>#REF!</v>
      </c>
      <c r="O14" s="22" t="e">
        <f>O6+O7+#REF!+O9+O11+O12+O13</f>
        <v>#REF!</v>
      </c>
      <c r="P14" s="111" t="e">
        <f>P6+P7+#REF!+P9+P11+P12+P13</f>
        <v>#REF!</v>
      </c>
      <c r="Q14" s="202" t="e">
        <f>Q6+Q7+#REF!+Q9+Q11+Q12+Q13</f>
        <v>#REF!</v>
      </c>
      <c r="R14" s="22" t="e">
        <f>R6+R7+#REF!+R9+R11+R12+R13</f>
        <v>#REF!</v>
      </c>
      <c r="S14" s="22" t="e">
        <f>S6+S7+#REF!+S9+S11+S12+S13</f>
        <v>#REF!</v>
      </c>
      <c r="T14" s="22" t="e">
        <f>T6+T7+#REF!+T9+T11+T12+T13</f>
        <v>#REF!</v>
      </c>
      <c r="U14" s="22" t="e">
        <f>U6+U7+#REF!+U9+U11+U12+U13</f>
        <v>#REF!</v>
      </c>
      <c r="V14" s="22" t="e">
        <f>V6+V7+#REF!+V9+V11+V12+V13</f>
        <v>#REF!</v>
      </c>
      <c r="W14" s="22" t="e">
        <f>W6+W7+#REF!+W9+W11+W12+W13</f>
        <v>#REF!</v>
      </c>
      <c r="X14" s="61" t="e">
        <f>X6+X7+#REF!+X9+X11+X12+X13</f>
        <v>#REF!</v>
      </c>
    </row>
    <row r="15" spans="1:24" s="16" customFormat="1" ht="33.75" customHeight="1" x14ac:dyDescent="0.35">
      <c r="A15" s="89"/>
      <c r="B15" s="515" t="s">
        <v>76</v>
      </c>
      <c r="C15" s="627"/>
      <c r="D15" s="739"/>
      <c r="E15" s="307" t="s">
        <v>20</v>
      </c>
      <c r="F15" s="296">
        <f>F6+F7+F8+F9+F11+F12+F13</f>
        <v>860</v>
      </c>
      <c r="G15" s="472"/>
      <c r="H15" s="310">
        <f t="shared" ref="H15:X15" si="0">H6+H7+H8+H10+H11+H12+H13</f>
        <v>33.339999999999996</v>
      </c>
      <c r="I15" s="54">
        <f t="shared" si="0"/>
        <v>27.229999999999997</v>
      </c>
      <c r="J15" s="70">
        <f t="shared" si="0"/>
        <v>82.97</v>
      </c>
      <c r="K15" s="471">
        <f t="shared" si="0"/>
        <v>716.43</v>
      </c>
      <c r="L15" s="310">
        <f t="shared" si="0"/>
        <v>0.35</v>
      </c>
      <c r="M15" s="54">
        <f t="shared" si="0"/>
        <v>0.39000000000000007</v>
      </c>
      <c r="N15" s="54">
        <f t="shared" si="0"/>
        <v>27.94</v>
      </c>
      <c r="O15" s="54">
        <f t="shared" si="0"/>
        <v>852.8</v>
      </c>
      <c r="P15" s="777">
        <f t="shared" si="0"/>
        <v>0.56000000000000005</v>
      </c>
      <c r="Q15" s="310">
        <f t="shared" si="0"/>
        <v>243.7</v>
      </c>
      <c r="R15" s="54">
        <f t="shared" si="0"/>
        <v>501.52</v>
      </c>
      <c r="S15" s="54">
        <f t="shared" si="0"/>
        <v>149.37</v>
      </c>
      <c r="T15" s="54">
        <f t="shared" si="0"/>
        <v>5.09</v>
      </c>
      <c r="U15" s="54">
        <f t="shared" si="0"/>
        <v>1555.85</v>
      </c>
      <c r="V15" s="54">
        <f t="shared" si="0"/>
        <v>0.15400000000000003</v>
      </c>
      <c r="W15" s="54">
        <f t="shared" si="0"/>
        <v>2.1000000000000001E-2</v>
      </c>
      <c r="X15" s="70">
        <f t="shared" si="0"/>
        <v>7.266</v>
      </c>
    </row>
    <row r="16" spans="1:24" s="16" customFormat="1" ht="33.75" customHeight="1" x14ac:dyDescent="0.35">
      <c r="A16" s="89"/>
      <c r="B16" s="499" t="s">
        <v>74</v>
      </c>
      <c r="C16" s="359"/>
      <c r="D16" s="740"/>
      <c r="E16" s="306" t="s">
        <v>21</v>
      </c>
      <c r="F16" s="425"/>
      <c r="G16" s="499"/>
      <c r="H16" s="202"/>
      <c r="I16" s="22"/>
      <c r="J16" s="61"/>
      <c r="K16" s="522" t="e">
        <f>K14/23.5</f>
        <v>#REF!</v>
      </c>
      <c r="L16" s="202"/>
      <c r="M16" s="22"/>
      <c r="N16" s="22"/>
      <c r="O16" s="22"/>
      <c r="P16" s="111"/>
      <c r="Q16" s="202"/>
      <c r="R16" s="22"/>
      <c r="S16" s="22"/>
      <c r="T16" s="22"/>
      <c r="U16" s="22"/>
      <c r="V16" s="22"/>
      <c r="W16" s="22"/>
      <c r="X16" s="61"/>
    </row>
    <row r="17" spans="1:24" s="16" customFormat="1" ht="33.75" customHeight="1" thickBot="1" x14ac:dyDescent="0.4">
      <c r="A17" s="116"/>
      <c r="B17" s="169" t="s">
        <v>76</v>
      </c>
      <c r="C17" s="540"/>
      <c r="D17" s="707"/>
      <c r="E17" s="780" t="s">
        <v>21</v>
      </c>
      <c r="F17" s="188"/>
      <c r="G17" s="169"/>
      <c r="H17" s="430"/>
      <c r="I17" s="431"/>
      <c r="J17" s="432"/>
      <c r="K17" s="523">
        <f>K15/23.5</f>
        <v>30.486382978723402</v>
      </c>
      <c r="L17" s="430"/>
      <c r="M17" s="431"/>
      <c r="N17" s="431"/>
      <c r="O17" s="431"/>
      <c r="P17" s="475"/>
      <c r="Q17" s="430"/>
      <c r="R17" s="431"/>
      <c r="S17" s="431"/>
      <c r="T17" s="431"/>
      <c r="U17" s="431"/>
      <c r="V17" s="431"/>
      <c r="W17" s="431"/>
      <c r="X17" s="432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381"/>
      <c r="B19" s="857"/>
      <c r="C19" s="280"/>
      <c r="D19" s="216"/>
      <c r="E19" s="25"/>
      <c r="F19" s="26"/>
      <c r="G19" s="11"/>
      <c r="H19" s="9"/>
      <c r="I19" s="11"/>
      <c r="J19" s="11"/>
    </row>
    <row r="20" spans="1:24" ht="18" x14ac:dyDescent="0.35">
      <c r="A20" s="639" t="s">
        <v>66</v>
      </c>
      <c r="B20" s="848"/>
      <c r="C20" s="640"/>
      <c r="D20" s="640"/>
      <c r="E20" s="25"/>
      <c r="F20" s="26"/>
      <c r="G20" s="11"/>
      <c r="H20" s="11"/>
      <c r="I20" s="11"/>
      <c r="J20" s="11"/>
      <c r="R20" s="488"/>
    </row>
    <row r="21" spans="1:24" ht="18" x14ac:dyDescent="0.35">
      <c r="A21" s="642" t="s">
        <v>67</v>
      </c>
      <c r="B21" s="844"/>
      <c r="C21" s="115"/>
      <c r="D21" s="643"/>
      <c r="E21" s="25"/>
      <c r="F21" s="26"/>
      <c r="G21" s="11"/>
      <c r="H21" s="11"/>
      <c r="I21" s="11"/>
      <c r="J21" s="11"/>
    </row>
    <row r="22" spans="1:24" ht="18" x14ac:dyDescent="0.35">
      <c r="D22" s="11"/>
      <c r="E22" s="25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9" zoomScaleNormal="39" workbookViewId="0">
      <selection activeCell="J33" sqref="J33"/>
    </sheetView>
  </sheetViews>
  <sheetFormatPr defaultRowHeight="14.5" x14ac:dyDescent="0.35"/>
  <cols>
    <col min="1" max="1" width="16.81640625" customWidth="1"/>
    <col min="2" max="2" width="16.81640625" style="843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842"/>
      <c r="C2" s="7"/>
      <c r="D2" s="6" t="s">
        <v>3</v>
      </c>
      <c r="E2" s="776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3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858"/>
      <c r="C4" s="789" t="s">
        <v>39</v>
      </c>
      <c r="D4" s="253"/>
      <c r="E4" s="714"/>
      <c r="F4" s="787"/>
      <c r="G4" s="789"/>
      <c r="H4" s="804" t="s">
        <v>22</v>
      </c>
      <c r="I4" s="805"/>
      <c r="J4" s="806"/>
      <c r="K4" s="715" t="s">
        <v>23</v>
      </c>
      <c r="L4" s="929" t="s">
        <v>24</v>
      </c>
      <c r="M4" s="930"/>
      <c r="N4" s="931"/>
      <c r="O4" s="931"/>
      <c r="P4" s="935"/>
      <c r="Q4" s="943" t="s">
        <v>25</v>
      </c>
      <c r="R4" s="944"/>
      <c r="S4" s="944"/>
      <c r="T4" s="944"/>
      <c r="U4" s="944"/>
      <c r="V4" s="944"/>
      <c r="W4" s="944"/>
      <c r="X4" s="945"/>
    </row>
    <row r="5" spans="1:24" s="16" customFormat="1" ht="47" thickBot="1" x14ac:dyDescent="0.4">
      <c r="A5" s="78" t="s">
        <v>0</v>
      </c>
      <c r="B5" s="859"/>
      <c r="C5" s="104" t="s">
        <v>40</v>
      </c>
      <c r="D5" s="697" t="s">
        <v>41</v>
      </c>
      <c r="E5" s="104" t="s">
        <v>38</v>
      </c>
      <c r="F5" s="98" t="s">
        <v>26</v>
      </c>
      <c r="G5" s="104" t="s">
        <v>37</v>
      </c>
      <c r="H5" s="98" t="s">
        <v>27</v>
      </c>
      <c r="I5" s="487" t="s">
        <v>28</v>
      </c>
      <c r="J5" s="98" t="s">
        <v>29</v>
      </c>
      <c r="K5" s="728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33.75" customHeight="1" x14ac:dyDescent="0.35">
      <c r="A6" s="81" t="s">
        <v>7</v>
      </c>
      <c r="B6" s="138"/>
      <c r="C6" s="409">
        <v>28</v>
      </c>
      <c r="D6" s="781" t="s">
        <v>19</v>
      </c>
      <c r="E6" s="410" t="s">
        <v>142</v>
      </c>
      <c r="F6" s="455">
        <v>60</v>
      </c>
      <c r="G6" s="468"/>
      <c r="H6" s="449">
        <v>0.48</v>
      </c>
      <c r="I6" s="375">
        <v>0.6</v>
      </c>
      <c r="J6" s="450">
        <v>1.56</v>
      </c>
      <c r="K6" s="469">
        <v>8.4</v>
      </c>
      <c r="L6" s="338">
        <v>0.02</v>
      </c>
      <c r="M6" s="340">
        <v>0.02</v>
      </c>
      <c r="N6" s="49">
        <v>6</v>
      </c>
      <c r="O6" s="49">
        <v>10</v>
      </c>
      <c r="P6" s="50">
        <v>0</v>
      </c>
      <c r="Q6" s="338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36" customFormat="1" ht="33.75" customHeight="1" x14ac:dyDescent="0.35">
      <c r="A7" s="80"/>
      <c r="B7" s="134"/>
      <c r="C7" s="100">
        <v>40</v>
      </c>
      <c r="D7" s="782" t="s">
        <v>9</v>
      </c>
      <c r="E7" s="160" t="s">
        <v>100</v>
      </c>
      <c r="F7" s="761">
        <v>200</v>
      </c>
      <c r="G7" s="100"/>
      <c r="H7" s="251">
        <v>5</v>
      </c>
      <c r="I7" s="75">
        <v>7.6</v>
      </c>
      <c r="J7" s="76">
        <v>12.8</v>
      </c>
      <c r="K7" s="214">
        <v>139.80000000000001</v>
      </c>
      <c r="L7" s="251">
        <v>0.04</v>
      </c>
      <c r="M7" s="212">
        <v>0.1</v>
      </c>
      <c r="N7" s="75">
        <v>3.32</v>
      </c>
      <c r="O7" s="75">
        <v>152.19999999999999</v>
      </c>
      <c r="P7" s="211">
        <v>0</v>
      </c>
      <c r="Q7" s="251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11">
        <v>4.2000000000000003E-2</v>
      </c>
    </row>
    <row r="8" spans="1:24" s="36" customFormat="1" ht="33.75" customHeight="1" x14ac:dyDescent="0.35">
      <c r="A8" s="89"/>
      <c r="B8" s="134"/>
      <c r="C8" s="100">
        <v>86</v>
      </c>
      <c r="D8" s="574" t="s">
        <v>10</v>
      </c>
      <c r="E8" s="361" t="s">
        <v>80</v>
      </c>
      <c r="F8" s="761">
        <v>240</v>
      </c>
      <c r="G8" s="100"/>
      <c r="H8" s="242">
        <v>20.149999999999999</v>
      </c>
      <c r="I8" s="15">
        <v>19.079999999999998</v>
      </c>
      <c r="J8" s="18">
        <v>24.59</v>
      </c>
      <c r="K8" s="193">
        <v>350.62</v>
      </c>
      <c r="L8" s="242">
        <v>0.18</v>
      </c>
      <c r="M8" s="17">
        <v>0.21</v>
      </c>
      <c r="N8" s="15">
        <v>13.9</v>
      </c>
      <c r="O8" s="15">
        <v>10</v>
      </c>
      <c r="P8" s="41">
        <v>0</v>
      </c>
      <c r="Q8" s="242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1">
        <v>0.1</v>
      </c>
    </row>
    <row r="9" spans="1:24" s="16" customFormat="1" ht="43.5" customHeight="1" x14ac:dyDescent="0.35">
      <c r="A9" s="82"/>
      <c r="B9" s="133"/>
      <c r="C9" s="99">
        <v>102</v>
      </c>
      <c r="D9" s="670" t="s">
        <v>18</v>
      </c>
      <c r="E9" s="637" t="s">
        <v>81</v>
      </c>
      <c r="F9" s="595">
        <v>200</v>
      </c>
      <c r="G9" s="99"/>
      <c r="H9" s="242">
        <v>0.83</v>
      </c>
      <c r="I9" s="15">
        <v>0.04</v>
      </c>
      <c r="J9" s="41">
        <v>15.16</v>
      </c>
      <c r="K9" s="260">
        <v>64.22</v>
      </c>
      <c r="L9" s="242">
        <v>0.01</v>
      </c>
      <c r="M9" s="15">
        <v>0.03</v>
      </c>
      <c r="N9" s="15">
        <v>0.27</v>
      </c>
      <c r="O9" s="15">
        <v>60</v>
      </c>
      <c r="P9" s="41">
        <v>0</v>
      </c>
      <c r="Q9" s="242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1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69" t="s">
        <v>14</v>
      </c>
      <c r="E10" s="151" t="s">
        <v>55</v>
      </c>
      <c r="F10" s="134">
        <v>45</v>
      </c>
      <c r="G10" s="100"/>
      <c r="H10" s="277">
        <v>3.42</v>
      </c>
      <c r="I10" s="20">
        <v>0.36</v>
      </c>
      <c r="J10" s="46">
        <v>22.14</v>
      </c>
      <c r="K10" s="291">
        <v>105.75</v>
      </c>
      <c r="L10" s="277">
        <v>0.05</v>
      </c>
      <c r="M10" s="20">
        <v>0.01</v>
      </c>
      <c r="N10" s="20">
        <v>0</v>
      </c>
      <c r="O10" s="20">
        <v>0</v>
      </c>
      <c r="P10" s="21">
        <v>0</v>
      </c>
      <c r="Q10" s="277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69" t="s">
        <v>15</v>
      </c>
      <c r="E11" s="151" t="s">
        <v>47</v>
      </c>
      <c r="F11" s="134">
        <v>25</v>
      </c>
      <c r="G11" s="100"/>
      <c r="H11" s="277">
        <v>1.65</v>
      </c>
      <c r="I11" s="20">
        <v>0.3</v>
      </c>
      <c r="J11" s="46">
        <v>10.050000000000001</v>
      </c>
      <c r="K11" s="291">
        <v>49.5</v>
      </c>
      <c r="L11" s="277">
        <v>0.04</v>
      </c>
      <c r="M11" s="20">
        <v>0.02</v>
      </c>
      <c r="N11" s="20">
        <v>0</v>
      </c>
      <c r="O11" s="20">
        <v>0</v>
      </c>
      <c r="P11" s="21">
        <v>0</v>
      </c>
      <c r="Q11" s="277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6">
        <v>0</v>
      </c>
    </row>
    <row r="12" spans="1:24" s="36" customFormat="1" ht="33.75" customHeight="1" x14ac:dyDescent="0.35">
      <c r="A12" s="89"/>
      <c r="B12" s="134"/>
      <c r="C12" s="100"/>
      <c r="D12" s="574"/>
      <c r="E12" s="308" t="s">
        <v>20</v>
      </c>
      <c r="F12" s="396">
        <f>SUM(F6:F11)</f>
        <v>770</v>
      </c>
      <c r="G12" s="100"/>
      <c r="H12" s="277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26">
        <f>K6+K7+K8+K9+K10+K11</f>
        <v>718.29000000000008</v>
      </c>
      <c r="L12" s="277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6">
        <f t="shared" si="1"/>
        <v>0</v>
      </c>
      <c r="Q12" s="277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6">
        <f t="shared" si="1"/>
        <v>6.6820000000000004</v>
      </c>
    </row>
    <row r="13" spans="1:24" s="36" customFormat="1" ht="33.75" customHeight="1" thickBot="1" x14ac:dyDescent="0.4">
      <c r="A13" s="116"/>
      <c r="B13" s="137"/>
      <c r="C13" s="264"/>
      <c r="D13" s="783"/>
      <c r="E13" s="342" t="s">
        <v>21</v>
      </c>
      <c r="F13" s="271"/>
      <c r="G13" s="209"/>
      <c r="H13" s="205"/>
      <c r="I13" s="51"/>
      <c r="J13" s="128"/>
      <c r="K13" s="365">
        <f>K12/23.5</f>
        <v>30.565531914893619</v>
      </c>
      <c r="L13" s="205"/>
      <c r="M13" s="157"/>
      <c r="N13" s="51"/>
      <c r="O13" s="51"/>
      <c r="P13" s="117"/>
      <c r="Q13" s="205"/>
      <c r="R13" s="51"/>
      <c r="S13" s="51"/>
      <c r="T13" s="51"/>
      <c r="U13" s="51"/>
      <c r="V13" s="51"/>
      <c r="W13" s="51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639" t="s">
        <v>66</v>
      </c>
      <c r="B17" s="848"/>
      <c r="C17" s="640"/>
      <c r="D17" s="641"/>
      <c r="E17" s="25"/>
      <c r="F17" s="26"/>
      <c r="G17" s="11"/>
      <c r="H17" s="11"/>
      <c r="I17" s="11"/>
      <c r="J17" s="11"/>
    </row>
    <row r="18" spans="1:10" x14ac:dyDescent="0.35">
      <c r="A18" s="642" t="s">
        <v>67</v>
      </c>
      <c r="B18" s="844"/>
      <c r="C18" s="643"/>
      <c r="D18" s="643"/>
      <c r="E18" s="11"/>
      <c r="F18" s="11"/>
      <c r="G18" s="11"/>
      <c r="H18" s="11"/>
      <c r="I18" s="11"/>
      <c r="J18" s="11"/>
    </row>
    <row r="19" spans="1:10" x14ac:dyDescent="0.35">
      <c r="A19" s="11"/>
      <c r="B19" s="845"/>
      <c r="C19" s="346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25" sqref="E25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646" t="s">
        <v>39</v>
      </c>
      <c r="D4" s="713"/>
      <c r="E4" s="714"/>
      <c r="F4" s="646"/>
      <c r="G4" s="645"/>
      <c r="H4" s="804" t="s">
        <v>22</v>
      </c>
      <c r="I4" s="805"/>
      <c r="J4" s="806"/>
      <c r="K4" s="715" t="s">
        <v>23</v>
      </c>
      <c r="L4" s="929" t="s">
        <v>24</v>
      </c>
      <c r="M4" s="930"/>
      <c r="N4" s="931"/>
      <c r="O4" s="931"/>
      <c r="P4" s="935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47" thickBot="1" x14ac:dyDescent="0.4">
      <c r="A5" s="78" t="s">
        <v>0</v>
      </c>
      <c r="B5" s="98"/>
      <c r="C5" s="104" t="s">
        <v>40</v>
      </c>
      <c r="D5" s="807" t="s">
        <v>41</v>
      </c>
      <c r="E5" s="104" t="s">
        <v>38</v>
      </c>
      <c r="F5" s="104" t="s">
        <v>26</v>
      </c>
      <c r="G5" s="98" t="s">
        <v>37</v>
      </c>
      <c r="H5" s="127" t="s">
        <v>27</v>
      </c>
      <c r="I5" s="487" t="s">
        <v>28</v>
      </c>
      <c r="J5" s="775" t="s">
        <v>29</v>
      </c>
      <c r="K5" s="728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33.75" customHeight="1" x14ac:dyDescent="0.35">
      <c r="A6" s="81" t="s">
        <v>7</v>
      </c>
      <c r="B6" s="302"/>
      <c r="C6" s="286">
        <v>9</v>
      </c>
      <c r="D6" s="699" t="s">
        <v>19</v>
      </c>
      <c r="E6" s="700" t="s">
        <v>90</v>
      </c>
      <c r="F6" s="701">
        <v>60</v>
      </c>
      <c r="G6" s="524"/>
      <c r="H6" s="269">
        <v>1.29</v>
      </c>
      <c r="I6" s="39">
        <v>4.2699999999999996</v>
      </c>
      <c r="J6" s="40">
        <v>6.97</v>
      </c>
      <c r="K6" s="320">
        <v>72.75</v>
      </c>
      <c r="L6" s="269">
        <v>0.02</v>
      </c>
      <c r="M6" s="39">
        <v>0.03</v>
      </c>
      <c r="N6" s="39">
        <v>4.4800000000000004</v>
      </c>
      <c r="O6" s="39">
        <v>30</v>
      </c>
      <c r="P6" s="42">
        <v>0</v>
      </c>
      <c r="Q6" s="269">
        <v>17.55</v>
      </c>
      <c r="R6" s="39">
        <v>27.09</v>
      </c>
      <c r="S6" s="39">
        <v>14.37</v>
      </c>
      <c r="T6" s="39">
        <v>0.8</v>
      </c>
      <c r="U6" s="39">
        <v>205.55</v>
      </c>
      <c r="V6" s="39">
        <v>4.0000000000000001E-3</v>
      </c>
      <c r="W6" s="39">
        <v>1E-3</v>
      </c>
      <c r="X6" s="40">
        <v>0.01</v>
      </c>
    </row>
    <row r="7" spans="1:24" s="16" customFormat="1" ht="33.75" customHeight="1" x14ac:dyDescent="0.35">
      <c r="A7" s="79"/>
      <c r="B7" s="99"/>
      <c r="C7" s="134">
        <v>41</v>
      </c>
      <c r="D7" s="213" t="s">
        <v>9</v>
      </c>
      <c r="E7" s="361" t="s">
        <v>84</v>
      </c>
      <c r="F7" s="229">
        <v>200</v>
      </c>
      <c r="G7" s="380"/>
      <c r="H7" s="251">
        <v>6.66</v>
      </c>
      <c r="I7" s="75">
        <v>5.51</v>
      </c>
      <c r="J7" s="211">
        <v>8.75</v>
      </c>
      <c r="K7" s="378">
        <v>111.57</v>
      </c>
      <c r="L7" s="251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51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11">
        <v>0.03</v>
      </c>
    </row>
    <row r="8" spans="1:24" s="36" customFormat="1" ht="33.75" customHeight="1" x14ac:dyDescent="0.35">
      <c r="A8" s="89"/>
      <c r="B8" s="589"/>
      <c r="C8" s="134">
        <v>81</v>
      </c>
      <c r="D8" s="213" t="s">
        <v>10</v>
      </c>
      <c r="E8" s="160" t="s">
        <v>73</v>
      </c>
      <c r="F8" s="667">
        <v>90</v>
      </c>
      <c r="G8" s="171"/>
      <c r="H8" s="277">
        <v>23.81</v>
      </c>
      <c r="I8" s="20">
        <v>19.829999999999998</v>
      </c>
      <c r="J8" s="46">
        <v>0.72</v>
      </c>
      <c r="K8" s="276">
        <v>274.56</v>
      </c>
      <c r="L8" s="277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77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6">
        <v>0.15</v>
      </c>
    </row>
    <row r="9" spans="1:24" s="16" customFormat="1" ht="43.5" customHeight="1" x14ac:dyDescent="0.35">
      <c r="A9" s="82"/>
      <c r="B9" s="100"/>
      <c r="C9" s="134">
        <v>124</v>
      </c>
      <c r="D9" s="213" t="s">
        <v>87</v>
      </c>
      <c r="E9" s="361" t="s">
        <v>85</v>
      </c>
      <c r="F9" s="229">
        <v>150</v>
      </c>
      <c r="G9" s="380"/>
      <c r="H9" s="251">
        <v>3.93</v>
      </c>
      <c r="I9" s="75">
        <v>4.24</v>
      </c>
      <c r="J9" s="211">
        <v>21.84</v>
      </c>
      <c r="K9" s="378">
        <v>140.55000000000001</v>
      </c>
      <c r="L9" s="251">
        <v>0.11</v>
      </c>
      <c r="M9" s="75">
        <v>0.02</v>
      </c>
      <c r="N9" s="75">
        <v>0</v>
      </c>
      <c r="O9" s="75">
        <v>10</v>
      </c>
      <c r="P9" s="76">
        <v>0.06</v>
      </c>
      <c r="Q9" s="251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11">
        <v>0.01</v>
      </c>
    </row>
    <row r="10" spans="1:24" s="16" customFormat="1" ht="33.75" customHeight="1" x14ac:dyDescent="0.35">
      <c r="A10" s="82"/>
      <c r="B10" s="378"/>
      <c r="C10" s="214">
        <v>100</v>
      </c>
      <c r="D10" s="213" t="s">
        <v>88</v>
      </c>
      <c r="E10" s="152" t="s">
        <v>86</v>
      </c>
      <c r="F10" s="134">
        <v>200</v>
      </c>
      <c r="G10" s="380"/>
      <c r="H10" s="277">
        <v>0.15</v>
      </c>
      <c r="I10" s="20">
        <v>0.04</v>
      </c>
      <c r="J10" s="46">
        <v>12.83</v>
      </c>
      <c r="K10" s="276">
        <v>52.45</v>
      </c>
      <c r="L10" s="242">
        <v>0</v>
      </c>
      <c r="M10" s="15">
        <v>0</v>
      </c>
      <c r="N10" s="15">
        <v>1.2</v>
      </c>
      <c r="O10" s="15">
        <v>0</v>
      </c>
      <c r="P10" s="18">
        <v>0</v>
      </c>
      <c r="Q10" s="242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1">
        <v>0</v>
      </c>
    </row>
    <row r="11" spans="1:24" s="16" customFormat="1" ht="33.75" customHeight="1" x14ac:dyDescent="0.35">
      <c r="A11" s="82"/>
      <c r="B11" s="378"/>
      <c r="C11" s="214">
        <v>119</v>
      </c>
      <c r="D11" s="213" t="s">
        <v>14</v>
      </c>
      <c r="E11" s="152" t="s">
        <v>55</v>
      </c>
      <c r="F11" s="284">
        <v>20</v>
      </c>
      <c r="G11" s="133"/>
      <c r="H11" s="242">
        <v>1.52</v>
      </c>
      <c r="I11" s="15">
        <v>0.16</v>
      </c>
      <c r="J11" s="41">
        <v>9.84</v>
      </c>
      <c r="K11" s="625">
        <v>47</v>
      </c>
      <c r="L11" s="242">
        <v>0.02</v>
      </c>
      <c r="M11" s="15">
        <v>0.01</v>
      </c>
      <c r="N11" s="15">
        <v>0</v>
      </c>
      <c r="O11" s="15">
        <v>0</v>
      </c>
      <c r="P11" s="18">
        <v>0</v>
      </c>
      <c r="Q11" s="24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89"/>
      <c r="B12" s="100"/>
      <c r="C12" s="134">
        <v>120</v>
      </c>
      <c r="D12" s="213" t="s">
        <v>15</v>
      </c>
      <c r="E12" s="152" t="s">
        <v>47</v>
      </c>
      <c r="F12" s="129">
        <v>20</v>
      </c>
      <c r="G12" s="133"/>
      <c r="H12" s="242">
        <v>1.32</v>
      </c>
      <c r="I12" s="15">
        <v>0.24</v>
      </c>
      <c r="J12" s="41">
        <v>8.0399999999999991</v>
      </c>
      <c r="K12" s="626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9"/>
      <c r="B13" s="589"/>
      <c r="C13" s="139"/>
      <c r="D13" s="482"/>
      <c r="E13" s="308" t="s">
        <v>20</v>
      </c>
      <c r="F13" s="197">
        <f>F6+F7+F8+F9+F10+F11+F12</f>
        <v>740</v>
      </c>
      <c r="G13" s="293"/>
      <c r="H13" s="203">
        <f t="shared" ref="H13:X13" si="0">H6+H7+H8+H9+H10+H11+H12</f>
        <v>38.68</v>
      </c>
      <c r="I13" s="34">
        <f t="shared" si="0"/>
        <v>34.29</v>
      </c>
      <c r="J13" s="63">
        <f t="shared" si="0"/>
        <v>68.990000000000009</v>
      </c>
      <c r="K13" s="597">
        <f t="shared" si="0"/>
        <v>738.48000000000013</v>
      </c>
      <c r="L13" s="203">
        <f t="shared" si="0"/>
        <v>0.33999999999999997</v>
      </c>
      <c r="M13" s="34">
        <f t="shared" si="0"/>
        <v>0.30000000000000004</v>
      </c>
      <c r="N13" s="34">
        <f t="shared" si="0"/>
        <v>9.52</v>
      </c>
      <c r="O13" s="34">
        <f t="shared" si="0"/>
        <v>180</v>
      </c>
      <c r="P13" s="270">
        <f t="shared" si="0"/>
        <v>6.9999999999999993E-2</v>
      </c>
      <c r="Q13" s="203">
        <f t="shared" si="0"/>
        <v>88.320000000000007</v>
      </c>
      <c r="R13" s="34">
        <f t="shared" si="0"/>
        <v>437.43000000000006</v>
      </c>
      <c r="S13" s="34">
        <f t="shared" si="0"/>
        <v>101.91</v>
      </c>
      <c r="T13" s="34">
        <f t="shared" si="0"/>
        <v>5.7</v>
      </c>
      <c r="U13" s="34">
        <f t="shared" si="0"/>
        <v>945.6</v>
      </c>
      <c r="V13" s="34">
        <f t="shared" si="0"/>
        <v>1.6000000000000004E-2</v>
      </c>
      <c r="W13" s="34">
        <f t="shared" si="0"/>
        <v>2.6000000000000002E-2</v>
      </c>
      <c r="X13" s="63">
        <f t="shared" si="0"/>
        <v>3.1</v>
      </c>
    </row>
    <row r="14" spans="1:24" s="16" customFormat="1" ht="33.75" customHeight="1" thickBot="1" x14ac:dyDescent="0.4">
      <c r="A14" s="116"/>
      <c r="B14" s="598"/>
      <c r="C14" s="137"/>
      <c r="D14" s="391"/>
      <c r="E14" s="342" t="s">
        <v>21</v>
      </c>
      <c r="F14" s="364"/>
      <c r="G14" s="209"/>
      <c r="H14" s="205"/>
      <c r="I14" s="51"/>
      <c r="J14" s="117"/>
      <c r="K14" s="466">
        <f>K13/23.5</f>
        <v>31.424680851063837</v>
      </c>
      <c r="L14" s="205"/>
      <c r="M14" s="51"/>
      <c r="N14" s="51"/>
      <c r="O14" s="51"/>
      <c r="P14" s="128"/>
      <c r="Q14" s="205"/>
      <c r="R14" s="51"/>
      <c r="S14" s="51"/>
      <c r="T14" s="51"/>
      <c r="U14" s="51"/>
      <c r="V14" s="51"/>
      <c r="W14" s="51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9"/>
      <c r="B16" s="279"/>
      <c r="C16" s="279"/>
      <c r="D16" s="280"/>
      <c r="E16" s="281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9" zoomScaleNormal="49" workbookViewId="0">
      <selection activeCell="E28" sqref="E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36"/>
      <c r="C4" s="646" t="s">
        <v>39</v>
      </c>
      <c r="D4" s="744"/>
      <c r="E4" s="714"/>
      <c r="F4" s="646"/>
      <c r="G4" s="645"/>
      <c r="H4" s="804" t="s">
        <v>22</v>
      </c>
      <c r="I4" s="805"/>
      <c r="J4" s="806"/>
      <c r="K4" s="651" t="s">
        <v>23</v>
      </c>
      <c r="L4" s="929" t="s">
        <v>24</v>
      </c>
      <c r="M4" s="930"/>
      <c r="N4" s="931"/>
      <c r="O4" s="931"/>
      <c r="P4" s="935"/>
      <c r="Q4" s="943" t="s">
        <v>25</v>
      </c>
      <c r="R4" s="944"/>
      <c r="S4" s="944"/>
      <c r="T4" s="944"/>
      <c r="U4" s="944"/>
      <c r="V4" s="944"/>
      <c r="W4" s="944"/>
      <c r="X4" s="945"/>
    </row>
    <row r="5" spans="1:24" s="16" customFormat="1" ht="47" thickBot="1" x14ac:dyDescent="0.4">
      <c r="A5" s="142" t="s">
        <v>0</v>
      </c>
      <c r="B5" s="104"/>
      <c r="C5" s="104" t="s">
        <v>40</v>
      </c>
      <c r="D5" s="816" t="s">
        <v>41</v>
      </c>
      <c r="E5" s="104" t="s">
        <v>38</v>
      </c>
      <c r="F5" s="104" t="s">
        <v>26</v>
      </c>
      <c r="G5" s="98" t="s">
        <v>37</v>
      </c>
      <c r="H5" s="818" t="s">
        <v>27</v>
      </c>
      <c r="I5" s="487" t="s">
        <v>28</v>
      </c>
      <c r="J5" s="819" t="s">
        <v>29</v>
      </c>
      <c r="K5" s="652" t="s">
        <v>30</v>
      </c>
      <c r="L5" s="510" t="s">
        <v>31</v>
      </c>
      <c r="M5" s="510" t="s">
        <v>114</v>
      </c>
      <c r="N5" s="510" t="s">
        <v>32</v>
      </c>
      <c r="O5" s="571" t="s">
        <v>115</v>
      </c>
      <c r="P5" s="510" t="s">
        <v>116</v>
      </c>
      <c r="Q5" s="510" t="s">
        <v>33</v>
      </c>
      <c r="R5" s="510" t="s">
        <v>34</v>
      </c>
      <c r="S5" s="510" t="s">
        <v>35</v>
      </c>
      <c r="T5" s="510" t="s">
        <v>36</v>
      </c>
      <c r="U5" s="510" t="s">
        <v>117</v>
      </c>
      <c r="V5" s="510" t="s">
        <v>118</v>
      </c>
      <c r="W5" s="510" t="s">
        <v>119</v>
      </c>
      <c r="X5" s="646" t="s">
        <v>120</v>
      </c>
    </row>
    <row r="6" spans="1:24" s="16" customFormat="1" ht="26.5" customHeight="1" x14ac:dyDescent="0.35">
      <c r="A6" s="145" t="s">
        <v>7</v>
      </c>
      <c r="B6" s="138"/>
      <c r="C6" s="394">
        <v>135</v>
      </c>
      <c r="D6" s="377" t="s">
        <v>19</v>
      </c>
      <c r="E6" s="180" t="s">
        <v>150</v>
      </c>
      <c r="F6" s="156">
        <v>60</v>
      </c>
      <c r="G6" s="676"/>
      <c r="H6" s="449">
        <v>1.2</v>
      </c>
      <c r="I6" s="375">
        <v>5.4</v>
      </c>
      <c r="J6" s="450">
        <v>5.16</v>
      </c>
      <c r="K6" s="196">
        <v>73.2</v>
      </c>
      <c r="L6" s="449">
        <v>0.01</v>
      </c>
      <c r="M6" s="374">
        <v>0.03</v>
      </c>
      <c r="N6" s="375">
        <v>4.2</v>
      </c>
      <c r="O6" s="375">
        <v>90</v>
      </c>
      <c r="P6" s="376">
        <v>0</v>
      </c>
      <c r="Q6" s="449">
        <v>24.6</v>
      </c>
      <c r="R6" s="375">
        <v>40.200000000000003</v>
      </c>
      <c r="S6" s="375">
        <v>21</v>
      </c>
      <c r="T6" s="375">
        <v>4.2</v>
      </c>
      <c r="U6" s="375">
        <v>189</v>
      </c>
      <c r="V6" s="375">
        <v>0</v>
      </c>
      <c r="W6" s="375">
        <v>0</v>
      </c>
      <c r="X6" s="450">
        <v>0</v>
      </c>
    </row>
    <row r="7" spans="1:24" s="16" customFormat="1" ht="26.5" customHeight="1" x14ac:dyDescent="0.35">
      <c r="A7" s="105"/>
      <c r="B7" s="135"/>
      <c r="C7" s="135" t="s">
        <v>173</v>
      </c>
      <c r="D7" s="459" t="s">
        <v>9</v>
      </c>
      <c r="E7" s="387" t="s">
        <v>168</v>
      </c>
      <c r="F7" s="638">
        <v>200</v>
      </c>
      <c r="G7" s="99"/>
      <c r="H7" s="243">
        <v>6.2</v>
      </c>
      <c r="I7" s="13">
        <v>6.38</v>
      </c>
      <c r="J7" s="43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43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3">
        <v>0.04</v>
      </c>
    </row>
    <row r="8" spans="1:24" s="36" customFormat="1" ht="26.5" customHeight="1" x14ac:dyDescent="0.35">
      <c r="A8" s="106"/>
      <c r="B8" s="122"/>
      <c r="C8" s="134">
        <v>80</v>
      </c>
      <c r="D8" s="458" t="s">
        <v>10</v>
      </c>
      <c r="E8" s="160" t="s">
        <v>96</v>
      </c>
      <c r="F8" s="229">
        <v>90</v>
      </c>
      <c r="G8" s="100"/>
      <c r="H8" s="243">
        <v>14.84</v>
      </c>
      <c r="I8" s="13">
        <v>12.69</v>
      </c>
      <c r="J8" s="43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3">
        <v>0</v>
      </c>
      <c r="Q8" s="243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3">
        <v>0.09</v>
      </c>
    </row>
    <row r="9" spans="1:24" s="36" customFormat="1" ht="26.5" customHeight="1" x14ac:dyDescent="0.35">
      <c r="A9" s="106"/>
      <c r="B9" s="122"/>
      <c r="C9" s="134">
        <v>54</v>
      </c>
      <c r="D9" s="457" t="s">
        <v>87</v>
      </c>
      <c r="E9" s="151" t="s">
        <v>43</v>
      </c>
      <c r="F9" s="133">
        <v>150</v>
      </c>
      <c r="G9" s="129"/>
      <c r="H9" s="277">
        <v>7.26</v>
      </c>
      <c r="I9" s="20">
        <v>4.96</v>
      </c>
      <c r="J9" s="46">
        <v>31.76</v>
      </c>
      <c r="K9" s="196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77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1" t="s">
        <v>18</v>
      </c>
      <c r="E10" s="177" t="s">
        <v>17</v>
      </c>
      <c r="F10" s="601">
        <v>200</v>
      </c>
      <c r="G10" s="569"/>
      <c r="H10" s="242">
        <v>0.37</v>
      </c>
      <c r="I10" s="15">
        <v>0</v>
      </c>
      <c r="J10" s="18">
        <v>14.85</v>
      </c>
      <c r="K10" s="194">
        <v>59.48</v>
      </c>
      <c r="L10" s="17">
        <v>0</v>
      </c>
      <c r="M10" s="17">
        <v>0</v>
      </c>
      <c r="N10" s="15">
        <v>0</v>
      </c>
      <c r="O10" s="15">
        <v>0</v>
      </c>
      <c r="P10" s="41">
        <v>0</v>
      </c>
      <c r="Q10" s="242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6"/>
      <c r="C11" s="136">
        <v>119</v>
      </c>
      <c r="D11" s="457" t="s">
        <v>55</v>
      </c>
      <c r="E11" s="151" t="s">
        <v>42</v>
      </c>
      <c r="F11" s="133">
        <v>30</v>
      </c>
      <c r="G11" s="129"/>
      <c r="H11" s="242">
        <v>2.2799999999999998</v>
      </c>
      <c r="I11" s="15">
        <v>0.24</v>
      </c>
      <c r="J11" s="41">
        <v>14.76</v>
      </c>
      <c r="K11" s="193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7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57" t="s">
        <v>47</v>
      </c>
      <c r="E12" s="151" t="s">
        <v>47</v>
      </c>
      <c r="F12" s="133">
        <v>25</v>
      </c>
      <c r="G12" s="129"/>
      <c r="H12" s="242">
        <v>1.65</v>
      </c>
      <c r="I12" s="15">
        <v>0.3</v>
      </c>
      <c r="J12" s="41">
        <v>10.050000000000001</v>
      </c>
      <c r="K12" s="193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42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22"/>
      <c r="C13" s="139"/>
      <c r="D13" s="745"/>
      <c r="E13" s="158" t="s">
        <v>20</v>
      </c>
      <c r="F13" s="197">
        <f>SUM(F6:F12)</f>
        <v>755</v>
      </c>
      <c r="G13" s="262"/>
      <c r="H13" s="204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7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204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6" customFormat="1" ht="26.5" customHeight="1" thickBot="1" x14ac:dyDescent="0.4">
      <c r="A14" s="146"/>
      <c r="B14" s="123"/>
      <c r="C14" s="140"/>
      <c r="D14" s="746"/>
      <c r="E14" s="159" t="s">
        <v>21</v>
      </c>
      <c r="F14" s="137"/>
      <c r="G14" s="209"/>
      <c r="H14" s="205"/>
      <c r="I14" s="51"/>
      <c r="J14" s="117"/>
      <c r="K14" s="198">
        <f>K13/23.5</f>
        <v>32.957446808510639</v>
      </c>
      <c r="L14" s="157"/>
      <c r="M14" s="157"/>
      <c r="N14" s="51"/>
      <c r="O14" s="51"/>
      <c r="P14" s="117"/>
      <c r="Q14" s="205"/>
      <c r="R14" s="51"/>
      <c r="S14" s="51"/>
      <c r="T14" s="51"/>
      <c r="U14" s="51"/>
      <c r="V14" s="51"/>
      <c r="W14" s="51"/>
      <c r="X14" s="117"/>
    </row>
    <row r="15" spans="1:24" x14ac:dyDescent="0.35">
      <c r="A15" s="9"/>
      <c r="B15" s="31"/>
      <c r="C15" s="31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9" customFormat="1" ht="18" x14ac:dyDescent="0.35">
      <c r="A16" s="381"/>
      <c r="B16" s="283"/>
      <c r="C16" s="280"/>
      <c r="D16" s="280"/>
      <c r="E16" s="281"/>
      <c r="F16" s="282"/>
      <c r="G16" s="280"/>
      <c r="H16" s="280"/>
      <c r="I16" s="280"/>
      <c r="J16" s="280"/>
    </row>
    <row r="17" spans="1:10" ht="18" x14ac:dyDescent="0.35">
      <c r="A17" s="11"/>
      <c r="B17" s="346"/>
      <c r="C17" s="346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1" zoomScaleNormal="41" workbookViewId="0">
      <selection activeCell="B8" sqref="B8:X8"/>
    </sheetView>
  </sheetViews>
  <sheetFormatPr defaultRowHeight="14.5" x14ac:dyDescent="0.35"/>
  <cols>
    <col min="1" max="1" width="16.81640625" customWidth="1"/>
    <col min="2" max="2" width="15.7265625" style="843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842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94"/>
      <c r="C4" s="771" t="s">
        <v>39</v>
      </c>
      <c r="D4" s="253"/>
      <c r="E4" s="790"/>
      <c r="F4" s="645"/>
      <c r="G4" s="646"/>
      <c r="H4" s="813" t="s">
        <v>22</v>
      </c>
      <c r="I4" s="814"/>
      <c r="J4" s="815"/>
      <c r="K4" s="715" t="s">
        <v>23</v>
      </c>
      <c r="L4" s="929" t="s">
        <v>24</v>
      </c>
      <c r="M4" s="930"/>
      <c r="N4" s="931"/>
      <c r="O4" s="931"/>
      <c r="P4" s="935"/>
      <c r="Q4" s="943" t="s">
        <v>25</v>
      </c>
      <c r="R4" s="944"/>
      <c r="S4" s="944"/>
      <c r="T4" s="944"/>
      <c r="U4" s="944"/>
      <c r="V4" s="944"/>
      <c r="W4" s="944"/>
      <c r="X4" s="945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97" t="s">
        <v>41</v>
      </c>
      <c r="E5" s="775" t="s">
        <v>38</v>
      </c>
      <c r="F5" s="98" t="s">
        <v>26</v>
      </c>
      <c r="G5" s="104" t="s">
        <v>37</v>
      </c>
      <c r="H5" s="818" t="s">
        <v>27</v>
      </c>
      <c r="I5" s="487" t="s">
        <v>28</v>
      </c>
      <c r="J5" s="819" t="s">
        <v>29</v>
      </c>
      <c r="K5" s="728" t="s">
        <v>30</v>
      </c>
      <c r="L5" s="510" t="s">
        <v>31</v>
      </c>
      <c r="M5" s="510" t="s">
        <v>114</v>
      </c>
      <c r="N5" s="510" t="s">
        <v>32</v>
      </c>
      <c r="O5" s="571" t="s">
        <v>115</v>
      </c>
      <c r="P5" s="768" t="s">
        <v>116</v>
      </c>
      <c r="Q5" s="510" t="s">
        <v>33</v>
      </c>
      <c r="R5" s="510" t="s">
        <v>34</v>
      </c>
      <c r="S5" s="510" t="s">
        <v>35</v>
      </c>
      <c r="T5" s="510" t="s">
        <v>36</v>
      </c>
      <c r="U5" s="510" t="s">
        <v>117</v>
      </c>
      <c r="V5" s="510" t="s">
        <v>118</v>
      </c>
      <c r="W5" s="510" t="s">
        <v>119</v>
      </c>
      <c r="X5" s="768" t="s">
        <v>120</v>
      </c>
    </row>
    <row r="6" spans="1:24" s="16" customFormat="1" ht="36" customHeight="1" x14ac:dyDescent="0.35">
      <c r="A6" s="145" t="s">
        <v>7</v>
      </c>
      <c r="B6" s="222"/>
      <c r="C6" s="156">
        <v>24</v>
      </c>
      <c r="D6" s="653" t="s">
        <v>19</v>
      </c>
      <c r="E6" s="390" t="s">
        <v>108</v>
      </c>
      <c r="F6" s="531">
        <v>150</v>
      </c>
      <c r="G6" s="533"/>
      <c r="H6" s="261">
        <v>0.6</v>
      </c>
      <c r="I6" s="37">
        <v>0.6</v>
      </c>
      <c r="J6" s="48">
        <v>14.7</v>
      </c>
      <c r="K6" s="476">
        <v>70.5</v>
      </c>
      <c r="L6" s="261">
        <v>0.05</v>
      </c>
      <c r="M6" s="37">
        <v>0.03</v>
      </c>
      <c r="N6" s="37">
        <v>15</v>
      </c>
      <c r="O6" s="37">
        <v>0</v>
      </c>
      <c r="P6" s="48">
        <v>0</v>
      </c>
      <c r="Q6" s="261">
        <v>24</v>
      </c>
      <c r="R6" s="37">
        <v>16.5</v>
      </c>
      <c r="S6" s="37">
        <v>13.5</v>
      </c>
      <c r="T6" s="37">
        <v>3.3</v>
      </c>
      <c r="U6" s="37">
        <v>417</v>
      </c>
      <c r="V6" s="37">
        <v>3.0000000000000001E-3</v>
      </c>
      <c r="W6" s="37">
        <v>0</v>
      </c>
      <c r="X6" s="223">
        <v>0.01</v>
      </c>
    </row>
    <row r="7" spans="1:24" s="16" customFormat="1" ht="26.5" customHeight="1" x14ac:dyDescent="0.35">
      <c r="A7" s="105"/>
      <c r="B7" s="135"/>
      <c r="C7" s="170">
        <v>34</v>
      </c>
      <c r="D7" s="385" t="s">
        <v>9</v>
      </c>
      <c r="E7" s="387" t="s">
        <v>77</v>
      </c>
      <c r="F7" s="703">
        <v>200</v>
      </c>
      <c r="G7" s="170"/>
      <c r="H7" s="243">
        <v>9.19</v>
      </c>
      <c r="I7" s="13">
        <v>5.64</v>
      </c>
      <c r="J7" s="23">
        <v>13.63</v>
      </c>
      <c r="K7" s="292">
        <v>141.18</v>
      </c>
      <c r="L7" s="251">
        <v>0.16</v>
      </c>
      <c r="M7" s="75">
        <v>0.08</v>
      </c>
      <c r="N7" s="75">
        <v>2.73</v>
      </c>
      <c r="O7" s="75">
        <v>110</v>
      </c>
      <c r="P7" s="76">
        <v>0</v>
      </c>
      <c r="Q7" s="251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11">
        <v>0.03</v>
      </c>
    </row>
    <row r="8" spans="1:24" s="36" customFormat="1" ht="26.5" customHeight="1" x14ac:dyDescent="0.35">
      <c r="A8" s="106"/>
      <c r="B8" s="186"/>
      <c r="C8" s="168">
        <v>82</v>
      </c>
      <c r="D8" s="446" t="s">
        <v>10</v>
      </c>
      <c r="E8" s="689" t="s">
        <v>138</v>
      </c>
      <c r="F8" s="555">
        <v>95</v>
      </c>
      <c r="G8" s="189"/>
      <c r="H8" s="336">
        <v>24.87</v>
      </c>
      <c r="I8" s="55">
        <v>21.09</v>
      </c>
      <c r="J8" s="56">
        <v>0.72</v>
      </c>
      <c r="K8" s="536">
        <v>290.5</v>
      </c>
      <c r="L8" s="336">
        <v>0.09</v>
      </c>
      <c r="M8" s="55">
        <v>0.18</v>
      </c>
      <c r="N8" s="55">
        <v>1.1000000000000001</v>
      </c>
      <c r="O8" s="55">
        <v>40</v>
      </c>
      <c r="P8" s="56">
        <v>0.05</v>
      </c>
      <c r="Q8" s="336">
        <v>58.49</v>
      </c>
      <c r="R8" s="55">
        <v>211.13</v>
      </c>
      <c r="S8" s="55">
        <v>24.16</v>
      </c>
      <c r="T8" s="55">
        <v>1.58</v>
      </c>
      <c r="U8" s="55">
        <v>271.04000000000002</v>
      </c>
      <c r="V8" s="55">
        <v>5.0000000000000001E-3</v>
      </c>
      <c r="W8" s="55">
        <v>0</v>
      </c>
      <c r="X8" s="69">
        <v>0.15</v>
      </c>
    </row>
    <row r="9" spans="1:24" s="36" customFormat="1" ht="26.5" customHeight="1" x14ac:dyDescent="0.35">
      <c r="A9" s="106"/>
      <c r="B9" s="134"/>
      <c r="C9" s="171">
        <v>65</v>
      </c>
      <c r="D9" s="386" t="s">
        <v>87</v>
      </c>
      <c r="E9" s="151" t="s">
        <v>54</v>
      </c>
      <c r="F9" s="129">
        <v>150</v>
      </c>
      <c r="G9" s="172"/>
      <c r="H9" s="379">
        <v>6.76</v>
      </c>
      <c r="I9" s="91">
        <v>3.93</v>
      </c>
      <c r="J9" s="92">
        <v>41.29</v>
      </c>
      <c r="K9" s="537">
        <v>227.48</v>
      </c>
      <c r="L9" s="243">
        <v>0.08</v>
      </c>
      <c r="M9" s="13">
        <v>0.03</v>
      </c>
      <c r="N9" s="13">
        <v>0</v>
      </c>
      <c r="O9" s="13">
        <v>10</v>
      </c>
      <c r="P9" s="23">
        <v>0.06</v>
      </c>
      <c r="Q9" s="243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3.75" customHeight="1" x14ac:dyDescent="0.35">
      <c r="A10" s="107"/>
      <c r="B10" s="135"/>
      <c r="C10" s="214">
        <v>216</v>
      </c>
      <c r="D10" s="182" t="s">
        <v>18</v>
      </c>
      <c r="E10" s="220" t="s">
        <v>127</v>
      </c>
      <c r="F10" s="133">
        <v>200</v>
      </c>
      <c r="G10" s="655"/>
      <c r="H10" s="242">
        <v>0.25</v>
      </c>
      <c r="I10" s="15">
        <v>0</v>
      </c>
      <c r="J10" s="41">
        <v>12.73</v>
      </c>
      <c r="K10" s="193">
        <v>51.3</v>
      </c>
      <c r="L10" s="277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77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26.5" customHeight="1" x14ac:dyDescent="0.35">
      <c r="A11" s="107"/>
      <c r="B11" s="136"/>
      <c r="C11" s="101">
        <v>119</v>
      </c>
      <c r="D11" s="151" t="s">
        <v>14</v>
      </c>
      <c r="E11" s="182" t="s">
        <v>55</v>
      </c>
      <c r="F11" s="187">
        <v>20</v>
      </c>
      <c r="G11" s="129"/>
      <c r="H11" s="242">
        <v>1.52</v>
      </c>
      <c r="I11" s="15">
        <v>0.16</v>
      </c>
      <c r="J11" s="41">
        <v>9.84</v>
      </c>
      <c r="K11" s="259">
        <v>47</v>
      </c>
      <c r="L11" s="242">
        <v>0.02</v>
      </c>
      <c r="M11" s="17">
        <v>0.01</v>
      </c>
      <c r="N11" s="15">
        <v>0</v>
      </c>
      <c r="O11" s="15">
        <v>0</v>
      </c>
      <c r="P11" s="41">
        <v>0</v>
      </c>
      <c r="Q11" s="24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6"/>
      <c r="C12" s="129">
        <v>120</v>
      </c>
      <c r="D12" s="569" t="s">
        <v>15</v>
      </c>
      <c r="E12" s="151" t="s">
        <v>47</v>
      </c>
      <c r="F12" s="171">
        <v>20</v>
      </c>
      <c r="G12" s="171"/>
      <c r="H12" s="277">
        <v>1.32</v>
      </c>
      <c r="I12" s="20">
        <v>0.24</v>
      </c>
      <c r="J12" s="21">
        <v>8.0399999999999991</v>
      </c>
      <c r="K12" s="444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5"/>
      <c r="C13" s="508"/>
      <c r="D13" s="673"/>
      <c r="E13" s="418" t="s">
        <v>20</v>
      </c>
      <c r="F13" s="426" t="e">
        <f>F6+F7+#REF!+F9+F10+F11+F12</f>
        <v>#REF!</v>
      </c>
      <c r="G13" s="534"/>
      <c r="H13" s="202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70" t="e">
        <f>K6+K7+#REF!+K9+K10+K11+K12</f>
        <v>#REF!</v>
      </c>
      <c r="L13" s="202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202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36" customFormat="1" ht="26.5" customHeight="1" x14ac:dyDescent="0.35">
      <c r="A14" s="106"/>
      <c r="B14" s="240"/>
      <c r="C14" s="527"/>
      <c r="D14" s="672"/>
      <c r="E14" s="528" t="s">
        <v>20</v>
      </c>
      <c r="F14" s="472">
        <f>F6+F7+F8+F9+F10+F11+F12</f>
        <v>835</v>
      </c>
      <c r="G14" s="471"/>
      <c r="H14" s="310">
        <f t="shared" ref="H14:X14" si="0">H6+H7+H8+H9+H10+H11+H12</f>
        <v>44.51</v>
      </c>
      <c r="I14" s="54">
        <f t="shared" si="0"/>
        <v>31.659999999999997</v>
      </c>
      <c r="J14" s="777">
        <f t="shared" si="0"/>
        <v>100.95000000000002</v>
      </c>
      <c r="K14" s="298">
        <f t="shared" si="0"/>
        <v>867.56</v>
      </c>
      <c r="L14" s="310">
        <f t="shared" si="0"/>
        <v>0.43000000000000005</v>
      </c>
      <c r="M14" s="54">
        <f t="shared" si="0"/>
        <v>0.35</v>
      </c>
      <c r="N14" s="54">
        <f t="shared" si="0"/>
        <v>23.220000000000002</v>
      </c>
      <c r="O14" s="54">
        <f t="shared" si="0"/>
        <v>160</v>
      </c>
      <c r="P14" s="777">
        <f t="shared" si="0"/>
        <v>0.11</v>
      </c>
      <c r="Q14" s="310">
        <f t="shared" si="0"/>
        <v>130.54</v>
      </c>
      <c r="R14" s="54">
        <f t="shared" si="0"/>
        <v>422.46</v>
      </c>
      <c r="S14" s="54">
        <f t="shared" si="0"/>
        <v>88.04</v>
      </c>
      <c r="T14" s="54">
        <f t="shared" si="0"/>
        <v>8.92</v>
      </c>
      <c r="U14" s="54">
        <f t="shared" si="0"/>
        <v>1165.9599999999998</v>
      </c>
      <c r="V14" s="54">
        <f t="shared" si="0"/>
        <v>1.5000000000000003E-2</v>
      </c>
      <c r="W14" s="54">
        <f t="shared" si="0"/>
        <v>4.0000000000000001E-3</v>
      </c>
      <c r="X14" s="70">
        <f t="shared" si="0"/>
        <v>3.1</v>
      </c>
    </row>
    <row r="15" spans="1:24" s="36" customFormat="1" ht="26.5" customHeight="1" x14ac:dyDescent="0.35">
      <c r="A15" s="106"/>
      <c r="B15" s="239"/>
      <c r="C15" s="508"/>
      <c r="D15" s="673"/>
      <c r="E15" s="461" t="s">
        <v>21</v>
      </c>
      <c r="F15" s="426"/>
      <c r="G15" s="508"/>
      <c r="H15" s="202"/>
      <c r="I15" s="22"/>
      <c r="J15" s="111"/>
      <c r="K15" s="538" t="e">
        <f>K13/23.5</f>
        <v>#REF!</v>
      </c>
      <c r="L15" s="202"/>
      <c r="M15" s="22"/>
      <c r="N15" s="22"/>
      <c r="O15" s="22"/>
      <c r="P15" s="111"/>
      <c r="Q15" s="202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8"/>
      <c r="C16" s="529"/>
      <c r="D16" s="708"/>
      <c r="E16" s="428" t="s">
        <v>21</v>
      </c>
      <c r="F16" s="169"/>
      <c r="G16" s="530"/>
      <c r="H16" s="430"/>
      <c r="I16" s="431"/>
      <c r="J16" s="475"/>
      <c r="K16" s="539">
        <f>K14/23.5</f>
        <v>36.917446808510633</v>
      </c>
      <c r="L16" s="430"/>
      <c r="M16" s="431"/>
      <c r="N16" s="431"/>
      <c r="O16" s="431"/>
      <c r="P16" s="475"/>
      <c r="Q16" s="430"/>
      <c r="R16" s="431"/>
      <c r="S16" s="431"/>
      <c r="T16" s="431"/>
      <c r="U16" s="431"/>
      <c r="V16" s="431"/>
      <c r="W16" s="431"/>
      <c r="X16" s="43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39" t="s">
        <v>66</v>
      </c>
      <c r="B18" s="848"/>
      <c r="C18" s="640"/>
      <c r="D18" s="641"/>
      <c r="E18" s="25"/>
      <c r="F18" s="26"/>
      <c r="G18" s="11"/>
      <c r="H18" s="9"/>
      <c r="I18" s="11"/>
      <c r="J18" s="11"/>
    </row>
    <row r="19" spans="1:14" ht="18" x14ac:dyDescent="0.35">
      <c r="A19" s="642" t="s">
        <v>67</v>
      </c>
      <c r="B19" s="844"/>
      <c r="C19" s="643"/>
      <c r="D19" s="643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abSelected="1" zoomScale="43" zoomScaleNormal="43" workbookViewId="0">
      <selection activeCell="E30" sqref="E30"/>
    </sheetView>
  </sheetViews>
  <sheetFormatPr defaultRowHeight="14.5" x14ac:dyDescent="0.35"/>
  <cols>
    <col min="1" max="1" width="16.81640625" customWidth="1"/>
    <col min="2" max="2" width="16.81640625" style="847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846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47"/>
      <c r="C4" s="646" t="s">
        <v>39</v>
      </c>
      <c r="D4" s="713"/>
      <c r="E4" s="714"/>
      <c r="F4" s="646"/>
      <c r="G4" s="646"/>
      <c r="H4" s="804" t="s">
        <v>22</v>
      </c>
      <c r="I4" s="805"/>
      <c r="J4" s="806"/>
      <c r="K4" s="715" t="s">
        <v>23</v>
      </c>
      <c r="L4" s="936" t="s">
        <v>24</v>
      </c>
      <c r="M4" s="937"/>
      <c r="N4" s="937"/>
      <c r="O4" s="937"/>
      <c r="P4" s="938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28.5" customHeight="1" thickBot="1" x14ac:dyDescent="0.4">
      <c r="A5" s="142" t="s">
        <v>0</v>
      </c>
      <c r="B5" s="820"/>
      <c r="C5" s="104" t="s">
        <v>40</v>
      </c>
      <c r="D5" s="395" t="s">
        <v>41</v>
      </c>
      <c r="E5" s="104" t="s">
        <v>38</v>
      </c>
      <c r="F5" s="104" t="s">
        <v>26</v>
      </c>
      <c r="G5" s="104" t="s">
        <v>37</v>
      </c>
      <c r="H5" s="98" t="s">
        <v>27</v>
      </c>
      <c r="I5" s="487" t="s">
        <v>28</v>
      </c>
      <c r="J5" s="98" t="s">
        <v>29</v>
      </c>
      <c r="K5" s="728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26.5" customHeight="1" x14ac:dyDescent="0.35">
      <c r="A6" s="145" t="s">
        <v>7</v>
      </c>
      <c r="B6" s="221"/>
      <c r="C6" s="568">
        <v>133</v>
      </c>
      <c r="D6" s="390" t="s">
        <v>19</v>
      </c>
      <c r="E6" s="653" t="s">
        <v>137</v>
      </c>
      <c r="F6" s="531">
        <v>60</v>
      </c>
      <c r="G6" s="718"/>
      <c r="H6" s="269">
        <v>1.24</v>
      </c>
      <c r="I6" s="39">
        <v>0.21</v>
      </c>
      <c r="J6" s="40">
        <v>6.12</v>
      </c>
      <c r="K6" s="320">
        <v>31.32</v>
      </c>
      <c r="L6" s="289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89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63">
        <v>35</v>
      </c>
      <c r="D7" s="207" t="s">
        <v>95</v>
      </c>
      <c r="E7" s="160" t="s">
        <v>92</v>
      </c>
      <c r="F7" s="229">
        <v>200</v>
      </c>
      <c r="G7" s="171"/>
      <c r="H7" s="243">
        <v>4.91</v>
      </c>
      <c r="I7" s="13">
        <v>9.9600000000000009</v>
      </c>
      <c r="J7" s="43">
        <v>9.02</v>
      </c>
      <c r="K7" s="101">
        <v>146.41</v>
      </c>
      <c r="L7" s="242">
        <v>0.04</v>
      </c>
      <c r="M7" s="15">
        <v>0.03</v>
      </c>
      <c r="N7" s="15">
        <v>0.75</v>
      </c>
      <c r="O7" s="15">
        <v>120</v>
      </c>
      <c r="P7" s="18">
        <v>0</v>
      </c>
      <c r="Q7" s="242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1">
        <v>0.03</v>
      </c>
    </row>
    <row r="8" spans="1:24" s="36" customFormat="1" ht="35.25" customHeight="1" x14ac:dyDescent="0.35">
      <c r="A8" s="106"/>
      <c r="B8" s="134"/>
      <c r="C8" s="563">
        <v>148</v>
      </c>
      <c r="D8" s="152" t="s">
        <v>10</v>
      </c>
      <c r="E8" s="181" t="s">
        <v>131</v>
      </c>
      <c r="F8" s="229">
        <v>90</v>
      </c>
      <c r="G8" s="171"/>
      <c r="H8" s="277">
        <v>19.52</v>
      </c>
      <c r="I8" s="20">
        <v>10.17</v>
      </c>
      <c r="J8" s="46">
        <v>5.89</v>
      </c>
      <c r="K8" s="276">
        <v>193.12</v>
      </c>
      <c r="L8" s="242">
        <v>0.11</v>
      </c>
      <c r="M8" s="17">
        <v>0.16</v>
      </c>
      <c r="N8" s="15">
        <v>1.57</v>
      </c>
      <c r="O8" s="15">
        <v>300</v>
      </c>
      <c r="P8" s="41">
        <v>0.44</v>
      </c>
      <c r="Q8" s="242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1">
        <v>0.66</v>
      </c>
    </row>
    <row r="9" spans="1:24" s="36" customFormat="1" ht="26.5" customHeight="1" x14ac:dyDescent="0.35">
      <c r="A9" s="106"/>
      <c r="B9" s="186" t="s">
        <v>76</v>
      </c>
      <c r="C9" s="910">
        <v>51</v>
      </c>
      <c r="D9" s="911" t="s">
        <v>64</v>
      </c>
      <c r="E9" s="912" t="s">
        <v>148</v>
      </c>
      <c r="F9" s="913">
        <v>150</v>
      </c>
      <c r="G9" s="914"/>
      <c r="H9" s="915">
        <v>3.33</v>
      </c>
      <c r="I9" s="916">
        <v>3.81</v>
      </c>
      <c r="J9" s="917">
        <v>26.04</v>
      </c>
      <c r="K9" s="918">
        <v>151.12</v>
      </c>
      <c r="L9" s="915">
        <v>0.15</v>
      </c>
      <c r="M9" s="916">
        <v>0.1</v>
      </c>
      <c r="N9" s="916">
        <v>14.03</v>
      </c>
      <c r="O9" s="916">
        <v>20</v>
      </c>
      <c r="P9" s="917">
        <v>0.06</v>
      </c>
      <c r="Q9" s="915">
        <v>20.11</v>
      </c>
      <c r="R9" s="916">
        <v>90.58</v>
      </c>
      <c r="S9" s="916">
        <v>35.68</v>
      </c>
      <c r="T9" s="916">
        <v>1.45</v>
      </c>
      <c r="U9" s="916">
        <v>830.41</v>
      </c>
      <c r="V9" s="916">
        <v>8.0000000000000002E-3</v>
      </c>
      <c r="W9" s="916">
        <v>1E-3</v>
      </c>
      <c r="X9" s="919">
        <v>0.05</v>
      </c>
    </row>
    <row r="10" spans="1:24" s="16" customFormat="1" ht="33.75" customHeight="1" x14ac:dyDescent="0.35">
      <c r="A10" s="107"/>
      <c r="B10" s="133"/>
      <c r="C10" s="563">
        <v>107</v>
      </c>
      <c r="D10" s="207" t="s">
        <v>18</v>
      </c>
      <c r="E10" s="160" t="s">
        <v>94</v>
      </c>
      <c r="F10" s="229">
        <v>200</v>
      </c>
      <c r="G10" s="574"/>
      <c r="H10" s="242">
        <v>0.6</v>
      </c>
      <c r="I10" s="15">
        <v>0.2</v>
      </c>
      <c r="J10" s="41">
        <v>23.6</v>
      </c>
      <c r="K10" s="259">
        <v>104</v>
      </c>
      <c r="L10" s="242">
        <v>0.02</v>
      </c>
      <c r="M10" s="15">
        <v>0.02</v>
      </c>
      <c r="N10" s="15">
        <v>171</v>
      </c>
      <c r="O10" s="15">
        <v>20</v>
      </c>
      <c r="P10" s="18">
        <v>0</v>
      </c>
      <c r="Q10" s="242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3"/>
      <c r="C11" s="149">
        <v>119</v>
      </c>
      <c r="D11" s="182" t="s">
        <v>14</v>
      </c>
      <c r="E11" s="151" t="s">
        <v>55</v>
      </c>
      <c r="F11" s="187">
        <v>20</v>
      </c>
      <c r="G11" s="129"/>
      <c r="H11" s="242">
        <v>1.52</v>
      </c>
      <c r="I11" s="15">
        <v>0.16</v>
      </c>
      <c r="J11" s="41">
        <v>9.84</v>
      </c>
      <c r="K11" s="259">
        <v>47</v>
      </c>
      <c r="L11" s="242">
        <v>0.02</v>
      </c>
      <c r="M11" s="17">
        <v>0.01</v>
      </c>
      <c r="N11" s="15">
        <v>0</v>
      </c>
      <c r="O11" s="15">
        <v>0</v>
      </c>
      <c r="P11" s="41">
        <v>0</v>
      </c>
      <c r="Q11" s="24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26.5" customHeight="1" x14ac:dyDescent="0.35">
      <c r="A12" s="107"/>
      <c r="B12" s="133"/>
      <c r="C12" s="147">
        <v>120</v>
      </c>
      <c r="D12" s="182" t="s">
        <v>15</v>
      </c>
      <c r="E12" s="151" t="s">
        <v>47</v>
      </c>
      <c r="F12" s="171">
        <v>20</v>
      </c>
      <c r="G12" s="171"/>
      <c r="H12" s="277">
        <v>1.32</v>
      </c>
      <c r="I12" s="20">
        <v>0.24</v>
      </c>
      <c r="J12" s="21">
        <v>8.0399999999999991</v>
      </c>
      <c r="K12" s="444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26.5" customHeight="1" x14ac:dyDescent="0.35">
      <c r="A13" s="106"/>
      <c r="B13" s="185" t="s">
        <v>74</v>
      </c>
      <c r="C13" s="514"/>
      <c r="D13" s="742"/>
      <c r="E13" s="418" t="s">
        <v>20</v>
      </c>
      <c r="F13" s="425" t="e">
        <f>F6+F7+F8+#REF!+F10+F11+F12</f>
        <v>#REF!</v>
      </c>
      <c r="G13" s="534"/>
      <c r="H13" s="202" t="e">
        <f>H6+H7+H8+#REF!+H10+H11+H12</f>
        <v>#REF!</v>
      </c>
      <c r="I13" s="22" t="e">
        <f>I6+I7+I8+#REF!+I10+I11+I12</f>
        <v>#REF!</v>
      </c>
      <c r="J13" s="61" t="e">
        <f>J6+J7+J8+#REF!+J10+J11+J12</f>
        <v>#REF!</v>
      </c>
      <c r="K13" s="426" t="e">
        <f>K6+K7+K8+#REF!+K10+K11+K12</f>
        <v>#REF!</v>
      </c>
      <c r="L13" s="202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202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1" t="e">
        <f>X6+X7+X8+#REF!+X10+X11+X12</f>
        <v>#REF!</v>
      </c>
    </row>
    <row r="14" spans="1:24" s="36" customFormat="1" ht="26.5" customHeight="1" x14ac:dyDescent="0.35">
      <c r="A14" s="106"/>
      <c r="B14" s="186" t="s">
        <v>76</v>
      </c>
      <c r="C14" s="581"/>
      <c r="D14" s="741"/>
      <c r="E14" s="528" t="s">
        <v>20</v>
      </c>
      <c r="F14" s="296">
        <f>F6+F7+F8+F9+F10+F11+F12</f>
        <v>740</v>
      </c>
      <c r="G14" s="471"/>
      <c r="H14" s="310">
        <f t="shared" ref="H14:X14" si="0">H6+H7+H8+H9+H10+H11+H12</f>
        <v>32.44</v>
      </c>
      <c r="I14" s="54">
        <f t="shared" si="0"/>
        <v>24.75</v>
      </c>
      <c r="J14" s="70">
        <f t="shared" si="0"/>
        <v>88.550000000000011</v>
      </c>
      <c r="K14" s="472">
        <f t="shared" si="0"/>
        <v>712.57</v>
      </c>
      <c r="L14" s="310">
        <f t="shared" si="0"/>
        <v>0.38</v>
      </c>
      <c r="M14" s="54">
        <f t="shared" si="0"/>
        <v>0.3600000000000001</v>
      </c>
      <c r="N14" s="54">
        <f t="shared" si="0"/>
        <v>188.5</v>
      </c>
      <c r="O14" s="54">
        <f t="shared" si="0"/>
        <v>460</v>
      </c>
      <c r="P14" s="777">
        <f t="shared" si="0"/>
        <v>0.5</v>
      </c>
      <c r="Q14" s="310">
        <f t="shared" si="0"/>
        <v>274.19</v>
      </c>
      <c r="R14" s="54">
        <f t="shared" si="0"/>
        <v>511.67</v>
      </c>
      <c r="S14" s="54">
        <f t="shared" si="0"/>
        <v>199.29000000000002</v>
      </c>
      <c r="T14" s="54">
        <f t="shared" si="0"/>
        <v>5.29</v>
      </c>
      <c r="U14" s="54">
        <f t="shared" si="0"/>
        <v>1774.37</v>
      </c>
      <c r="V14" s="54">
        <f t="shared" si="0"/>
        <v>0.15200000000000002</v>
      </c>
      <c r="W14" s="54">
        <f t="shared" si="0"/>
        <v>2.0000000000000004E-2</v>
      </c>
      <c r="X14" s="70">
        <f t="shared" si="0"/>
        <v>3.65</v>
      </c>
    </row>
    <row r="15" spans="1:24" s="36" customFormat="1" ht="26.5" customHeight="1" x14ac:dyDescent="0.35">
      <c r="A15" s="106"/>
      <c r="B15" s="185" t="s">
        <v>74</v>
      </c>
      <c r="C15" s="514"/>
      <c r="D15" s="742"/>
      <c r="E15" s="461" t="s">
        <v>21</v>
      </c>
      <c r="F15" s="425"/>
      <c r="G15" s="508"/>
      <c r="H15" s="202"/>
      <c r="I15" s="22"/>
      <c r="J15" s="61"/>
      <c r="K15" s="544" t="e">
        <f>K13/23.5</f>
        <v>#REF!</v>
      </c>
      <c r="L15" s="202"/>
      <c r="M15" s="22"/>
      <c r="N15" s="22"/>
      <c r="O15" s="22"/>
      <c r="P15" s="111"/>
      <c r="Q15" s="202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8" t="s">
        <v>76</v>
      </c>
      <c r="C16" s="784"/>
      <c r="D16" s="706"/>
      <c r="E16" s="428" t="s">
        <v>21</v>
      </c>
      <c r="F16" s="188"/>
      <c r="G16" s="530"/>
      <c r="H16" s="430"/>
      <c r="I16" s="431"/>
      <c r="J16" s="432"/>
      <c r="K16" s="433">
        <f>K14/23.5</f>
        <v>30.32212765957447</v>
      </c>
      <c r="L16" s="430"/>
      <c r="M16" s="431"/>
      <c r="N16" s="431"/>
      <c r="O16" s="431"/>
      <c r="P16" s="475"/>
      <c r="Q16" s="430"/>
      <c r="R16" s="431"/>
      <c r="S16" s="431"/>
      <c r="T16" s="431"/>
      <c r="U16" s="431"/>
      <c r="V16" s="431"/>
      <c r="W16" s="431"/>
      <c r="X16" s="432"/>
    </row>
    <row r="17" spans="1:19" x14ac:dyDescent="0.35">
      <c r="A17" s="2"/>
      <c r="C17" s="215"/>
      <c r="D17" s="28"/>
      <c r="E17" s="28"/>
      <c r="F17" s="28"/>
      <c r="G17" s="216"/>
      <c r="H17" s="217"/>
      <c r="I17" s="216"/>
      <c r="J17" s="28"/>
      <c r="K17" s="218"/>
      <c r="L17" s="28"/>
      <c r="M17" s="28"/>
      <c r="N17" s="28"/>
      <c r="O17" s="219"/>
      <c r="P17" s="219"/>
      <c r="Q17" s="219"/>
      <c r="R17" s="219"/>
      <c r="S17" s="219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639" t="s">
        <v>66</v>
      </c>
      <c r="B19" s="848"/>
      <c r="C19" s="640"/>
      <c r="D19" s="641"/>
      <c r="E19" s="25"/>
      <c r="F19" s="26"/>
      <c r="G19" s="11"/>
      <c r="H19" s="11"/>
      <c r="I19" s="11"/>
      <c r="J19" s="11"/>
    </row>
    <row r="20" spans="1:19" ht="18" x14ac:dyDescent="0.35">
      <c r="A20" s="642" t="s">
        <v>67</v>
      </c>
      <c r="B20" s="844"/>
      <c r="C20" s="643"/>
      <c r="D20" s="643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view="pageBreakPreview" topLeftCell="A7" zoomScale="60" zoomScaleNormal="70" workbookViewId="0">
      <selection activeCell="J37" sqref="J37"/>
    </sheetView>
  </sheetViews>
  <sheetFormatPr defaultRowHeight="14.5" x14ac:dyDescent="0.35"/>
  <cols>
    <col min="1" max="1" width="16.81640625" customWidth="1"/>
    <col min="2" max="2" width="15.7265625" style="843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842"/>
      <c r="C2" s="234"/>
      <c r="D2" s="23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5"/>
      <c r="D3" s="23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94"/>
      <c r="C4" s="644" t="s">
        <v>39</v>
      </c>
      <c r="D4" s="233"/>
      <c r="E4" s="696"/>
      <c r="F4" s="644"/>
      <c r="G4" s="646"/>
      <c r="H4" s="804" t="s">
        <v>22</v>
      </c>
      <c r="I4" s="805"/>
      <c r="J4" s="806"/>
      <c r="K4" s="748" t="s">
        <v>23</v>
      </c>
      <c r="L4" s="932" t="s">
        <v>24</v>
      </c>
      <c r="M4" s="933"/>
      <c r="N4" s="951"/>
      <c r="O4" s="951"/>
      <c r="P4" s="952"/>
      <c r="Q4" s="932" t="s">
        <v>25</v>
      </c>
      <c r="R4" s="933"/>
      <c r="S4" s="933"/>
      <c r="T4" s="933"/>
      <c r="U4" s="933"/>
      <c r="V4" s="933"/>
      <c r="W4" s="933"/>
      <c r="X4" s="934"/>
    </row>
    <row r="5" spans="1:24" s="16" customFormat="1" ht="28.5" customHeight="1" thickBot="1" x14ac:dyDescent="0.4">
      <c r="A5" s="142" t="s">
        <v>0</v>
      </c>
      <c r="B5" s="104"/>
      <c r="C5" s="127" t="s">
        <v>40</v>
      </c>
      <c r="D5" s="304" t="s">
        <v>41</v>
      </c>
      <c r="E5" s="497" t="s">
        <v>38</v>
      </c>
      <c r="F5" s="127" t="s">
        <v>26</v>
      </c>
      <c r="G5" s="104" t="s">
        <v>37</v>
      </c>
      <c r="H5" s="497" t="s">
        <v>27</v>
      </c>
      <c r="I5" s="487" t="s">
        <v>28</v>
      </c>
      <c r="J5" s="497" t="s">
        <v>29</v>
      </c>
      <c r="K5" s="749" t="s">
        <v>30</v>
      </c>
      <c r="L5" s="127" t="s">
        <v>31</v>
      </c>
      <c r="M5" s="487" t="s">
        <v>114</v>
      </c>
      <c r="N5" s="98" t="s">
        <v>32</v>
      </c>
      <c r="O5" s="821" t="s">
        <v>115</v>
      </c>
      <c r="P5" s="775" t="s">
        <v>116</v>
      </c>
      <c r="Q5" s="127" t="s">
        <v>33</v>
      </c>
      <c r="R5" s="487" t="s">
        <v>34</v>
      </c>
      <c r="S5" s="98" t="s">
        <v>35</v>
      </c>
      <c r="T5" s="487" t="s">
        <v>36</v>
      </c>
      <c r="U5" s="98" t="s">
        <v>117</v>
      </c>
      <c r="V5" s="487" t="s">
        <v>118</v>
      </c>
      <c r="W5" s="98" t="s">
        <v>119</v>
      </c>
      <c r="X5" s="487" t="s">
        <v>120</v>
      </c>
    </row>
    <row r="6" spans="1:24" s="16" customFormat="1" ht="26.5" customHeight="1" x14ac:dyDescent="0.35">
      <c r="A6" s="105" t="s">
        <v>6</v>
      </c>
      <c r="B6" s="156"/>
      <c r="C6" s="270">
        <v>1</v>
      </c>
      <c r="D6" s="131" t="s">
        <v>19</v>
      </c>
      <c r="E6" s="727" t="s">
        <v>12</v>
      </c>
      <c r="F6" s="409">
        <v>15</v>
      </c>
      <c r="G6" s="222"/>
      <c r="H6" s="340">
        <v>3.48</v>
      </c>
      <c r="I6" s="49">
        <v>4.43</v>
      </c>
      <c r="J6" s="50">
        <v>0</v>
      </c>
      <c r="K6" s="412">
        <v>54.6</v>
      </c>
      <c r="L6" s="449">
        <v>0.01</v>
      </c>
      <c r="M6" s="375">
        <v>0.05</v>
      </c>
      <c r="N6" s="375">
        <v>0.1</v>
      </c>
      <c r="O6" s="375">
        <v>40</v>
      </c>
      <c r="P6" s="376">
        <v>0.14000000000000001</v>
      </c>
      <c r="Q6" s="449">
        <v>132</v>
      </c>
      <c r="R6" s="375">
        <v>75</v>
      </c>
      <c r="S6" s="375">
        <v>5.25</v>
      </c>
      <c r="T6" s="375">
        <v>0.15</v>
      </c>
      <c r="U6" s="375">
        <v>13.2</v>
      </c>
      <c r="V6" s="375">
        <v>0</v>
      </c>
      <c r="W6" s="375">
        <v>0</v>
      </c>
      <c r="X6" s="450">
        <v>0</v>
      </c>
    </row>
    <row r="7" spans="1:24" s="16" customFormat="1" ht="26.5" customHeight="1" x14ac:dyDescent="0.35">
      <c r="A7" s="105"/>
      <c r="B7" s="590" t="s">
        <v>74</v>
      </c>
      <c r="C7" s="167">
        <v>259</v>
      </c>
      <c r="D7" s="512" t="s">
        <v>10</v>
      </c>
      <c r="E7" s="360" t="s">
        <v>174</v>
      </c>
      <c r="F7" s="678">
        <v>105</v>
      </c>
      <c r="G7" s="548"/>
      <c r="H7" s="586">
        <v>12.38</v>
      </c>
      <c r="I7" s="415">
        <v>10.59</v>
      </c>
      <c r="J7" s="416">
        <v>16.84</v>
      </c>
      <c r="K7" s="417">
        <v>167.46</v>
      </c>
      <c r="L7" s="414">
        <v>0.04</v>
      </c>
      <c r="M7" s="415">
        <v>0.05</v>
      </c>
      <c r="N7" s="415">
        <v>2.88</v>
      </c>
      <c r="O7" s="415">
        <v>70</v>
      </c>
      <c r="P7" s="473">
        <v>0.02</v>
      </c>
      <c r="Q7" s="414">
        <v>12.7</v>
      </c>
      <c r="R7" s="415">
        <v>145.38999999999999</v>
      </c>
      <c r="S7" s="596">
        <v>71.95</v>
      </c>
      <c r="T7" s="415">
        <v>1.22</v>
      </c>
      <c r="U7" s="415" t="s">
        <v>171</v>
      </c>
      <c r="V7" s="415">
        <v>6.0000000000000001E-3</v>
      </c>
      <c r="W7" s="415">
        <v>7.0000000000000001E-3</v>
      </c>
      <c r="X7" s="416">
        <v>0.1</v>
      </c>
    </row>
    <row r="8" spans="1:24" s="36" customFormat="1" ht="26.5" customHeight="1" x14ac:dyDescent="0.35">
      <c r="A8" s="143"/>
      <c r="B8" s="186" t="s">
        <v>76</v>
      </c>
      <c r="C8" s="189">
        <v>177</v>
      </c>
      <c r="D8" s="164" t="s">
        <v>10</v>
      </c>
      <c r="E8" s="164" t="s">
        <v>98</v>
      </c>
      <c r="F8" s="168">
        <v>90</v>
      </c>
      <c r="G8" s="186"/>
      <c r="H8" s="245">
        <v>15.77</v>
      </c>
      <c r="I8" s="55">
        <v>13.36</v>
      </c>
      <c r="J8" s="69">
        <v>1.61</v>
      </c>
      <c r="K8" s="334">
        <v>190.47</v>
      </c>
      <c r="L8" s="336">
        <v>7.0000000000000007E-2</v>
      </c>
      <c r="M8" s="55">
        <v>0.12</v>
      </c>
      <c r="N8" s="55">
        <v>1.7</v>
      </c>
      <c r="O8" s="55">
        <v>110</v>
      </c>
      <c r="P8" s="56">
        <v>0.01</v>
      </c>
      <c r="Q8" s="336">
        <v>20.18</v>
      </c>
      <c r="R8" s="55">
        <v>132.25</v>
      </c>
      <c r="S8" s="55">
        <v>19.47</v>
      </c>
      <c r="T8" s="55">
        <v>1.1399999999999999</v>
      </c>
      <c r="U8" s="55">
        <v>222.69</v>
      </c>
      <c r="V8" s="55">
        <v>4.0000000000000001E-3</v>
      </c>
      <c r="W8" s="55">
        <v>0</v>
      </c>
      <c r="X8" s="69">
        <v>0.1</v>
      </c>
    </row>
    <row r="9" spans="1:24" s="36" customFormat="1" ht="26.5" customHeight="1" x14ac:dyDescent="0.35">
      <c r="A9" s="143"/>
      <c r="B9" s="134"/>
      <c r="C9" s="270">
        <v>64</v>
      </c>
      <c r="D9" s="131" t="s">
        <v>49</v>
      </c>
      <c r="E9" s="361" t="s">
        <v>72</v>
      </c>
      <c r="F9" s="667">
        <v>150</v>
      </c>
      <c r="G9" s="229"/>
      <c r="H9" s="212">
        <v>6.76</v>
      </c>
      <c r="I9" s="75">
        <v>3.93</v>
      </c>
      <c r="J9" s="211">
        <v>41.29</v>
      </c>
      <c r="K9" s="378">
        <v>227.48</v>
      </c>
      <c r="L9" s="251">
        <v>0.08</v>
      </c>
      <c r="M9" s="75">
        <v>0.03</v>
      </c>
      <c r="N9" s="75">
        <v>0</v>
      </c>
      <c r="O9" s="75">
        <v>10</v>
      </c>
      <c r="P9" s="76">
        <v>0.06</v>
      </c>
      <c r="Q9" s="251">
        <v>13.22</v>
      </c>
      <c r="R9" s="75">
        <v>50.76</v>
      </c>
      <c r="S9" s="75">
        <v>9.1199999999999992</v>
      </c>
      <c r="T9" s="75">
        <v>0.92</v>
      </c>
      <c r="U9" s="75">
        <v>72.489999999999995</v>
      </c>
      <c r="V9" s="75">
        <v>1E-3</v>
      </c>
      <c r="W9" s="75">
        <v>0</v>
      </c>
      <c r="X9" s="211">
        <v>0.01</v>
      </c>
    </row>
    <row r="10" spans="1:24" s="36" customFormat="1" ht="39.75" customHeight="1" x14ac:dyDescent="0.35">
      <c r="A10" s="143"/>
      <c r="B10" s="134"/>
      <c r="C10" s="100">
        <v>98</v>
      </c>
      <c r="D10" s="151" t="s">
        <v>18</v>
      </c>
      <c r="E10" s="220" t="s">
        <v>17</v>
      </c>
      <c r="F10" s="284">
        <v>200</v>
      </c>
      <c r="G10" s="187"/>
      <c r="H10" s="17">
        <v>0.37</v>
      </c>
      <c r="I10" s="15">
        <v>0</v>
      </c>
      <c r="J10" s="41">
        <v>14.85</v>
      </c>
      <c r="K10" s="260">
        <v>59.48</v>
      </c>
      <c r="L10" s="242">
        <v>0</v>
      </c>
      <c r="M10" s="15">
        <v>0</v>
      </c>
      <c r="N10" s="15">
        <v>0</v>
      </c>
      <c r="O10" s="15">
        <v>0</v>
      </c>
      <c r="P10" s="18">
        <v>0</v>
      </c>
      <c r="Q10" s="242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3"/>
      <c r="B11" s="153"/>
      <c r="C11" s="76">
        <v>119</v>
      </c>
      <c r="D11" s="131" t="s">
        <v>14</v>
      </c>
      <c r="E11" s="152" t="s">
        <v>55</v>
      </c>
      <c r="F11" s="100">
        <v>25</v>
      </c>
      <c r="G11" s="134"/>
      <c r="H11" s="19">
        <v>1.9</v>
      </c>
      <c r="I11" s="20">
        <v>0.2</v>
      </c>
      <c r="J11" s="46">
        <v>12.3</v>
      </c>
      <c r="K11" s="412">
        <v>58.75</v>
      </c>
      <c r="L11" s="277">
        <v>0.03</v>
      </c>
      <c r="M11" s="20">
        <v>0.01</v>
      </c>
      <c r="N11" s="20">
        <v>0</v>
      </c>
      <c r="O11" s="20">
        <v>0</v>
      </c>
      <c r="P11" s="21">
        <v>0</v>
      </c>
      <c r="Q11" s="277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30" customHeight="1" x14ac:dyDescent="0.35">
      <c r="A12" s="143"/>
      <c r="B12" s="134"/>
      <c r="C12" s="270">
        <v>120</v>
      </c>
      <c r="D12" s="131" t="s">
        <v>15</v>
      </c>
      <c r="E12" s="152" t="s">
        <v>47</v>
      </c>
      <c r="F12" s="100">
        <v>20</v>
      </c>
      <c r="G12" s="134"/>
      <c r="H12" s="19">
        <v>1.32</v>
      </c>
      <c r="I12" s="20">
        <v>0.24</v>
      </c>
      <c r="J12" s="46">
        <v>8.0399999999999991</v>
      </c>
      <c r="K12" s="412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36" customFormat="1" ht="30" customHeight="1" x14ac:dyDescent="0.35">
      <c r="A13" s="143"/>
      <c r="B13" s="185" t="s">
        <v>74</v>
      </c>
      <c r="C13" s="167"/>
      <c r="D13" s="162"/>
      <c r="E13" s="418" t="s">
        <v>20</v>
      </c>
      <c r="F13" s="460">
        <f>F6+F7+F9+F10+F11+F12</f>
        <v>515</v>
      </c>
      <c r="G13" s="297"/>
      <c r="H13" s="53">
        <f t="shared" ref="H13:X13" si="0">H6+H7+H9+H10+H11+H12</f>
        <v>26.21</v>
      </c>
      <c r="I13" s="22">
        <f t="shared" si="0"/>
        <v>19.389999999999997</v>
      </c>
      <c r="J13" s="61">
        <f t="shared" si="0"/>
        <v>93.32</v>
      </c>
      <c r="K13" s="460">
        <f t="shared" si="0"/>
        <v>607.37</v>
      </c>
      <c r="L13" s="202">
        <f t="shared" si="0"/>
        <v>0.19</v>
      </c>
      <c r="M13" s="22">
        <f t="shared" si="0"/>
        <v>0.16</v>
      </c>
      <c r="N13" s="22">
        <f t="shared" si="0"/>
        <v>2.98</v>
      </c>
      <c r="O13" s="22">
        <f t="shared" si="0"/>
        <v>120</v>
      </c>
      <c r="P13" s="111">
        <f t="shared" si="0"/>
        <v>0.22</v>
      </c>
      <c r="Q13" s="202">
        <f t="shared" si="0"/>
        <v>168.93</v>
      </c>
      <c r="R13" s="22">
        <f t="shared" si="0"/>
        <v>317.39999999999998</v>
      </c>
      <c r="S13" s="22">
        <f t="shared" si="0"/>
        <v>99.220000000000013</v>
      </c>
      <c r="T13" s="22">
        <f t="shared" si="0"/>
        <v>3.37</v>
      </c>
      <c r="U13" s="22" t="e">
        <f t="shared" si="0"/>
        <v>#VALUE!</v>
      </c>
      <c r="V13" s="22">
        <f t="shared" si="0"/>
        <v>9.0000000000000011E-3</v>
      </c>
      <c r="W13" s="22">
        <f t="shared" si="0"/>
        <v>9.0000000000000011E-3</v>
      </c>
      <c r="X13" s="61">
        <f t="shared" si="0"/>
        <v>3.7399999999999998</v>
      </c>
    </row>
    <row r="14" spans="1:24" s="36" customFormat="1" ht="30" customHeight="1" x14ac:dyDescent="0.35">
      <c r="A14" s="143"/>
      <c r="B14" s="186" t="s">
        <v>76</v>
      </c>
      <c r="C14" s="515"/>
      <c r="D14" s="552"/>
      <c r="E14" s="423" t="s">
        <v>20</v>
      </c>
      <c r="F14" s="472">
        <f>F6+F8+F9+F10+F11+F12</f>
        <v>500</v>
      </c>
      <c r="G14" s="296"/>
      <c r="H14" s="572">
        <f t="shared" ref="H14:X14" si="1">H6+H8+H9+H10+H11+H12</f>
        <v>29.599999999999998</v>
      </c>
      <c r="I14" s="54">
        <f t="shared" si="1"/>
        <v>22.159999999999997</v>
      </c>
      <c r="J14" s="70">
        <f t="shared" si="1"/>
        <v>78.09</v>
      </c>
      <c r="K14" s="472">
        <f t="shared" si="1"/>
        <v>630.38</v>
      </c>
      <c r="L14" s="310">
        <f t="shared" si="1"/>
        <v>0.22</v>
      </c>
      <c r="M14" s="54">
        <f t="shared" si="1"/>
        <v>0.22999999999999998</v>
      </c>
      <c r="N14" s="54">
        <f t="shared" si="1"/>
        <v>1.8</v>
      </c>
      <c r="O14" s="54">
        <f t="shared" si="1"/>
        <v>160</v>
      </c>
      <c r="P14" s="777">
        <f t="shared" si="1"/>
        <v>0.21000000000000002</v>
      </c>
      <c r="Q14" s="310">
        <f t="shared" si="1"/>
        <v>176.41000000000003</v>
      </c>
      <c r="R14" s="54">
        <f t="shared" si="1"/>
        <v>304.26</v>
      </c>
      <c r="S14" s="54">
        <f t="shared" si="1"/>
        <v>46.739999999999995</v>
      </c>
      <c r="T14" s="54">
        <f t="shared" si="1"/>
        <v>3.29</v>
      </c>
      <c r="U14" s="54">
        <f t="shared" si="1"/>
        <v>378.83</v>
      </c>
      <c r="V14" s="54">
        <f t="shared" si="1"/>
        <v>7.0000000000000001E-3</v>
      </c>
      <c r="W14" s="54">
        <f t="shared" si="1"/>
        <v>2E-3</v>
      </c>
      <c r="X14" s="70">
        <f t="shared" si="1"/>
        <v>3.7399999999999998</v>
      </c>
    </row>
    <row r="15" spans="1:24" s="36" customFormat="1" ht="30" customHeight="1" x14ac:dyDescent="0.35">
      <c r="A15" s="143"/>
      <c r="B15" s="185" t="s">
        <v>74</v>
      </c>
      <c r="C15" s="499"/>
      <c r="D15" s="549"/>
      <c r="E15" s="418" t="s">
        <v>21</v>
      </c>
      <c r="F15" s="426"/>
      <c r="G15" s="425"/>
      <c r="H15" s="53"/>
      <c r="I15" s="22"/>
      <c r="J15" s="61"/>
      <c r="K15" s="544">
        <f>K13/23.5</f>
        <v>25.845531914893616</v>
      </c>
      <c r="L15" s="202"/>
      <c r="M15" s="22"/>
      <c r="N15" s="22"/>
      <c r="O15" s="22"/>
      <c r="P15" s="111"/>
      <c r="Q15" s="202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3"/>
      <c r="B16" s="186" t="s">
        <v>76</v>
      </c>
      <c r="C16" s="530"/>
      <c r="D16" s="175"/>
      <c r="E16" s="428" t="s">
        <v>21</v>
      </c>
      <c r="F16" s="169"/>
      <c r="G16" s="188"/>
      <c r="H16" s="588"/>
      <c r="I16" s="165"/>
      <c r="J16" s="166"/>
      <c r="K16" s="398">
        <f>K14/23.5</f>
        <v>26.824680851063828</v>
      </c>
      <c r="L16" s="311"/>
      <c r="M16" s="165"/>
      <c r="N16" s="165"/>
      <c r="O16" s="165"/>
      <c r="P16" s="190"/>
      <c r="Q16" s="311"/>
      <c r="R16" s="165"/>
      <c r="S16" s="165"/>
      <c r="T16" s="165"/>
      <c r="U16" s="165"/>
      <c r="V16" s="165"/>
      <c r="W16" s="165"/>
      <c r="X16" s="166"/>
    </row>
    <row r="17" spans="1:24" s="16" customFormat="1" ht="43.5" customHeight="1" x14ac:dyDescent="0.35">
      <c r="A17" s="145" t="s">
        <v>7</v>
      </c>
      <c r="B17" s="156"/>
      <c r="C17" s="138">
        <v>25</v>
      </c>
      <c r="D17" s="413" t="s">
        <v>19</v>
      </c>
      <c r="E17" s="587" t="s">
        <v>50</v>
      </c>
      <c r="F17" s="356">
        <v>150</v>
      </c>
      <c r="G17" s="750"/>
      <c r="H17" s="47">
        <v>0.6</v>
      </c>
      <c r="I17" s="37">
        <v>0.45</v>
      </c>
      <c r="J17" s="223">
        <v>15.45</v>
      </c>
      <c r="K17" s="320">
        <v>70.5</v>
      </c>
      <c r="L17" s="261">
        <v>0.03</v>
      </c>
      <c r="M17" s="37">
        <v>0.05</v>
      </c>
      <c r="N17" s="37">
        <v>7.5</v>
      </c>
      <c r="O17" s="37">
        <v>0</v>
      </c>
      <c r="P17" s="48">
        <v>0</v>
      </c>
      <c r="Q17" s="269">
        <v>28.5</v>
      </c>
      <c r="R17" s="39">
        <v>24</v>
      </c>
      <c r="S17" s="39">
        <v>18</v>
      </c>
      <c r="T17" s="39">
        <v>0</v>
      </c>
      <c r="U17" s="39">
        <v>232.5</v>
      </c>
      <c r="V17" s="39">
        <v>1E-3</v>
      </c>
      <c r="W17" s="39">
        <v>0</v>
      </c>
      <c r="X17" s="40">
        <v>0.01</v>
      </c>
    </row>
    <row r="18" spans="1:24" s="16" customFormat="1" ht="26.5" customHeight="1" x14ac:dyDescent="0.35">
      <c r="A18" s="105"/>
      <c r="B18" s="185" t="s">
        <v>74</v>
      </c>
      <c r="C18" s="498">
        <v>330</v>
      </c>
      <c r="D18" s="162" t="s">
        <v>179</v>
      </c>
      <c r="E18" s="547" t="s">
        <v>180</v>
      </c>
      <c r="F18" s="635">
        <v>210</v>
      </c>
      <c r="G18" s="635"/>
      <c r="H18" s="414">
        <v>10.47</v>
      </c>
      <c r="I18" s="415">
        <v>12.98</v>
      </c>
      <c r="J18" s="416">
        <v>19.149999999999999</v>
      </c>
      <c r="K18" s="417">
        <v>236.13</v>
      </c>
      <c r="L18" s="309">
        <v>0.1</v>
      </c>
      <c r="M18" s="58">
        <v>0.12</v>
      </c>
      <c r="N18" s="59">
        <v>4.6100000000000003</v>
      </c>
      <c r="O18" s="59">
        <v>200</v>
      </c>
      <c r="P18" s="112">
        <v>0.08</v>
      </c>
      <c r="Q18" s="309">
        <v>55.54</v>
      </c>
      <c r="R18" s="59">
        <v>126.99</v>
      </c>
      <c r="S18" s="59">
        <v>28.08</v>
      </c>
      <c r="T18" s="59">
        <v>1.3</v>
      </c>
      <c r="U18" s="59">
        <v>370.13</v>
      </c>
      <c r="V18" s="59">
        <v>6.5399999999999998E-3</v>
      </c>
      <c r="W18" s="59">
        <v>9.3999999999999997E-4</v>
      </c>
      <c r="X18" s="60">
        <v>7.0000000000000007E-2</v>
      </c>
    </row>
    <row r="19" spans="1:24" s="16" customFormat="1" ht="26.5" customHeight="1" x14ac:dyDescent="0.35">
      <c r="A19" s="105"/>
      <c r="B19" s="186" t="s">
        <v>76</v>
      </c>
      <c r="C19" s="580">
        <v>37</v>
      </c>
      <c r="D19" s="517" t="s">
        <v>9</v>
      </c>
      <c r="E19" s="305" t="s">
        <v>103</v>
      </c>
      <c r="F19" s="546">
        <v>200</v>
      </c>
      <c r="G19" s="446"/>
      <c r="H19" s="336">
        <v>5.78</v>
      </c>
      <c r="I19" s="55">
        <v>5.5</v>
      </c>
      <c r="J19" s="69">
        <v>10.8</v>
      </c>
      <c r="K19" s="246">
        <v>115.7</v>
      </c>
      <c r="L19" s="336">
        <v>7.0000000000000007E-2</v>
      </c>
      <c r="M19" s="245">
        <v>7.0000000000000007E-2</v>
      </c>
      <c r="N19" s="55">
        <v>5.69</v>
      </c>
      <c r="O19" s="55">
        <v>110</v>
      </c>
      <c r="P19" s="69">
        <v>0</v>
      </c>
      <c r="Q19" s="336">
        <v>14.22</v>
      </c>
      <c r="R19" s="55">
        <v>82.61</v>
      </c>
      <c r="S19" s="55">
        <v>21.99</v>
      </c>
      <c r="T19" s="55">
        <v>1.22</v>
      </c>
      <c r="U19" s="55">
        <v>398.71</v>
      </c>
      <c r="V19" s="55">
        <v>5.0000000000000001E-3</v>
      </c>
      <c r="W19" s="55">
        <v>0</v>
      </c>
      <c r="X19" s="69">
        <v>0.04</v>
      </c>
    </row>
    <row r="20" spans="1:24" s="36" customFormat="1" ht="35.25" customHeight="1" x14ac:dyDescent="0.35">
      <c r="A20" s="106"/>
      <c r="B20" s="134"/>
      <c r="C20" s="99">
        <v>89</v>
      </c>
      <c r="D20" s="325" t="s">
        <v>10</v>
      </c>
      <c r="E20" s="719" t="s">
        <v>89</v>
      </c>
      <c r="F20" s="751">
        <v>90</v>
      </c>
      <c r="G20" s="638"/>
      <c r="H20" s="71">
        <v>18.13</v>
      </c>
      <c r="I20" s="13">
        <v>17.05</v>
      </c>
      <c r="J20" s="43">
        <v>3.69</v>
      </c>
      <c r="K20" s="101">
        <v>240.96</v>
      </c>
      <c r="L20" s="379">
        <v>0.06</v>
      </c>
      <c r="M20" s="90">
        <v>0.13</v>
      </c>
      <c r="N20" s="91">
        <v>1.06</v>
      </c>
      <c r="O20" s="91">
        <v>0</v>
      </c>
      <c r="P20" s="92">
        <v>0</v>
      </c>
      <c r="Q20" s="379">
        <v>17.03</v>
      </c>
      <c r="R20" s="91">
        <v>176.72</v>
      </c>
      <c r="S20" s="91">
        <v>23.18</v>
      </c>
      <c r="T20" s="91">
        <v>2.61</v>
      </c>
      <c r="U20" s="91">
        <v>317</v>
      </c>
      <c r="V20" s="91">
        <v>7.0000000000000001E-3</v>
      </c>
      <c r="W20" s="91">
        <v>0</v>
      </c>
      <c r="X20" s="96">
        <v>0.06</v>
      </c>
    </row>
    <row r="21" spans="1:24" s="36" customFormat="1" ht="26.5" customHeight="1" x14ac:dyDescent="0.35">
      <c r="A21" s="106"/>
      <c r="B21" s="134"/>
      <c r="C21" s="100">
        <v>53</v>
      </c>
      <c r="D21" s="131" t="s">
        <v>64</v>
      </c>
      <c r="E21" s="213" t="s">
        <v>97</v>
      </c>
      <c r="F21" s="171">
        <v>150</v>
      </c>
      <c r="G21" s="134"/>
      <c r="H21" s="19">
        <v>3.34</v>
      </c>
      <c r="I21" s="20">
        <v>4.91</v>
      </c>
      <c r="J21" s="46">
        <v>33.93</v>
      </c>
      <c r="K21" s="276">
        <v>191.49</v>
      </c>
      <c r="L21" s="277">
        <v>0.03</v>
      </c>
      <c r="M21" s="20">
        <v>0.02</v>
      </c>
      <c r="N21" s="20">
        <v>0</v>
      </c>
      <c r="O21" s="20">
        <v>20</v>
      </c>
      <c r="P21" s="21">
        <v>0.09</v>
      </c>
      <c r="Q21" s="277">
        <v>6.29</v>
      </c>
      <c r="R21" s="20">
        <v>67.34</v>
      </c>
      <c r="S21" s="20">
        <v>21.83</v>
      </c>
      <c r="T21" s="20">
        <v>0.46</v>
      </c>
      <c r="U21" s="20">
        <v>43.27</v>
      </c>
      <c r="V21" s="20">
        <v>1E-3</v>
      </c>
      <c r="W21" s="20">
        <v>7.0000000000000001E-3</v>
      </c>
      <c r="X21" s="46">
        <v>0.02</v>
      </c>
    </row>
    <row r="22" spans="1:24" s="16" customFormat="1" ht="33.75" customHeight="1" x14ac:dyDescent="0.35">
      <c r="A22" s="107"/>
      <c r="B22" s="134"/>
      <c r="C22" s="135">
        <v>101</v>
      </c>
      <c r="D22" s="325" t="s">
        <v>18</v>
      </c>
      <c r="E22" s="637" t="s">
        <v>69</v>
      </c>
      <c r="F22" s="751">
        <v>200</v>
      </c>
      <c r="G22" s="638"/>
      <c r="H22" s="242">
        <v>0.64</v>
      </c>
      <c r="I22" s="15">
        <v>0.25</v>
      </c>
      <c r="J22" s="41">
        <v>16.059999999999999</v>
      </c>
      <c r="K22" s="259">
        <v>79.849999999999994</v>
      </c>
      <c r="L22" s="242">
        <v>0.01</v>
      </c>
      <c r="M22" s="17">
        <v>0.05</v>
      </c>
      <c r="N22" s="15">
        <v>0.05</v>
      </c>
      <c r="O22" s="15">
        <v>100</v>
      </c>
      <c r="P22" s="41">
        <v>0</v>
      </c>
      <c r="Q22" s="17">
        <v>10.77</v>
      </c>
      <c r="R22" s="15">
        <v>2.96</v>
      </c>
      <c r="S22" s="15">
        <v>2.96</v>
      </c>
      <c r="T22" s="15">
        <v>0.54</v>
      </c>
      <c r="U22" s="15">
        <v>8.5</v>
      </c>
      <c r="V22" s="15">
        <v>0</v>
      </c>
      <c r="W22" s="15">
        <v>0</v>
      </c>
      <c r="X22" s="41">
        <v>0</v>
      </c>
    </row>
    <row r="23" spans="1:24" s="16" customFormat="1" ht="26.5" customHeight="1" x14ac:dyDescent="0.35">
      <c r="A23" s="107"/>
      <c r="B23" s="134"/>
      <c r="C23" s="378">
        <v>119</v>
      </c>
      <c r="D23" s="131" t="s">
        <v>55</v>
      </c>
      <c r="E23" s="213" t="s">
        <v>55</v>
      </c>
      <c r="F23" s="187">
        <v>20</v>
      </c>
      <c r="G23" s="129"/>
      <c r="H23" s="242">
        <v>1.52</v>
      </c>
      <c r="I23" s="15">
        <v>0.16</v>
      </c>
      <c r="J23" s="41">
        <v>9.84</v>
      </c>
      <c r="K23" s="259">
        <v>47</v>
      </c>
      <c r="L23" s="242">
        <v>0.02</v>
      </c>
      <c r="M23" s="17">
        <v>0.01</v>
      </c>
      <c r="N23" s="15">
        <v>0</v>
      </c>
      <c r="O23" s="15">
        <v>0</v>
      </c>
      <c r="P23" s="41">
        <v>0</v>
      </c>
      <c r="Q23" s="242">
        <v>4</v>
      </c>
      <c r="R23" s="15">
        <v>13</v>
      </c>
      <c r="S23" s="15">
        <v>2.8</v>
      </c>
      <c r="T23" s="17">
        <v>0.22</v>
      </c>
      <c r="U23" s="15">
        <v>18.600000000000001</v>
      </c>
      <c r="V23" s="15">
        <v>1E-3</v>
      </c>
      <c r="W23" s="17">
        <v>1E-3</v>
      </c>
      <c r="X23" s="41">
        <v>2.9</v>
      </c>
    </row>
    <row r="24" spans="1:24" s="16" customFormat="1" ht="26.5" customHeight="1" x14ac:dyDescent="0.35">
      <c r="A24" s="107"/>
      <c r="B24" s="134"/>
      <c r="C24" s="378">
        <v>120</v>
      </c>
      <c r="D24" s="131" t="s">
        <v>47</v>
      </c>
      <c r="E24" s="213" t="s">
        <v>47</v>
      </c>
      <c r="F24" s="171">
        <v>20</v>
      </c>
      <c r="G24" s="171"/>
      <c r="H24" s="277">
        <v>1.32</v>
      </c>
      <c r="I24" s="20">
        <v>0.24</v>
      </c>
      <c r="J24" s="21">
        <v>8.0399999999999991</v>
      </c>
      <c r="K24" s="444">
        <v>39.6</v>
      </c>
      <c r="L24" s="277">
        <v>0.03</v>
      </c>
      <c r="M24" s="20">
        <v>0.02</v>
      </c>
      <c r="N24" s="20">
        <v>0</v>
      </c>
      <c r="O24" s="20">
        <v>0</v>
      </c>
      <c r="P24" s="21">
        <v>0</v>
      </c>
      <c r="Q24" s="277">
        <v>5.8</v>
      </c>
      <c r="R24" s="20">
        <v>30</v>
      </c>
      <c r="S24" s="20">
        <v>9.4</v>
      </c>
      <c r="T24" s="20">
        <v>0.78</v>
      </c>
      <c r="U24" s="20">
        <v>47</v>
      </c>
      <c r="V24" s="20">
        <v>1E-3</v>
      </c>
      <c r="W24" s="20">
        <v>1E-3</v>
      </c>
      <c r="X24" s="46">
        <v>0</v>
      </c>
    </row>
    <row r="25" spans="1:24" s="36" customFormat="1" ht="26.5" customHeight="1" x14ac:dyDescent="0.35">
      <c r="A25" s="106"/>
      <c r="B25" s="185" t="s">
        <v>74</v>
      </c>
      <c r="C25" s="499"/>
      <c r="D25" s="549"/>
      <c r="E25" s="550" t="s">
        <v>20</v>
      </c>
      <c r="F25" s="534">
        <f>F17+F18+F20+F21+F22+F23+F24</f>
        <v>840</v>
      </c>
      <c r="G25" s="425"/>
      <c r="H25" s="53">
        <f t="shared" ref="H25:X25" si="2">H17+H18+H20+H21+H22+H23+H24</f>
        <v>36.020000000000003</v>
      </c>
      <c r="I25" s="22">
        <f t="shared" si="2"/>
        <v>36.04</v>
      </c>
      <c r="J25" s="61">
        <f t="shared" si="2"/>
        <v>106.16</v>
      </c>
      <c r="K25" s="426">
        <f t="shared" si="2"/>
        <v>905.53000000000009</v>
      </c>
      <c r="L25" s="202">
        <f t="shared" si="2"/>
        <v>0.28000000000000003</v>
      </c>
      <c r="M25" s="22">
        <f t="shared" si="2"/>
        <v>0.4</v>
      </c>
      <c r="N25" s="22">
        <f t="shared" si="2"/>
        <v>13.22</v>
      </c>
      <c r="O25" s="22">
        <f t="shared" si="2"/>
        <v>320</v>
      </c>
      <c r="P25" s="111">
        <f t="shared" si="2"/>
        <v>0.16999999999999998</v>
      </c>
      <c r="Q25" s="202">
        <f t="shared" si="2"/>
        <v>127.92999999999999</v>
      </c>
      <c r="R25" s="22">
        <f t="shared" si="2"/>
        <v>441.01000000000005</v>
      </c>
      <c r="S25" s="22">
        <f t="shared" si="2"/>
        <v>106.24999999999999</v>
      </c>
      <c r="T25" s="22">
        <f t="shared" si="2"/>
        <v>5.91</v>
      </c>
      <c r="U25" s="22">
        <f t="shared" si="2"/>
        <v>1037</v>
      </c>
      <c r="V25" s="22">
        <f t="shared" si="2"/>
        <v>1.7540000000000004E-2</v>
      </c>
      <c r="W25" s="22">
        <f t="shared" si="2"/>
        <v>9.9400000000000009E-3</v>
      </c>
      <c r="X25" s="61">
        <f t="shared" si="2"/>
        <v>3.06</v>
      </c>
    </row>
    <row r="26" spans="1:24" s="36" customFormat="1" ht="26.5" customHeight="1" x14ac:dyDescent="0.35">
      <c r="A26" s="106"/>
      <c r="B26" s="240" t="s">
        <v>76</v>
      </c>
      <c r="C26" s="515"/>
      <c r="D26" s="552"/>
      <c r="E26" s="553" t="s">
        <v>20</v>
      </c>
      <c r="F26" s="471">
        <f>F17+F19+F20+F21+F22+F23+F24</f>
        <v>830</v>
      </c>
      <c r="G26" s="296"/>
      <c r="H26" s="572">
        <f t="shared" ref="H26:X26" si="3">H17+H19+H20+H21+H22+H23+H24</f>
        <v>31.33</v>
      </c>
      <c r="I26" s="54">
        <f t="shared" si="3"/>
        <v>28.56</v>
      </c>
      <c r="J26" s="70">
        <f t="shared" si="3"/>
        <v>97.81</v>
      </c>
      <c r="K26" s="472">
        <f t="shared" si="3"/>
        <v>785.1</v>
      </c>
      <c r="L26" s="310">
        <f t="shared" si="3"/>
        <v>0.25</v>
      </c>
      <c r="M26" s="54">
        <f t="shared" si="3"/>
        <v>0.35000000000000003</v>
      </c>
      <c r="N26" s="54">
        <f t="shared" si="3"/>
        <v>14.300000000000002</v>
      </c>
      <c r="O26" s="54">
        <f t="shared" si="3"/>
        <v>230</v>
      </c>
      <c r="P26" s="777">
        <f t="shared" si="3"/>
        <v>0.09</v>
      </c>
      <c r="Q26" s="310">
        <f t="shared" si="3"/>
        <v>86.61</v>
      </c>
      <c r="R26" s="54">
        <f t="shared" si="3"/>
        <v>396.62999999999994</v>
      </c>
      <c r="S26" s="54">
        <f t="shared" si="3"/>
        <v>100.16</v>
      </c>
      <c r="T26" s="54">
        <f t="shared" si="3"/>
        <v>5.83</v>
      </c>
      <c r="U26" s="54">
        <f t="shared" si="3"/>
        <v>1065.58</v>
      </c>
      <c r="V26" s="54">
        <f t="shared" si="3"/>
        <v>1.6000000000000004E-2</v>
      </c>
      <c r="W26" s="54">
        <f t="shared" si="3"/>
        <v>9.0000000000000011E-3</v>
      </c>
      <c r="X26" s="70">
        <f t="shared" si="3"/>
        <v>3.03</v>
      </c>
    </row>
    <row r="27" spans="1:24" s="36" customFormat="1" ht="26.5" customHeight="1" x14ac:dyDescent="0.35">
      <c r="A27" s="106"/>
      <c r="B27" s="239" t="s">
        <v>74</v>
      </c>
      <c r="C27" s="499"/>
      <c r="D27" s="549"/>
      <c r="E27" s="551" t="s">
        <v>21</v>
      </c>
      <c r="F27" s="534"/>
      <c r="G27" s="425"/>
      <c r="H27" s="53"/>
      <c r="I27" s="22"/>
      <c r="J27" s="61"/>
      <c r="K27" s="505">
        <f>K25/23.5</f>
        <v>38.533191489361705</v>
      </c>
      <c r="L27" s="202"/>
      <c r="M27" s="22"/>
      <c r="N27" s="22"/>
      <c r="O27" s="22"/>
      <c r="P27" s="111"/>
      <c r="Q27" s="202"/>
      <c r="R27" s="22"/>
      <c r="S27" s="22"/>
      <c r="T27" s="22"/>
      <c r="U27" s="22"/>
      <c r="V27" s="22"/>
      <c r="W27" s="22"/>
      <c r="X27" s="61"/>
    </row>
    <row r="28" spans="1:24" s="36" customFormat="1" ht="26.5" customHeight="1" thickBot="1" x14ac:dyDescent="0.4">
      <c r="A28" s="146"/>
      <c r="B28" s="188" t="s">
        <v>76</v>
      </c>
      <c r="C28" s="169"/>
      <c r="D28" s="188"/>
      <c r="E28" s="554" t="s">
        <v>21</v>
      </c>
      <c r="F28" s="530"/>
      <c r="G28" s="188"/>
      <c r="H28" s="491"/>
      <c r="I28" s="431"/>
      <c r="J28" s="432"/>
      <c r="K28" s="559">
        <f>K26/23.5</f>
        <v>33.408510638297876</v>
      </c>
      <c r="L28" s="430"/>
      <c r="M28" s="431"/>
      <c r="N28" s="431"/>
      <c r="O28" s="431"/>
      <c r="P28" s="475"/>
      <c r="Q28" s="430"/>
      <c r="R28" s="431"/>
      <c r="S28" s="431"/>
      <c r="T28" s="431"/>
      <c r="U28" s="431"/>
      <c r="V28" s="431"/>
      <c r="W28" s="431"/>
      <c r="X28" s="432"/>
    </row>
    <row r="29" spans="1:24" ht="15.5" x14ac:dyDescent="0.35">
      <c r="A29" s="9"/>
      <c r="B29" s="836"/>
      <c r="C29" s="231"/>
      <c r="D29" s="231"/>
      <c r="E29" s="28"/>
      <c r="F29" s="28"/>
      <c r="G29" s="28"/>
      <c r="H29" s="217"/>
      <c r="I29" s="216"/>
      <c r="J29" s="28"/>
      <c r="K29" s="218"/>
      <c r="L29" s="28"/>
      <c r="M29" s="28"/>
      <c r="N29" s="28"/>
      <c r="O29" s="219"/>
      <c r="P29" s="219"/>
      <c r="Q29" s="219"/>
      <c r="R29" s="219"/>
      <c r="S29" s="219"/>
    </row>
    <row r="30" spans="1:24" x14ac:dyDescent="0.35">
      <c r="L30" s="488"/>
    </row>
    <row r="31" spans="1:24" x14ac:dyDescent="0.35">
      <c r="A31" s="639" t="s">
        <v>66</v>
      </c>
      <c r="B31" s="848"/>
      <c r="C31" s="640"/>
      <c r="D31" s="641"/>
    </row>
    <row r="32" spans="1:24" x14ac:dyDescent="0.35">
      <c r="A32" s="642" t="s">
        <v>67</v>
      </c>
      <c r="B32" s="844"/>
      <c r="C32" s="643"/>
      <c r="D32" s="643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B9" sqref="B9:Z9"/>
    </sheetView>
  </sheetViews>
  <sheetFormatPr defaultRowHeight="14.5" x14ac:dyDescent="0.35"/>
  <cols>
    <col min="1" max="1" width="16.81640625" customWidth="1"/>
    <col min="2" max="2" width="15.7265625" style="843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842"/>
      <c r="C2" s="234"/>
      <c r="D2" s="236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5"/>
      <c r="D3" s="23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94"/>
      <c r="C4" s="645" t="s">
        <v>39</v>
      </c>
      <c r="D4" s="253"/>
      <c r="E4" s="696"/>
      <c r="F4" s="646"/>
      <c r="G4" s="645"/>
      <c r="H4" s="813" t="s">
        <v>22</v>
      </c>
      <c r="I4" s="814"/>
      <c r="J4" s="815"/>
      <c r="K4" s="651" t="s">
        <v>23</v>
      </c>
      <c r="L4" s="936" t="s">
        <v>24</v>
      </c>
      <c r="M4" s="937"/>
      <c r="N4" s="953"/>
      <c r="O4" s="953"/>
      <c r="P4" s="954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47" thickBot="1" x14ac:dyDescent="0.4">
      <c r="A5" s="142" t="s">
        <v>0</v>
      </c>
      <c r="B5" s="104"/>
      <c r="C5" s="98" t="s">
        <v>40</v>
      </c>
      <c r="D5" s="697" t="s">
        <v>41</v>
      </c>
      <c r="E5" s="497" t="s">
        <v>38</v>
      </c>
      <c r="F5" s="104" t="s">
        <v>26</v>
      </c>
      <c r="G5" s="98" t="s">
        <v>37</v>
      </c>
      <c r="H5" s="818" t="s">
        <v>27</v>
      </c>
      <c r="I5" s="487" t="s">
        <v>28</v>
      </c>
      <c r="J5" s="819" t="s">
        <v>29</v>
      </c>
      <c r="K5" s="752" t="s">
        <v>30</v>
      </c>
      <c r="L5" s="817" t="s">
        <v>31</v>
      </c>
      <c r="M5" s="818" t="s">
        <v>114</v>
      </c>
      <c r="N5" s="487" t="s">
        <v>32</v>
      </c>
      <c r="O5" s="822" t="s">
        <v>115</v>
      </c>
      <c r="P5" s="487" t="s">
        <v>116</v>
      </c>
      <c r="Q5" s="497" t="s">
        <v>33</v>
      </c>
      <c r="R5" s="104" t="s">
        <v>34</v>
      </c>
      <c r="S5" s="497" t="s">
        <v>35</v>
      </c>
      <c r="T5" s="104" t="s">
        <v>36</v>
      </c>
      <c r="U5" s="817" t="s">
        <v>117</v>
      </c>
      <c r="V5" s="817" t="s">
        <v>118</v>
      </c>
      <c r="W5" s="817" t="s">
        <v>119</v>
      </c>
      <c r="X5" s="256" t="s">
        <v>120</v>
      </c>
    </row>
    <row r="6" spans="1:24" s="16" customFormat="1" ht="26.5" customHeight="1" x14ac:dyDescent="0.35">
      <c r="A6" s="145" t="s">
        <v>7</v>
      </c>
      <c r="B6" s="156"/>
      <c r="C6" s="156">
        <v>28</v>
      </c>
      <c r="D6" s="676" t="s">
        <v>19</v>
      </c>
      <c r="E6" s="823" t="s">
        <v>135</v>
      </c>
      <c r="F6" s="701">
        <v>60</v>
      </c>
      <c r="G6" s="524"/>
      <c r="H6" s="269">
        <v>0.48</v>
      </c>
      <c r="I6" s="39">
        <v>0.6</v>
      </c>
      <c r="J6" s="40">
        <v>1.56</v>
      </c>
      <c r="K6" s="320">
        <v>8.4</v>
      </c>
      <c r="L6" s="773">
        <v>0.02</v>
      </c>
      <c r="M6" s="338">
        <v>0.02</v>
      </c>
      <c r="N6" s="49">
        <v>6</v>
      </c>
      <c r="O6" s="49">
        <v>10</v>
      </c>
      <c r="P6" s="50">
        <v>0</v>
      </c>
      <c r="Q6" s="338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26.5" customHeight="1" x14ac:dyDescent="0.35">
      <c r="A7" s="105"/>
      <c r="B7" s="152"/>
      <c r="C7" s="170">
        <v>31</v>
      </c>
      <c r="D7" s="325" t="s">
        <v>9</v>
      </c>
      <c r="E7" s="637" t="s">
        <v>78</v>
      </c>
      <c r="F7" s="638">
        <v>200</v>
      </c>
      <c r="G7" s="99"/>
      <c r="H7" s="243">
        <v>5.74</v>
      </c>
      <c r="I7" s="13">
        <v>8.7799999999999994</v>
      </c>
      <c r="J7" s="43">
        <v>8.74</v>
      </c>
      <c r="K7" s="101">
        <v>138.04</v>
      </c>
      <c r="L7" s="136">
        <v>0.04</v>
      </c>
      <c r="M7" s="243">
        <v>0.08</v>
      </c>
      <c r="N7" s="13">
        <v>5.24</v>
      </c>
      <c r="O7" s="13">
        <v>132.80000000000001</v>
      </c>
      <c r="P7" s="43">
        <v>0.06</v>
      </c>
      <c r="Q7" s="243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3">
        <v>3.5999999999999997E-2</v>
      </c>
    </row>
    <row r="8" spans="1:24" s="36" customFormat="1" ht="26.5" customHeight="1" x14ac:dyDescent="0.35">
      <c r="A8" s="106"/>
      <c r="B8" s="186" t="s">
        <v>76</v>
      </c>
      <c r="C8" s="189">
        <v>83</v>
      </c>
      <c r="D8" s="446" t="s">
        <v>10</v>
      </c>
      <c r="E8" s="545" t="s">
        <v>139</v>
      </c>
      <c r="F8" s="555">
        <v>90</v>
      </c>
      <c r="G8" s="189"/>
      <c r="H8" s="407">
        <v>20.45</v>
      </c>
      <c r="I8" s="74">
        <v>19.920000000000002</v>
      </c>
      <c r="J8" s="408">
        <v>1.59</v>
      </c>
      <c r="K8" s="519">
        <v>269.25</v>
      </c>
      <c r="L8" s="495">
        <v>0.09</v>
      </c>
      <c r="M8" s="407">
        <v>0.16</v>
      </c>
      <c r="N8" s="74">
        <v>2.77</v>
      </c>
      <c r="O8" s="74">
        <v>50</v>
      </c>
      <c r="P8" s="408">
        <v>0.04</v>
      </c>
      <c r="Q8" s="407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408">
        <v>0.13</v>
      </c>
    </row>
    <row r="9" spans="1:24" s="36" customFormat="1" ht="35.25" customHeight="1" x14ac:dyDescent="0.35">
      <c r="A9" s="106"/>
      <c r="B9" s="186"/>
      <c r="C9" s="186">
        <v>51</v>
      </c>
      <c r="D9" s="179" t="s">
        <v>64</v>
      </c>
      <c r="E9" s="593" t="s">
        <v>148</v>
      </c>
      <c r="F9" s="679">
        <v>150</v>
      </c>
      <c r="G9" s="189"/>
      <c r="H9" s="407">
        <v>3.33</v>
      </c>
      <c r="I9" s="74">
        <v>3.81</v>
      </c>
      <c r="J9" s="408">
        <v>26.04</v>
      </c>
      <c r="K9" s="519">
        <v>151.12</v>
      </c>
      <c r="L9" s="495">
        <v>0.15</v>
      </c>
      <c r="M9" s="407">
        <v>0.1</v>
      </c>
      <c r="N9" s="74">
        <v>14.03</v>
      </c>
      <c r="O9" s="74">
        <v>20</v>
      </c>
      <c r="P9" s="408">
        <v>0.06</v>
      </c>
      <c r="Q9" s="407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408">
        <v>0.05</v>
      </c>
    </row>
    <row r="10" spans="1:24" s="16" customFormat="1" ht="39" customHeight="1" x14ac:dyDescent="0.35">
      <c r="A10" s="107"/>
      <c r="B10" s="134"/>
      <c r="C10" s="133">
        <v>114</v>
      </c>
      <c r="D10" s="182" t="s">
        <v>46</v>
      </c>
      <c r="E10" s="220" t="s">
        <v>52</v>
      </c>
      <c r="F10" s="284">
        <v>200</v>
      </c>
      <c r="G10" s="172"/>
      <c r="H10" s="242">
        <v>0</v>
      </c>
      <c r="I10" s="15">
        <v>0</v>
      </c>
      <c r="J10" s="41">
        <v>7.27</v>
      </c>
      <c r="K10" s="259">
        <v>28.73</v>
      </c>
      <c r="L10" s="193">
        <v>0</v>
      </c>
      <c r="M10" s="242">
        <v>0</v>
      </c>
      <c r="N10" s="15">
        <v>0</v>
      </c>
      <c r="O10" s="15">
        <v>0</v>
      </c>
      <c r="P10" s="41">
        <v>0</v>
      </c>
      <c r="Q10" s="24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7"/>
      <c r="B11" s="134"/>
      <c r="C11" s="393">
        <v>119</v>
      </c>
      <c r="D11" s="152" t="s">
        <v>14</v>
      </c>
      <c r="E11" s="213" t="s">
        <v>55</v>
      </c>
      <c r="F11" s="134">
        <v>45</v>
      </c>
      <c r="G11" s="100"/>
      <c r="H11" s="277">
        <v>3.42</v>
      </c>
      <c r="I11" s="20">
        <v>0.36</v>
      </c>
      <c r="J11" s="46">
        <v>22.14</v>
      </c>
      <c r="K11" s="276">
        <v>105.75</v>
      </c>
      <c r="L11" s="196">
        <v>0.05</v>
      </c>
      <c r="M11" s="277">
        <v>0.01</v>
      </c>
      <c r="N11" s="20">
        <v>0</v>
      </c>
      <c r="O11" s="20">
        <v>0</v>
      </c>
      <c r="P11" s="46">
        <v>0</v>
      </c>
      <c r="Q11" s="277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6">
        <v>6.53</v>
      </c>
    </row>
    <row r="12" spans="1:24" s="16" customFormat="1" ht="26.5" customHeight="1" x14ac:dyDescent="0.35">
      <c r="A12" s="107"/>
      <c r="B12" s="134"/>
      <c r="C12" s="171">
        <v>120</v>
      </c>
      <c r="D12" s="152" t="s">
        <v>15</v>
      </c>
      <c r="E12" s="213" t="s">
        <v>47</v>
      </c>
      <c r="F12" s="133">
        <v>25</v>
      </c>
      <c r="G12" s="129"/>
      <c r="H12" s="242">
        <v>1.65</v>
      </c>
      <c r="I12" s="15">
        <v>0.3</v>
      </c>
      <c r="J12" s="41">
        <v>10.050000000000001</v>
      </c>
      <c r="K12" s="259">
        <v>49.5</v>
      </c>
      <c r="L12" s="193">
        <v>0.04</v>
      </c>
      <c r="M12" s="242">
        <v>0.02</v>
      </c>
      <c r="N12" s="15">
        <v>0</v>
      </c>
      <c r="O12" s="15">
        <v>0</v>
      </c>
      <c r="P12" s="41">
        <v>0</v>
      </c>
      <c r="Q12" s="242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1">
        <v>0</v>
      </c>
    </row>
    <row r="13" spans="1:24" s="36" customFormat="1" ht="26.5" customHeight="1" x14ac:dyDescent="0.35">
      <c r="A13" s="106"/>
      <c r="B13" s="185" t="s">
        <v>74</v>
      </c>
      <c r="C13" s="508"/>
      <c r="D13" s="556"/>
      <c r="E13" s="550" t="s">
        <v>20</v>
      </c>
      <c r="F13" s="425" t="e">
        <f>F6+F7+#REF!+#REF!+F10+F11+F12</f>
        <v>#REF!</v>
      </c>
      <c r="G13" s="534"/>
      <c r="H13" s="419" t="e">
        <f>H6+H7+#REF!+#REF!+H10+H11+H12</f>
        <v>#REF!</v>
      </c>
      <c r="I13" s="420" t="e">
        <f>I6+I7+#REF!+#REF!+I10+I11+I12</f>
        <v>#REF!</v>
      </c>
      <c r="J13" s="421" t="e">
        <f>J6+J7+#REF!+#REF!+J10+J11+J12</f>
        <v>#REF!</v>
      </c>
      <c r="K13" s="460" t="e">
        <f>K6+K7+#REF!+#REF!+K10+K11+K12</f>
        <v>#REF!</v>
      </c>
      <c r="L13" s="297" t="e">
        <f>L6+L7+#REF!+#REF!+L10+L11+L12</f>
        <v>#REF!</v>
      </c>
      <c r="M13" s="419" t="e">
        <f>M6+M7+#REF!+#REF!+M10+M11+M12</f>
        <v>#REF!</v>
      </c>
      <c r="N13" s="420" t="e">
        <f>N6+N7+#REF!+#REF!+N10+N11+N12</f>
        <v>#REF!</v>
      </c>
      <c r="O13" s="420" t="e">
        <f>O6+O7+#REF!+#REF!+O10+O11+O12</f>
        <v>#REF!</v>
      </c>
      <c r="P13" s="421" t="e">
        <f>P6+P7+#REF!+#REF!+P10+P11+P12</f>
        <v>#REF!</v>
      </c>
      <c r="Q13" s="419" t="e">
        <f>Q6+Q7+#REF!+#REF!+Q10+Q11+Q12</f>
        <v>#REF!</v>
      </c>
      <c r="R13" s="420" t="e">
        <f>R6+R7+#REF!+#REF!+R10+R11+R12</f>
        <v>#REF!</v>
      </c>
      <c r="S13" s="420" t="e">
        <f>S6+S7+#REF!+#REF!+S10+S11+S12</f>
        <v>#REF!</v>
      </c>
      <c r="T13" s="420" t="e">
        <f>T6+T7+#REF!+#REF!+T10+T11+T12</f>
        <v>#REF!</v>
      </c>
      <c r="U13" s="420" t="e">
        <f>U6+U7+#REF!+#REF!+U10+U11+U12</f>
        <v>#REF!</v>
      </c>
      <c r="V13" s="420" t="e">
        <f>V6+V7+#REF!+#REF!+V10+V11+V12</f>
        <v>#REF!</v>
      </c>
      <c r="W13" s="420" t="e">
        <f>W6+W7+#REF!+#REF!+W10+W11+W12</f>
        <v>#REF!</v>
      </c>
      <c r="X13" s="421" t="e">
        <f>X6+X7+#REF!+#REF!+X10+X11+X12</f>
        <v>#REF!</v>
      </c>
    </row>
    <row r="14" spans="1:24" s="36" customFormat="1" ht="26.5" customHeight="1" x14ac:dyDescent="0.35">
      <c r="A14" s="106"/>
      <c r="B14" s="240" t="s">
        <v>76</v>
      </c>
      <c r="C14" s="527"/>
      <c r="D14" s="557"/>
      <c r="E14" s="553" t="s">
        <v>20</v>
      </c>
      <c r="F14" s="296">
        <f>F6+F7+F8+F9+F10+F11+F12</f>
        <v>770</v>
      </c>
      <c r="G14" s="471"/>
      <c r="H14" s="907">
        <f>H6+H7+H8+H9+H10+H11+H12</f>
        <v>35.07</v>
      </c>
      <c r="I14" s="908">
        <f>I6+I7+I8+I9+I10+I11+I12</f>
        <v>33.769999999999996</v>
      </c>
      <c r="J14" s="906">
        <f>J6+J7+J8+J9+J10+J11+J12</f>
        <v>77.39</v>
      </c>
      <c r="K14" s="454">
        <f>K6+K7+K8+K9+K10+K11+K12</f>
        <v>750.79</v>
      </c>
      <c r="L14" s="295">
        <f>L6+L7+L8+L9+L10+L11+L12</f>
        <v>0.38999999999999996</v>
      </c>
      <c r="M14" s="907">
        <f>M6+M7+M8+M9+M10+M11+M12</f>
        <v>0.39</v>
      </c>
      <c r="N14" s="908">
        <f>N6+N7+N8+N9+N10+N11+N12</f>
        <v>28.04</v>
      </c>
      <c r="O14" s="908">
        <f>O6+O7+O8+O9+O10+O11+O12</f>
        <v>212.8</v>
      </c>
      <c r="P14" s="906">
        <f>P6+P7+P8+P9+P10+P11+P12</f>
        <v>0.16</v>
      </c>
      <c r="Q14" s="907">
        <f>Q6+Q7+Q8+Q9+Q10+Q11+Q12</f>
        <v>118.22</v>
      </c>
      <c r="R14" s="908">
        <f>R6+R7+R8+R9+R10+R11+R12</f>
        <v>432.17999999999995</v>
      </c>
      <c r="S14" s="908">
        <f>S6+S7+S8+S9+S10+S11+S12</f>
        <v>106.74</v>
      </c>
      <c r="T14" s="908">
        <f>T6+T7+T8+T9+T10+T11+T12</f>
        <v>6.129999999999999</v>
      </c>
      <c r="U14" s="908">
        <f>U6+U7+U8+U9+U10+U11+U12</f>
        <v>1610.9099999999999</v>
      </c>
      <c r="V14" s="908">
        <f>V6+V7+V8+V9+V10+V11+V12</f>
        <v>2.2000000000000002E-2</v>
      </c>
      <c r="W14" s="908">
        <f>W6+W7+W8+W9+W10+W11+W12</f>
        <v>5.0000000000000001E-3</v>
      </c>
      <c r="X14" s="906">
        <f>X6+X7+X8+X9+X10+X11+X12</f>
        <v>6.7460000000000004</v>
      </c>
    </row>
    <row r="15" spans="1:24" s="36" customFormat="1" ht="26.5" customHeight="1" x14ac:dyDescent="0.35">
      <c r="A15" s="106"/>
      <c r="B15" s="239" t="s">
        <v>74</v>
      </c>
      <c r="C15" s="508"/>
      <c r="D15" s="556"/>
      <c r="E15" s="551" t="s">
        <v>21</v>
      </c>
      <c r="F15" s="239"/>
      <c r="G15" s="499"/>
      <c r="H15" s="202"/>
      <c r="I15" s="22"/>
      <c r="J15" s="61"/>
      <c r="K15" s="505" t="e">
        <f>K13/23.5</f>
        <v>#REF!</v>
      </c>
      <c r="L15" s="239"/>
      <c r="M15" s="202"/>
      <c r="N15" s="22"/>
      <c r="O15" s="22"/>
      <c r="P15" s="61"/>
      <c r="Q15" s="202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6"/>
      <c r="B16" s="188" t="s">
        <v>76</v>
      </c>
      <c r="C16" s="530"/>
      <c r="D16" s="558"/>
      <c r="E16" s="554" t="s">
        <v>21</v>
      </c>
      <c r="F16" s="188"/>
      <c r="G16" s="169"/>
      <c r="H16" s="430"/>
      <c r="I16" s="431"/>
      <c r="J16" s="432"/>
      <c r="K16" s="559">
        <f>K14/23.5</f>
        <v>31.948510638297872</v>
      </c>
      <c r="L16" s="188"/>
      <c r="M16" s="430"/>
      <c r="N16" s="431"/>
      <c r="O16" s="431"/>
      <c r="P16" s="432"/>
      <c r="Q16" s="430"/>
      <c r="R16" s="431"/>
      <c r="S16" s="431"/>
      <c r="T16" s="431"/>
      <c r="U16" s="431"/>
      <c r="V16" s="431"/>
      <c r="W16" s="431"/>
      <c r="X16" s="432"/>
    </row>
    <row r="17" spans="1:19" ht="15.5" x14ac:dyDescent="0.35">
      <c r="A17" s="9"/>
      <c r="B17" s="836"/>
      <c r="C17" s="231"/>
      <c r="D17" s="238"/>
      <c r="E17" s="28"/>
      <c r="F17" s="28"/>
      <c r="G17" s="216"/>
      <c r="H17" s="217"/>
      <c r="I17" s="216"/>
      <c r="J17" s="28"/>
      <c r="K17" s="218"/>
      <c r="L17" s="28"/>
      <c r="M17" s="28"/>
      <c r="N17" s="28"/>
      <c r="O17" s="219"/>
      <c r="P17" s="219"/>
      <c r="Q17" s="219"/>
      <c r="R17" s="219"/>
      <c r="S17" s="219"/>
    </row>
    <row r="20" spans="1:19" x14ac:dyDescent="0.35">
      <c r="A20" s="639" t="s">
        <v>66</v>
      </c>
      <c r="B20" s="848"/>
      <c r="C20" s="640"/>
      <c r="D20" s="641"/>
    </row>
    <row r="21" spans="1:19" x14ac:dyDescent="0.35">
      <c r="A21" s="642" t="s">
        <v>67</v>
      </c>
      <c r="B21" s="844"/>
      <c r="C21" s="643"/>
      <c r="D21" s="643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4"/>
      <c r="D2" s="236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5"/>
      <c r="D3" s="23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645" t="s">
        <v>39</v>
      </c>
      <c r="D4" s="253"/>
      <c r="E4" s="696"/>
      <c r="F4" s="646"/>
      <c r="G4" s="645"/>
      <c r="H4" s="813" t="s">
        <v>22</v>
      </c>
      <c r="I4" s="814"/>
      <c r="J4" s="824"/>
      <c r="K4" s="715" t="s">
        <v>23</v>
      </c>
      <c r="L4" s="936" t="s">
        <v>24</v>
      </c>
      <c r="M4" s="937"/>
      <c r="N4" s="953"/>
      <c r="O4" s="953"/>
      <c r="P4" s="954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97" t="s">
        <v>41</v>
      </c>
      <c r="E5" s="98" t="s">
        <v>38</v>
      </c>
      <c r="F5" s="487" t="s">
        <v>26</v>
      </c>
      <c r="G5" s="98" t="s">
        <v>37</v>
      </c>
      <c r="H5" s="127" t="s">
        <v>27</v>
      </c>
      <c r="I5" s="487" t="s">
        <v>28</v>
      </c>
      <c r="J5" s="98" t="s">
        <v>29</v>
      </c>
      <c r="K5" s="728" t="s">
        <v>30</v>
      </c>
      <c r="L5" s="66" t="s">
        <v>31</v>
      </c>
      <c r="M5" s="127" t="s">
        <v>114</v>
      </c>
      <c r="N5" s="487" t="s">
        <v>32</v>
      </c>
      <c r="O5" s="825" t="s">
        <v>115</v>
      </c>
      <c r="P5" s="487" t="s">
        <v>116</v>
      </c>
      <c r="Q5" s="98" t="s">
        <v>33</v>
      </c>
      <c r="R5" s="487" t="s">
        <v>34</v>
      </c>
      <c r="S5" s="98" t="s">
        <v>35</v>
      </c>
      <c r="T5" s="487" t="s">
        <v>36</v>
      </c>
      <c r="U5" s="803" t="s">
        <v>117</v>
      </c>
      <c r="V5" s="803" t="s">
        <v>118</v>
      </c>
      <c r="W5" s="803" t="s">
        <v>119</v>
      </c>
      <c r="X5" s="104" t="s">
        <v>120</v>
      </c>
    </row>
    <row r="6" spans="1:24" s="16" customFormat="1" ht="26.5" customHeight="1" x14ac:dyDescent="0.35">
      <c r="A6" s="105" t="s">
        <v>6</v>
      </c>
      <c r="B6" s="221"/>
      <c r="C6" s="568">
        <v>25</v>
      </c>
      <c r="D6" s="569" t="s">
        <v>19</v>
      </c>
      <c r="E6" s="341" t="s">
        <v>50</v>
      </c>
      <c r="F6" s="753">
        <v>150</v>
      </c>
      <c r="G6" s="531"/>
      <c r="H6" s="269">
        <v>0.6</v>
      </c>
      <c r="I6" s="39">
        <v>0.45</v>
      </c>
      <c r="J6" s="40">
        <v>15.45</v>
      </c>
      <c r="K6" s="200">
        <v>70.5</v>
      </c>
      <c r="L6" s="242">
        <v>0.03</v>
      </c>
      <c r="M6" s="17">
        <v>0.05</v>
      </c>
      <c r="N6" s="15">
        <v>7.5</v>
      </c>
      <c r="O6" s="15">
        <v>0</v>
      </c>
      <c r="P6" s="41">
        <v>0</v>
      </c>
      <c r="Q6" s="242">
        <v>28.5</v>
      </c>
      <c r="R6" s="15">
        <v>24</v>
      </c>
      <c r="S6" s="15">
        <v>18</v>
      </c>
      <c r="T6" s="15">
        <v>0</v>
      </c>
      <c r="U6" s="15">
        <v>232.5</v>
      </c>
      <c r="V6" s="15">
        <v>1E-3</v>
      </c>
      <c r="W6" s="15">
        <v>0</v>
      </c>
      <c r="X6" s="41">
        <v>0.01</v>
      </c>
    </row>
    <row r="7" spans="1:24" s="36" customFormat="1" ht="26.5" customHeight="1" x14ac:dyDescent="0.35">
      <c r="A7" s="143"/>
      <c r="B7" s="163"/>
      <c r="C7" s="148">
        <v>66</v>
      </c>
      <c r="D7" s="670" t="s">
        <v>62</v>
      </c>
      <c r="E7" s="637" t="s">
        <v>57</v>
      </c>
      <c r="F7" s="595">
        <v>150</v>
      </c>
      <c r="G7" s="99"/>
      <c r="H7" s="242">
        <v>15.59</v>
      </c>
      <c r="I7" s="15">
        <v>16.45</v>
      </c>
      <c r="J7" s="41">
        <v>2.79</v>
      </c>
      <c r="K7" s="259">
        <v>222.36</v>
      </c>
      <c r="L7" s="242">
        <v>7.0000000000000007E-2</v>
      </c>
      <c r="M7" s="15">
        <v>0.48</v>
      </c>
      <c r="N7" s="15">
        <v>0.23</v>
      </c>
      <c r="O7" s="15">
        <v>210</v>
      </c>
      <c r="P7" s="41">
        <v>2.73</v>
      </c>
      <c r="Q7" s="17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1">
        <v>0.01</v>
      </c>
    </row>
    <row r="8" spans="1:24" s="36" customFormat="1" ht="26.5" customHeight="1" x14ac:dyDescent="0.35">
      <c r="A8" s="143"/>
      <c r="B8" s="163"/>
      <c r="C8" s="580">
        <v>116</v>
      </c>
      <c r="D8" s="179" t="s">
        <v>63</v>
      </c>
      <c r="E8" s="164" t="s">
        <v>91</v>
      </c>
      <c r="F8" s="580">
        <v>200</v>
      </c>
      <c r="G8" s="669"/>
      <c r="H8" s="244">
        <v>3.28</v>
      </c>
      <c r="I8" s="62">
        <v>2.56</v>
      </c>
      <c r="J8" s="110">
        <v>11.81</v>
      </c>
      <c r="K8" s="397">
        <v>83.43</v>
      </c>
      <c r="L8" s="244">
        <v>0.04</v>
      </c>
      <c r="M8" s="872">
        <v>0.14000000000000001</v>
      </c>
      <c r="N8" s="62">
        <v>0.52</v>
      </c>
      <c r="O8" s="62">
        <v>10</v>
      </c>
      <c r="P8" s="110">
        <v>0.05</v>
      </c>
      <c r="Q8" s="872">
        <v>122.5</v>
      </c>
      <c r="R8" s="62">
        <v>163.78</v>
      </c>
      <c r="S8" s="62">
        <v>67.64</v>
      </c>
      <c r="T8" s="62">
        <v>2.96</v>
      </c>
      <c r="U8" s="62">
        <v>121.18</v>
      </c>
      <c r="V8" s="62">
        <v>8.0000000000000002E-3</v>
      </c>
      <c r="W8" s="62">
        <v>2E-3</v>
      </c>
      <c r="X8" s="110">
        <v>0.02</v>
      </c>
    </row>
    <row r="9" spans="1:24" s="36" customFormat="1" ht="26.5" customHeight="1" x14ac:dyDescent="0.35">
      <c r="A9" s="143"/>
      <c r="B9" s="153"/>
      <c r="C9" s="498">
        <v>161</v>
      </c>
      <c r="D9" s="178" t="s">
        <v>63</v>
      </c>
      <c r="E9" s="162" t="s">
        <v>178</v>
      </c>
      <c r="F9" s="167">
        <v>200</v>
      </c>
      <c r="G9" s="671"/>
      <c r="H9" s="309">
        <v>6.28</v>
      </c>
      <c r="I9" s="59">
        <v>4.75</v>
      </c>
      <c r="J9" s="60">
        <v>19.59</v>
      </c>
      <c r="K9" s="583">
        <v>130.79</v>
      </c>
      <c r="L9" s="58">
        <v>0.06</v>
      </c>
      <c r="M9" s="58">
        <v>0.25</v>
      </c>
      <c r="N9" s="59">
        <v>1.0900000000000001</v>
      </c>
      <c r="O9" s="59">
        <v>30</v>
      </c>
      <c r="P9" s="112">
        <v>0.1</v>
      </c>
      <c r="Q9" s="309">
        <v>221.97</v>
      </c>
      <c r="R9" s="59">
        <v>164.43</v>
      </c>
      <c r="S9" s="59">
        <v>25.58</v>
      </c>
      <c r="T9" s="59">
        <v>0.2</v>
      </c>
      <c r="U9" s="59">
        <v>254.68</v>
      </c>
      <c r="V9" s="59">
        <v>1.6629999999999999E-2</v>
      </c>
      <c r="W9" s="59">
        <v>3.7000000000000002E-3</v>
      </c>
      <c r="X9" s="60">
        <v>0.04</v>
      </c>
    </row>
    <row r="10" spans="1:24" s="36" customFormat="1" ht="26.5" customHeight="1" x14ac:dyDescent="0.35">
      <c r="A10" s="143"/>
      <c r="B10" s="134"/>
      <c r="C10" s="149">
        <v>121</v>
      </c>
      <c r="D10" s="182" t="s">
        <v>14</v>
      </c>
      <c r="E10" s="220" t="s">
        <v>51</v>
      </c>
      <c r="F10" s="875">
        <v>60</v>
      </c>
      <c r="G10" s="172"/>
      <c r="H10" s="242">
        <v>4.5</v>
      </c>
      <c r="I10" s="15">
        <v>1.74</v>
      </c>
      <c r="J10" s="41">
        <v>29.88</v>
      </c>
      <c r="K10" s="200">
        <v>157.19999999999999</v>
      </c>
      <c r="L10" s="242">
        <v>7.0000000000000007E-2</v>
      </c>
      <c r="M10" s="17">
        <v>0.02</v>
      </c>
      <c r="N10" s="15">
        <v>0</v>
      </c>
      <c r="O10" s="15">
        <v>0</v>
      </c>
      <c r="P10" s="41">
        <v>0</v>
      </c>
      <c r="Q10" s="242">
        <v>11.4</v>
      </c>
      <c r="R10" s="15">
        <v>39</v>
      </c>
      <c r="S10" s="15">
        <v>7.8</v>
      </c>
      <c r="T10" s="15">
        <v>0.72</v>
      </c>
      <c r="U10" s="15">
        <v>55.2</v>
      </c>
      <c r="V10" s="15">
        <v>0</v>
      </c>
      <c r="W10" s="15">
        <v>0</v>
      </c>
      <c r="X10" s="41">
        <v>0</v>
      </c>
    </row>
    <row r="11" spans="1:24" s="36" customFormat="1" ht="26.5" customHeight="1" x14ac:dyDescent="0.35">
      <c r="A11" s="143"/>
      <c r="B11" s="134"/>
      <c r="C11" s="873"/>
      <c r="D11" s="677"/>
      <c r="E11" s="418" t="s">
        <v>20</v>
      </c>
      <c r="F11" s="763">
        <f>F6+F7+F9+F10</f>
        <v>560</v>
      </c>
      <c r="G11" s="167"/>
      <c r="H11" s="309">
        <f t="shared" ref="H11:X11" si="0">H6+H7+H9+H10</f>
        <v>26.970000000000002</v>
      </c>
      <c r="I11" s="59">
        <f t="shared" si="0"/>
        <v>23.389999999999997</v>
      </c>
      <c r="J11" s="60">
        <f t="shared" si="0"/>
        <v>67.709999999999994</v>
      </c>
      <c r="K11" s="876">
        <f t="shared" si="0"/>
        <v>580.84999999999991</v>
      </c>
      <c r="L11" s="309">
        <f t="shared" si="0"/>
        <v>0.23</v>
      </c>
      <c r="M11" s="58">
        <f t="shared" si="0"/>
        <v>0.8</v>
      </c>
      <c r="N11" s="59">
        <f t="shared" si="0"/>
        <v>8.82</v>
      </c>
      <c r="O11" s="59">
        <f t="shared" si="0"/>
        <v>240</v>
      </c>
      <c r="P11" s="112">
        <f t="shared" si="0"/>
        <v>2.83</v>
      </c>
      <c r="Q11" s="309">
        <f t="shared" si="0"/>
        <v>370.18999999999994</v>
      </c>
      <c r="R11" s="59">
        <f t="shared" si="0"/>
        <v>464.8</v>
      </c>
      <c r="S11" s="59">
        <f t="shared" si="0"/>
        <v>69.48</v>
      </c>
      <c r="T11" s="59">
        <f t="shared" si="0"/>
        <v>3.59</v>
      </c>
      <c r="U11" s="59">
        <f t="shared" si="0"/>
        <v>737.68000000000006</v>
      </c>
      <c r="V11" s="59">
        <f t="shared" si="0"/>
        <v>2.163E-2</v>
      </c>
      <c r="W11" s="59">
        <f t="shared" si="0"/>
        <v>3.6700000000000003E-2</v>
      </c>
      <c r="X11" s="60">
        <f t="shared" si="0"/>
        <v>0.06</v>
      </c>
    </row>
    <row r="12" spans="1:24" s="36" customFormat="1" ht="26.5" customHeight="1" x14ac:dyDescent="0.35">
      <c r="A12" s="143"/>
      <c r="B12" s="134"/>
      <c r="C12" s="873"/>
      <c r="D12" s="677"/>
      <c r="E12" s="418" t="s">
        <v>21</v>
      </c>
      <c r="F12" s="763"/>
      <c r="G12" s="167"/>
      <c r="H12" s="309"/>
      <c r="I12" s="59"/>
      <c r="J12" s="60"/>
      <c r="K12" s="373">
        <f>K11/23.5</f>
        <v>24.717021276595741</v>
      </c>
      <c r="L12" s="309"/>
      <c r="M12" s="58"/>
      <c r="N12" s="59"/>
      <c r="O12" s="59"/>
      <c r="P12" s="112"/>
      <c r="Q12" s="309"/>
      <c r="R12" s="59"/>
      <c r="S12" s="59"/>
      <c r="T12" s="59"/>
      <c r="U12" s="59"/>
      <c r="V12" s="59"/>
      <c r="W12" s="59"/>
      <c r="X12" s="60"/>
    </row>
    <row r="13" spans="1:24" s="36" customFormat="1" ht="26.5" customHeight="1" x14ac:dyDescent="0.35">
      <c r="A13" s="143"/>
      <c r="B13" s="163"/>
      <c r="C13" s="580"/>
      <c r="D13" s="517"/>
      <c r="E13" s="423" t="s">
        <v>20</v>
      </c>
      <c r="F13" s="496">
        <f>F6+F7+F8+F10</f>
        <v>560</v>
      </c>
      <c r="G13" s="168"/>
      <c r="H13" s="310">
        <f t="shared" ref="H13:X13" si="1">H6+H7+H8+H10</f>
        <v>23.970000000000002</v>
      </c>
      <c r="I13" s="54">
        <f t="shared" si="1"/>
        <v>21.199999999999996</v>
      </c>
      <c r="J13" s="70">
        <f t="shared" si="1"/>
        <v>59.929999999999993</v>
      </c>
      <c r="K13" s="454">
        <f t="shared" si="1"/>
        <v>533.49</v>
      </c>
      <c r="L13" s="310">
        <f t="shared" si="1"/>
        <v>0.21000000000000002</v>
      </c>
      <c r="M13" s="54">
        <f t="shared" si="1"/>
        <v>0.69000000000000006</v>
      </c>
      <c r="N13" s="54">
        <f t="shared" si="1"/>
        <v>8.25</v>
      </c>
      <c r="O13" s="54">
        <f t="shared" si="1"/>
        <v>220</v>
      </c>
      <c r="P13" s="777">
        <f t="shared" si="1"/>
        <v>2.78</v>
      </c>
      <c r="Q13" s="310">
        <f t="shared" si="1"/>
        <v>270.71999999999997</v>
      </c>
      <c r="R13" s="54">
        <f t="shared" si="1"/>
        <v>464.15</v>
      </c>
      <c r="S13" s="54">
        <f t="shared" si="1"/>
        <v>111.54</v>
      </c>
      <c r="T13" s="54">
        <f t="shared" si="1"/>
        <v>6.35</v>
      </c>
      <c r="U13" s="54">
        <f t="shared" si="1"/>
        <v>604.18000000000006</v>
      </c>
      <c r="V13" s="54">
        <f t="shared" si="1"/>
        <v>1.3000000000000001E-2</v>
      </c>
      <c r="W13" s="54">
        <f t="shared" si="1"/>
        <v>3.5000000000000003E-2</v>
      </c>
      <c r="X13" s="70">
        <f t="shared" si="1"/>
        <v>0.04</v>
      </c>
    </row>
    <row r="14" spans="1:24" s="36" customFormat="1" ht="26.5" customHeight="1" thickBot="1" x14ac:dyDescent="0.4">
      <c r="A14" s="144"/>
      <c r="B14" s="250"/>
      <c r="C14" s="504"/>
      <c r="D14" s="675"/>
      <c r="E14" s="428" t="s">
        <v>21</v>
      </c>
      <c r="F14" s="504"/>
      <c r="G14" s="706"/>
      <c r="H14" s="311"/>
      <c r="I14" s="165"/>
      <c r="J14" s="166"/>
      <c r="K14" s="770">
        <f>K13/23.5</f>
        <v>22.701702127659576</v>
      </c>
      <c r="L14" s="877"/>
      <c r="M14" s="878"/>
      <c r="N14" s="879"/>
      <c r="O14" s="879"/>
      <c r="P14" s="880"/>
      <c r="Q14" s="311"/>
      <c r="R14" s="165"/>
      <c r="S14" s="165"/>
      <c r="T14" s="165"/>
      <c r="U14" s="165"/>
      <c r="V14" s="165"/>
      <c r="W14" s="165"/>
      <c r="X14" s="166"/>
    </row>
    <row r="15" spans="1:24" s="16" customFormat="1" ht="26.5" customHeight="1" x14ac:dyDescent="0.35">
      <c r="A15" s="145" t="s">
        <v>7</v>
      </c>
      <c r="B15" s="232"/>
      <c r="C15" s="156">
        <v>9</v>
      </c>
      <c r="D15" s="180" t="s">
        <v>19</v>
      </c>
      <c r="E15" s="377" t="s">
        <v>90</v>
      </c>
      <c r="F15" s="156">
        <v>60</v>
      </c>
      <c r="G15" s="676"/>
      <c r="H15" s="269">
        <v>1.29</v>
      </c>
      <c r="I15" s="39">
        <v>4.2699999999999996</v>
      </c>
      <c r="J15" s="40">
        <v>6.97</v>
      </c>
      <c r="K15" s="493">
        <v>72.75</v>
      </c>
      <c r="L15" s="38">
        <v>0.02</v>
      </c>
      <c r="M15" s="38">
        <v>0.03</v>
      </c>
      <c r="N15" s="39">
        <v>4.4800000000000004</v>
      </c>
      <c r="O15" s="39">
        <v>30</v>
      </c>
      <c r="P15" s="42">
        <v>0</v>
      </c>
      <c r="Q15" s="269">
        <v>17.55</v>
      </c>
      <c r="R15" s="39">
        <v>27.09</v>
      </c>
      <c r="S15" s="39">
        <v>14.37</v>
      </c>
      <c r="T15" s="39">
        <v>0.8</v>
      </c>
      <c r="U15" s="39">
        <v>205.55</v>
      </c>
      <c r="V15" s="39">
        <v>4.0000000000000001E-3</v>
      </c>
      <c r="W15" s="39">
        <v>1E-3</v>
      </c>
      <c r="X15" s="40">
        <v>0.01</v>
      </c>
    </row>
    <row r="16" spans="1:24" s="16" customFormat="1" ht="26.5" customHeight="1" x14ac:dyDescent="0.35">
      <c r="A16" s="105"/>
      <c r="B16" s="88"/>
      <c r="C16" s="133">
        <v>37</v>
      </c>
      <c r="D16" s="182" t="s">
        <v>9</v>
      </c>
      <c r="E16" s="361" t="s">
        <v>103</v>
      </c>
      <c r="F16" s="229">
        <v>200</v>
      </c>
      <c r="G16" s="151"/>
      <c r="H16" s="243">
        <v>5.78</v>
      </c>
      <c r="I16" s="13">
        <v>5.5</v>
      </c>
      <c r="J16" s="43">
        <v>10.8</v>
      </c>
      <c r="K16" s="136">
        <v>115.7</v>
      </c>
      <c r="L16" s="243">
        <v>7.0000000000000007E-2</v>
      </c>
      <c r="M16" s="71">
        <v>7.0000000000000007E-2</v>
      </c>
      <c r="N16" s="13">
        <v>5.69</v>
      </c>
      <c r="O16" s="13">
        <v>110</v>
      </c>
      <c r="P16" s="43">
        <v>0</v>
      </c>
      <c r="Q16" s="243">
        <v>14.22</v>
      </c>
      <c r="R16" s="13">
        <v>82.61</v>
      </c>
      <c r="S16" s="13">
        <v>21.99</v>
      </c>
      <c r="T16" s="13">
        <v>1.22</v>
      </c>
      <c r="U16" s="13">
        <v>398.71</v>
      </c>
      <c r="V16" s="13">
        <v>5.0000000000000001E-3</v>
      </c>
      <c r="W16" s="13">
        <v>0</v>
      </c>
      <c r="X16" s="43">
        <v>0.04</v>
      </c>
    </row>
    <row r="17" spans="1:24" s="36" customFormat="1" ht="26.5" customHeight="1" x14ac:dyDescent="0.35">
      <c r="A17" s="106"/>
      <c r="B17" s="163"/>
      <c r="C17" s="135">
        <v>126</v>
      </c>
      <c r="D17" s="702" t="s">
        <v>10</v>
      </c>
      <c r="E17" s="637" t="s">
        <v>152</v>
      </c>
      <c r="F17" s="638">
        <v>90</v>
      </c>
      <c r="G17" s="99"/>
      <c r="H17" s="243">
        <v>18.489999999999998</v>
      </c>
      <c r="I17" s="13">
        <v>18.54</v>
      </c>
      <c r="J17" s="43">
        <v>3.59</v>
      </c>
      <c r="K17" s="149">
        <v>256</v>
      </c>
      <c r="L17" s="71">
        <v>0.06</v>
      </c>
      <c r="M17" s="71">
        <v>0.14000000000000001</v>
      </c>
      <c r="N17" s="13">
        <v>1.08</v>
      </c>
      <c r="O17" s="13">
        <v>10</v>
      </c>
      <c r="P17" s="43">
        <v>0.04</v>
      </c>
      <c r="Q17" s="71">
        <v>32.39</v>
      </c>
      <c r="R17" s="13">
        <v>188.9</v>
      </c>
      <c r="S17" s="13">
        <v>24.33</v>
      </c>
      <c r="T17" s="13">
        <v>2.57</v>
      </c>
      <c r="U17" s="13">
        <v>330.48</v>
      </c>
      <c r="V17" s="13">
        <v>8.9999999999999993E-3</v>
      </c>
      <c r="W17" s="13">
        <v>0</v>
      </c>
      <c r="X17" s="43">
        <v>0.06</v>
      </c>
    </row>
    <row r="18" spans="1:24" s="36" customFormat="1" ht="27" customHeight="1" x14ac:dyDescent="0.35">
      <c r="A18" s="106"/>
      <c r="B18" s="124"/>
      <c r="C18" s="133">
        <v>124</v>
      </c>
      <c r="D18" s="182" t="s">
        <v>64</v>
      </c>
      <c r="E18" s="220" t="s">
        <v>99</v>
      </c>
      <c r="F18" s="133">
        <v>150</v>
      </c>
      <c r="G18" s="129"/>
      <c r="H18" s="243">
        <v>3.93</v>
      </c>
      <c r="I18" s="13">
        <v>4.24</v>
      </c>
      <c r="J18" s="43">
        <v>21.84</v>
      </c>
      <c r="K18" s="149">
        <v>140.55000000000001</v>
      </c>
      <c r="L18" s="212">
        <v>0.11</v>
      </c>
      <c r="M18" s="212">
        <v>0.02</v>
      </c>
      <c r="N18" s="75">
        <v>0</v>
      </c>
      <c r="O18" s="75">
        <v>10</v>
      </c>
      <c r="P18" s="76">
        <v>0.06</v>
      </c>
      <c r="Q18" s="251">
        <v>10.9</v>
      </c>
      <c r="R18" s="75">
        <v>74.540000000000006</v>
      </c>
      <c r="S18" s="75">
        <v>26.07</v>
      </c>
      <c r="T18" s="75">
        <v>0.86</v>
      </c>
      <c r="U18" s="75">
        <v>64.319999999999993</v>
      </c>
      <c r="V18" s="75">
        <v>1E-3</v>
      </c>
      <c r="W18" s="75">
        <v>1E-3</v>
      </c>
      <c r="X18" s="211">
        <v>0.01</v>
      </c>
    </row>
    <row r="19" spans="1:24" s="16" customFormat="1" ht="26.5" customHeight="1" x14ac:dyDescent="0.35">
      <c r="A19" s="107"/>
      <c r="B19" s="122"/>
      <c r="C19" s="136">
        <v>103</v>
      </c>
      <c r="D19" s="182" t="s">
        <v>18</v>
      </c>
      <c r="E19" s="151" t="s">
        <v>61</v>
      </c>
      <c r="F19" s="133">
        <v>200</v>
      </c>
      <c r="G19" s="655"/>
      <c r="H19" s="242">
        <v>0.2</v>
      </c>
      <c r="I19" s="15">
        <v>0</v>
      </c>
      <c r="J19" s="41">
        <v>15.02</v>
      </c>
      <c r="K19" s="200">
        <v>61.6</v>
      </c>
      <c r="L19" s="17">
        <v>0</v>
      </c>
      <c r="M19" s="17">
        <v>0</v>
      </c>
      <c r="N19" s="15">
        <v>2</v>
      </c>
      <c r="O19" s="15">
        <v>0</v>
      </c>
      <c r="P19" s="18">
        <v>0</v>
      </c>
      <c r="Q19" s="242">
        <v>6.73</v>
      </c>
      <c r="R19" s="15">
        <v>5.74</v>
      </c>
      <c r="S19" s="32">
        <v>2.96</v>
      </c>
      <c r="T19" s="15">
        <v>0.2</v>
      </c>
      <c r="U19" s="15">
        <v>46.02</v>
      </c>
      <c r="V19" s="15">
        <v>0</v>
      </c>
      <c r="W19" s="15">
        <v>0</v>
      </c>
      <c r="X19" s="43">
        <v>0</v>
      </c>
    </row>
    <row r="20" spans="1:24" s="16" customFormat="1" ht="26.5" customHeight="1" x14ac:dyDescent="0.35">
      <c r="A20" s="107"/>
      <c r="B20" s="122"/>
      <c r="C20" s="136">
        <v>119</v>
      </c>
      <c r="D20" s="182" t="s">
        <v>14</v>
      </c>
      <c r="E20" s="151" t="s">
        <v>55</v>
      </c>
      <c r="F20" s="187">
        <v>20</v>
      </c>
      <c r="G20" s="129"/>
      <c r="H20" s="242">
        <v>1.52</v>
      </c>
      <c r="I20" s="15">
        <v>0.16</v>
      </c>
      <c r="J20" s="41">
        <v>9.84</v>
      </c>
      <c r="K20" s="259">
        <v>47</v>
      </c>
      <c r="L20" s="242">
        <v>0.02</v>
      </c>
      <c r="M20" s="17">
        <v>0.01</v>
      </c>
      <c r="N20" s="15">
        <v>0</v>
      </c>
      <c r="O20" s="15">
        <v>0</v>
      </c>
      <c r="P20" s="41">
        <v>0</v>
      </c>
      <c r="Q20" s="242">
        <v>4</v>
      </c>
      <c r="R20" s="15">
        <v>13</v>
      </c>
      <c r="S20" s="15">
        <v>2.8</v>
      </c>
      <c r="T20" s="17">
        <v>0.22</v>
      </c>
      <c r="U20" s="15">
        <v>18.600000000000001</v>
      </c>
      <c r="V20" s="15">
        <v>1E-3</v>
      </c>
      <c r="W20" s="17">
        <v>1E-3</v>
      </c>
      <c r="X20" s="41">
        <v>2.9</v>
      </c>
    </row>
    <row r="21" spans="1:24" s="16" customFormat="1" ht="23.25" customHeight="1" x14ac:dyDescent="0.35">
      <c r="A21" s="107"/>
      <c r="B21" s="135"/>
      <c r="C21" s="133">
        <v>120</v>
      </c>
      <c r="D21" s="182" t="s">
        <v>15</v>
      </c>
      <c r="E21" s="151" t="s">
        <v>47</v>
      </c>
      <c r="F21" s="171">
        <v>20</v>
      </c>
      <c r="G21" s="171"/>
      <c r="H21" s="277">
        <v>1.32</v>
      </c>
      <c r="I21" s="20">
        <v>0.24</v>
      </c>
      <c r="J21" s="21">
        <v>8.0399999999999991</v>
      </c>
      <c r="K21" s="444">
        <v>39.6</v>
      </c>
      <c r="L21" s="277">
        <v>0.03</v>
      </c>
      <c r="M21" s="20">
        <v>0.02</v>
      </c>
      <c r="N21" s="20">
        <v>0</v>
      </c>
      <c r="O21" s="20">
        <v>0</v>
      </c>
      <c r="P21" s="21">
        <v>0</v>
      </c>
      <c r="Q21" s="277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36" customFormat="1" ht="26.5" customHeight="1" x14ac:dyDescent="0.35">
      <c r="A22" s="106"/>
      <c r="B22" s="163"/>
      <c r="C22" s="139"/>
      <c r="D22" s="482"/>
      <c r="E22" s="158" t="s">
        <v>20</v>
      </c>
      <c r="F22" s="294">
        <f>SUM(F15:F21)</f>
        <v>740</v>
      </c>
      <c r="G22" s="262"/>
      <c r="H22" s="203">
        <f t="shared" ref="H22:J22" si="2">SUM(H15:H21)</f>
        <v>32.529999999999994</v>
      </c>
      <c r="I22" s="34">
        <f t="shared" si="2"/>
        <v>32.949999999999996</v>
      </c>
      <c r="J22" s="63">
        <f t="shared" si="2"/>
        <v>76.099999999999994</v>
      </c>
      <c r="K22" s="371">
        <f>SUM(K15:K21)</f>
        <v>733.2</v>
      </c>
      <c r="L22" s="203">
        <f t="shared" ref="L22:X22" si="3">SUM(L15:L21)</f>
        <v>0.31000000000000005</v>
      </c>
      <c r="M22" s="34">
        <f t="shared" si="3"/>
        <v>0.29000000000000004</v>
      </c>
      <c r="N22" s="34">
        <f t="shared" si="3"/>
        <v>13.250000000000002</v>
      </c>
      <c r="O22" s="34">
        <f t="shared" si="3"/>
        <v>160</v>
      </c>
      <c r="P22" s="63">
        <f t="shared" si="3"/>
        <v>0.1</v>
      </c>
      <c r="Q22" s="35">
        <f t="shared" si="3"/>
        <v>91.59</v>
      </c>
      <c r="R22" s="34">
        <f t="shared" si="3"/>
        <v>421.88000000000005</v>
      </c>
      <c r="S22" s="34">
        <f t="shared" si="3"/>
        <v>101.91999999999999</v>
      </c>
      <c r="T22" s="34">
        <f t="shared" si="3"/>
        <v>6.65</v>
      </c>
      <c r="U22" s="34">
        <f t="shared" si="3"/>
        <v>1110.6799999999998</v>
      </c>
      <c r="V22" s="34">
        <f t="shared" si="3"/>
        <v>2.1000000000000005E-2</v>
      </c>
      <c r="W22" s="34">
        <f t="shared" si="3"/>
        <v>4.0000000000000001E-3</v>
      </c>
      <c r="X22" s="63">
        <f t="shared" si="3"/>
        <v>3.02</v>
      </c>
    </row>
    <row r="23" spans="1:24" s="36" customFormat="1" ht="26.5" customHeight="1" thickBot="1" x14ac:dyDescent="0.4">
      <c r="A23" s="146"/>
      <c r="B23" s="250"/>
      <c r="C23" s="140"/>
      <c r="D23" s="483"/>
      <c r="E23" s="159" t="s">
        <v>21</v>
      </c>
      <c r="F23" s="137"/>
      <c r="G23" s="209"/>
      <c r="H23" s="205"/>
      <c r="I23" s="51"/>
      <c r="J23" s="117"/>
      <c r="K23" s="399">
        <f>K22/23.5</f>
        <v>31.200000000000003</v>
      </c>
      <c r="L23" s="205"/>
      <c r="M23" s="157"/>
      <c r="N23" s="51"/>
      <c r="O23" s="51"/>
      <c r="P23" s="117"/>
      <c r="Q23" s="157"/>
      <c r="R23" s="51"/>
      <c r="S23" s="51"/>
      <c r="T23" s="51"/>
      <c r="U23" s="51"/>
      <c r="V23" s="51"/>
      <c r="W23" s="51"/>
      <c r="X23" s="117"/>
    </row>
    <row r="24" spans="1:24" ht="15.5" x14ac:dyDescent="0.35">
      <c r="A24" s="9"/>
      <c r="B24" s="230"/>
      <c r="C24" s="231"/>
      <c r="D24" s="238"/>
      <c r="E24" s="28"/>
      <c r="F24" s="28"/>
      <c r="G24" s="216"/>
      <c r="H24" s="217"/>
      <c r="I24" s="216"/>
      <c r="J24" s="28"/>
      <c r="K24" s="218"/>
      <c r="L24" s="28"/>
      <c r="M24" s="28"/>
      <c r="N24" s="28"/>
      <c r="O24" s="219"/>
      <c r="P24" s="219"/>
      <c r="Q24" s="219"/>
      <c r="R24" s="219"/>
      <c r="S24" s="21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J8" sqref="J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4"/>
      <c r="D2" s="236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5"/>
      <c r="D3" s="23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36"/>
      <c r="C4" s="645" t="s">
        <v>39</v>
      </c>
      <c r="D4" s="253"/>
      <c r="E4" s="696"/>
      <c r="F4" s="646"/>
      <c r="G4" s="645"/>
      <c r="H4" s="813" t="s">
        <v>22</v>
      </c>
      <c r="I4" s="814"/>
      <c r="J4" s="815"/>
      <c r="K4" s="651" t="s">
        <v>23</v>
      </c>
      <c r="L4" s="929" t="s">
        <v>24</v>
      </c>
      <c r="M4" s="930"/>
      <c r="N4" s="931"/>
      <c r="O4" s="955"/>
      <c r="P4" s="956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97" t="s">
        <v>41</v>
      </c>
      <c r="E5" s="98" t="s">
        <v>38</v>
      </c>
      <c r="F5" s="104" t="s">
        <v>26</v>
      </c>
      <c r="G5" s="98" t="s">
        <v>37</v>
      </c>
      <c r="H5" s="127" t="s">
        <v>27</v>
      </c>
      <c r="I5" s="487" t="s">
        <v>28</v>
      </c>
      <c r="J5" s="775" t="s">
        <v>29</v>
      </c>
      <c r="K5" s="652" t="s">
        <v>30</v>
      </c>
      <c r="L5" s="352" t="s">
        <v>31</v>
      </c>
      <c r="M5" s="352" t="s">
        <v>114</v>
      </c>
      <c r="N5" s="826" t="s">
        <v>32</v>
      </c>
      <c r="O5" s="821" t="s">
        <v>115</v>
      </c>
      <c r="P5" s="487" t="s">
        <v>116</v>
      </c>
      <c r="Q5" s="98" t="s">
        <v>33</v>
      </c>
      <c r="R5" s="487" t="s">
        <v>34</v>
      </c>
      <c r="S5" s="98" t="s">
        <v>35</v>
      </c>
      <c r="T5" s="487" t="s">
        <v>36</v>
      </c>
      <c r="U5" s="803" t="s">
        <v>117</v>
      </c>
      <c r="V5" s="803" t="s">
        <v>118</v>
      </c>
      <c r="W5" s="803" t="s">
        <v>119</v>
      </c>
      <c r="X5" s="104" t="s">
        <v>120</v>
      </c>
    </row>
    <row r="6" spans="1:24" s="16" customFormat="1" ht="39" customHeight="1" x14ac:dyDescent="0.35">
      <c r="A6" s="105" t="s">
        <v>6</v>
      </c>
      <c r="B6" s="156"/>
      <c r="C6" s="392">
        <v>166</v>
      </c>
      <c r="D6" s="727" t="s">
        <v>83</v>
      </c>
      <c r="E6" s="463" t="s">
        <v>111</v>
      </c>
      <c r="F6" s="222">
        <v>50</v>
      </c>
      <c r="G6" s="465"/>
      <c r="H6" s="449">
        <v>2.9</v>
      </c>
      <c r="I6" s="375">
        <v>3.99</v>
      </c>
      <c r="J6" s="450">
        <v>18.989999999999998</v>
      </c>
      <c r="K6" s="773">
        <v>127.19</v>
      </c>
      <c r="L6" s="47">
        <v>0.05</v>
      </c>
      <c r="M6" s="47">
        <v>0.06</v>
      </c>
      <c r="N6" s="37">
        <v>0.1</v>
      </c>
      <c r="O6" s="37">
        <v>10</v>
      </c>
      <c r="P6" s="48">
        <v>0.04</v>
      </c>
      <c r="Q6" s="261">
        <v>34.11</v>
      </c>
      <c r="R6" s="37">
        <v>47.35</v>
      </c>
      <c r="S6" s="37">
        <v>13.19</v>
      </c>
      <c r="T6" s="37">
        <v>0.56999999999999995</v>
      </c>
      <c r="U6" s="37">
        <v>36.979999999999997</v>
      </c>
      <c r="V6" s="37">
        <v>0</v>
      </c>
      <c r="W6" s="37">
        <v>0</v>
      </c>
      <c r="X6" s="223">
        <v>0</v>
      </c>
    </row>
    <row r="7" spans="1:24" s="36" customFormat="1" ht="26.5" customHeight="1" x14ac:dyDescent="0.35">
      <c r="A7" s="143"/>
      <c r="B7" s="163"/>
      <c r="C7" s="171">
        <v>59</v>
      </c>
      <c r="D7" s="152" t="s">
        <v>62</v>
      </c>
      <c r="E7" s="288" t="s">
        <v>144</v>
      </c>
      <c r="F7" s="229">
        <v>205</v>
      </c>
      <c r="G7" s="100"/>
      <c r="H7" s="277">
        <v>8.1999999999999993</v>
      </c>
      <c r="I7" s="20">
        <v>8.73</v>
      </c>
      <c r="J7" s="46">
        <v>29.68</v>
      </c>
      <c r="K7" s="196">
        <v>230.33</v>
      </c>
      <c r="L7" s="17">
        <v>0.14000000000000001</v>
      </c>
      <c r="M7" s="17">
        <v>0.25</v>
      </c>
      <c r="N7" s="15">
        <v>0.96</v>
      </c>
      <c r="O7" s="15">
        <v>40</v>
      </c>
      <c r="P7" s="18">
        <v>0.16</v>
      </c>
      <c r="Q7" s="242">
        <v>209.93</v>
      </c>
      <c r="R7" s="15">
        <v>223.4</v>
      </c>
      <c r="S7" s="15">
        <v>52.89</v>
      </c>
      <c r="T7" s="15">
        <v>1.04</v>
      </c>
      <c r="U7" s="15">
        <v>299.58</v>
      </c>
      <c r="V7" s="15">
        <v>1.6E-2</v>
      </c>
      <c r="W7" s="15">
        <v>1.2E-2</v>
      </c>
      <c r="X7" s="41">
        <v>0.05</v>
      </c>
    </row>
    <row r="8" spans="1:24" s="36" customFormat="1" ht="26.5" customHeight="1" x14ac:dyDescent="0.35">
      <c r="A8" s="143"/>
      <c r="B8" s="163"/>
      <c r="C8" s="133">
        <v>114</v>
      </c>
      <c r="D8" s="182" t="s">
        <v>46</v>
      </c>
      <c r="E8" s="220" t="s">
        <v>52</v>
      </c>
      <c r="F8" s="284">
        <v>200</v>
      </c>
      <c r="G8" s="133"/>
      <c r="H8" s="17">
        <v>0</v>
      </c>
      <c r="I8" s="15">
        <v>0</v>
      </c>
      <c r="J8" s="18">
        <v>7.27</v>
      </c>
      <c r="K8" s="193">
        <v>28.73</v>
      </c>
      <c r="L8" s="17">
        <v>0</v>
      </c>
      <c r="M8" s="17">
        <v>0</v>
      </c>
      <c r="N8" s="15">
        <v>0</v>
      </c>
      <c r="O8" s="15">
        <v>0</v>
      </c>
      <c r="P8" s="41">
        <v>0</v>
      </c>
      <c r="Q8" s="17">
        <v>0.26</v>
      </c>
      <c r="R8" s="15">
        <v>0.03</v>
      </c>
      <c r="S8" s="15">
        <v>0.03</v>
      </c>
      <c r="T8" s="15">
        <v>0.02</v>
      </c>
      <c r="U8" s="15">
        <v>0.28999999999999998</v>
      </c>
      <c r="V8" s="15">
        <v>0</v>
      </c>
      <c r="W8" s="15">
        <v>0</v>
      </c>
      <c r="X8" s="41">
        <v>0</v>
      </c>
    </row>
    <row r="9" spans="1:24" s="36" customFormat="1" ht="26.5" customHeight="1" x14ac:dyDescent="0.35">
      <c r="A9" s="143"/>
      <c r="B9" s="247"/>
      <c r="C9" s="136">
        <v>121</v>
      </c>
      <c r="D9" s="182" t="s">
        <v>14</v>
      </c>
      <c r="E9" s="220" t="s">
        <v>51</v>
      </c>
      <c r="F9" s="284">
        <v>30</v>
      </c>
      <c r="G9" s="133"/>
      <c r="H9" s="17">
        <v>2.25</v>
      </c>
      <c r="I9" s="15">
        <v>0.87</v>
      </c>
      <c r="J9" s="18">
        <v>14.94</v>
      </c>
      <c r="K9" s="193">
        <v>78.599999999999994</v>
      </c>
      <c r="L9" s="242">
        <v>0.03</v>
      </c>
      <c r="M9" s="17">
        <v>0.01</v>
      </c>
      <c r="N9" s="15">
        <v>0</v>
      </c>
      <c r="O9" s="15">
        <v>0</v>
      </c>
      <c r="P9" s="18">
        <v>0</v>
      </c>
      <c r="Q9" s="24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1">
        <v>0</v>
      </c>
    </row>
    <row r="10" spans="1:24" s="36" customFormat="1" ht="26.5" customHeight="1" x14ac:dyDescent="0.35">
      <c r="A10" s="143"/>
      <c r="B10" s="134"/>
      <c r="C10" s="171" t="s">
        <v>156</v>
      </c>
      <c r="D10" s="131" t="s">
        <v>18</v>
      </c>
      <c r="E10" s="207" t="s">
        <v>170</v>
      </c>
      <c r="F10" s="134">
        <v>200</v>
      </c>
      <c r="G10" s="437"/>
      <c r="H10" s="242">
        <v>8.25</v>
      </c>
      <c r="I10" s="15">
        <v>6.25</v>
      </c>
      <c r="J10" s="41">
        <v>22</v>
      </c>
      <c r="K10" s="193">
        <v>175</v>
      </c>
      <c r="L10" s="17"/>
      <c r="M10" s="17"/>
      <c r="N10" s="15"/>
      <c r="O10" s="15"/>
      <c r="P10" s="18"/>
      <c r="Q10" s="242"/>
      <c r="R10" s="15"/>
      <c r="S10" s="15"/>
      <c r="T10" s="15"/>
      <c r="U10" s="15"/>
      <c r="V10" s="15"/>
      <c r="W10" s="15"/>
      <c r="X10" s="41"/>
    </row>
    <row r="11" spans="1:24" s="36" customFormat="1" ht="26.5" customHeight="1" x14ac:dyDescent="0.35">
      <c r="A11" s="143"/>
      <c r="B11" s="134"/>
      <c r="C11" s="171"/>
      <c r="D11" s="131"/>
      <c r="E11" s="183" t="s">
        <v>20</v>
      </c>
      <c r="F11" s="272">
        <f>SUM(F6:F10)</f>
        <v>685</v>
      </c>
      <c r="G11" s="437"/>
      <c r="H11" s="277">
        <f t="shared" ref="H11:X11" si="0">SUM(H6:H10)</f>
        <v>21.6</v>
      </c>
      <c r="I11" s="20">
        <f t="shared" si="0"/>
        <v>19.84</v>
      </c>
      <c r="J11" s="46">
        <f t="shared" si="0"/>
        <v>92.88</v>
      </c>
      <c r="K11" s="226">
        <f t="shared" si="0"/>
        <v>639.85</v>
      </c>
      <c r="L11" s="19">
        <f t="shared" si="0"/>
        <v>0.22</v>
      </c>
      <c r="M11" s="20">
        <f t="shared" si="0"/>
        <v>0.32</v>
      </c>
      <c r="N11" s="20">
        <f t="shared" si="0"/>
        <v>1.06</v>
      </c>
      <c r="O11" s="20">
        <f t="shared" si="0"/>
        <v>50</v>
      </c>
      <c r="P11" s="21">
        <f t="shared" si="0"/>
        <v>0.2</v>
      </c>
      <c r="Q11" s="277">
        <f t="shared" si="0"/>
        <v>250</v>
      </c>
      <c r="R11" s="20">
        <f t="shared" si="0"/>
        <v>290.27999999999997</v>
      </c>
      <c r="S11" s="20">
        <f t="shared" si="0"/>
        <v>70.010000000000005</v>
      </c>
      <c r="T11" s="20">
        <f t="shared" si="0"/>
        <v>1.9899999999999998</v>
      </c>
      <c r="U11" s="20">
        <f t="shared" si="0"/>
        <v>364.45000000000005</v>
      </c>
      <c r="V11" s="20">
        <f t="shared" si="0"/>
        <v>1.6E-2</v>
      </c>
      <c r="W11" s="20">
        <f t="shared" si="0"/>
        <v>1.2E-2</v>
      </c>
      <c r="X11" s="46">
        <f t="shared" si="0"/>
        <v>0.05</v>
      </c>
    </row>
    <row r="12" spans="1:24" s="36" customFormat="1" ht="26.5" customHeight="1" thickBot="1" x14ac:dyDescent="0.4">
      <c r="A12" s="144"/>
      <c r="B12" s="250"/>
      <c r="C12" s="199"/>
      <c r="D12" s="255"/>
      <c r="E12" s="184" t="s">
        <v>21</v>
      </c>
      <c r="F12" s="364"/>
      <c r="G12" s="209"/>
      <c r="H12" s="205"/>
      <c r="I12" s="51"/>
      <c r="J12" s="117"/>
      <c r="K12" s="365">
        <f>K11/23.5</f>
        <v>27.227659574468085</v>
      </c>
      <c r="L12" s="157"/>
      <c r="M12" s="157"/>
      <c r="N12" s="51"/>
      <c r="O12" s="51"/>
      <c r="P12" s="128"/>
      <c r="Q12" s="205"/>
      <c r="R12" s="51"/>
      <c r="S12" s="51"/>
      <c r="T12" s="51"/>
      <c r="U12" s="51"/>
      <c r="V12" s="51"/>
      <c r="W12" s="51"/>
      <c r="X12" s="117"/>
    </row>
    <row r="13" spans="1:24" s="16" customFormat="1" ht="26.5" customHeight="1" x14ac:dyDescent="0.35">
      <c r="A13" s="105" t="s">
        <v>7</v>
      </c>
      <c r="B13" s="278"/>
      <c r="C13" s="138">
        <v>25</v>
      </c>
      <c r="D13" s="653" t="s">
        <v>19</v>
      </c>
      <c r="E13" s="341" t="s">
        <v>50</v>
      </c>
      <c r="F13" s="356">
        <v>150</v>
      </c>
      <c r="G13" s="138"/>
      <c r="H13" s="38">
        <v>0.6</v>
      </c>
      <c r="I13" s="39">
        <v>0.45</v>
      </c>
      <c r="J13" s="42">
        <v>15.45</v>
      </c>
      <c r="K13" s="195">
        <v>70.5</v>
      </c>
      <c r="L13" s="269">
        <v>0.03</v>
      </c>
      <c r="M13" s="38">
        <v>0.05</v>
      </c>
      <c r="N13" s="39">
        <v>7.5</v>
      </c>
      <c r="O13" s="39">
        <v>0</v>
      </c>
      <c r="P13" s="40">
        <v>0</v>
      </c>
      <c r="Q13" s="38">
        <v>28.5</v>
      </c>
      <c r="R13" s="39">
        <v>24</v>
      </c>
      <c r="S13" s="39">
        <v>18</v>
      </c>
      <c r="T13" s="39">
        <v>0</v>
      </c>
      <c r="U13" s="39">
        <v>232.5</v>
      </c>
      <c r="V13" s="39">
        <v>1E-3</v>
      </c>
      <c r="W13" s="39">
        <v>0</v>
      </c>
      <c r="X13" s="46">
        <v>0.01</v>
      </c>
    </row>
    <row r="14" spans="1:24" s="16" customFormat="1" ht="26.5" customHeight="1" x14ac:dyDescent="0.35">
      <c r="A14" s="105"/>
      <c r="B14" s="88"/>
      <c r="C14" s="135">
        <v>32</v>
      </c>
      <c r="D14" s="325" t="s">
        <v>9</v>
      </c>
      <c r="E14" s="288" t="s">
        <v>53</v>
      </c>
      <c r="F14" s="638">
        <v>200</v>
      </c>
      <c r="G14" s="148"/>
      <c r="H14" s="243">
        <v>5.88</v>
      </c>
      <c r="I14" s="13">
        <v>8.82</v>
      </c>
      <c r="J14" s="43">
        <v>9.6</v>
      </c>
      <c r="K14" s="149">
        <v>142.19999999999999</v>
      </c>
      <c r="L14" s="243">
        <v>0.04</v>
      </c>
      <c r="M14" s="71">
        <v>0.08</v>
      </c>
      <c r="N14" s="13">
        <v>2.2400000000000002</v>
      </c>
      <c r="O14" s="13">
        <v>132.44</v>
      </c>
      <c r="P14" s="43">
        <v>0.06</v>
      </c>
      <c r="Q14" s="71">
        <v>32.880000000000003</v>
      </c>
      <c r="R14" s="13">
        <v>83.64</v>
      </c>
      <c r="S14" s="13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43">
        <v>3.5999999999999997E-2</v>
      </c>
    </row>
    <row r="15" spans="1:24" s="36" customFormat="1" ht="32.25" customHeight="1" x14ac:dyDescent="0.35">
      <c r="A15" s="106"/>
      <c r="B15" s="163"/>
      <c r="C15" s="270">
        <v>177</v>
      </c>
      <c r="D15" s="151" t="s">
        <v>10</v>
      </c>
      <c r="E15" s="177" t="s">
        <v>155</v>
      </c>
      <c r="F15" s="133">
        <v>90</v>
      </c>
      <c r="G15" s="147"/>
      <c r="H15" s="242">
        <v>15.77</v>
      </c>
      <c r="I15" s="15">
        <v>13.36</v>
      </c>
      <c r="J15" s="41">
        <v>1.61</v>
      </c>
      <c r="K15" s="200">
        <v>190.47</v>
      </c>
      <c r="L15" s="242">
        <v>7.0000000000000007E-2</v>
      </c>
      <c r="M15" s="17">
        <v>0.12</v>
      </c>
      <c r="N15" s="15">
        <v>1.7</v>
      </c>
      <c r="O15" s="15">
        <v>110</v>
      </c>
      <c r="P15" s="18">
        <v>0.01</v>
      </c>
      <c r="Q15" s="242">
        <v>20.18</v>
      </c>
      <c r="R15" s="15">
        <v>132.25</v>
      </c>
      <c r="S15" s="15">
        <v>19.47</v>
      </c>
      <c r="T15" s="15">
        <v>1.1399999999999999</v>
      </c>
      <c r="U15" s="15">
        <v>222.69</v>
      </c>
      <c r="V15" s="15">
        <v>4.0000000000000001E-3</v>
      </c>
      <c r="W15" s="15">
        <v>0</v>
      </c>
      <c r="X15" s="41">
        <v>0.1</v>
      </c>
    </row>
    <row r="16" spans="1:24" s="36" customFormat="1" ht="27" customHeight="1" x14ac:dyDescent="0.35">
      <c r="A16" s="106"/>
      <c r="B16" s="124"/>
      <c r="C16" s="172">
        <v>54</v>
      </c>
      <c r="D16" s="151" t="s">
        <v>87</v>
      </c>
      <c r="E16" s="177" t="s">
        <v>43</v>
      </c>
      <c r="F16" s="133">
        <v>150</v>
      </c>
      <c r="G16" s="147"/>
      <c r="H16" s="243">
        <v>7.26</v>
      </c>
      <c r="I16" s="13">
        <v>4.96</v>
      </c>
      <c r="J16" s="43">
        <v>31.76</v>
      </c>
      <c r="K16" s="149">
        <v>198.84</v>
      </c>
      <c r="L16" s="71">
        <v>0.19</v>
      </c>
      <c r="M16" s="71">
        <v>0.1</v>
      </c>
      <c r="N16" s="13">
        <v>0</v>
      </c>
      <c r="O16" s="13">
        <v>10</v>
      </c>
      <c r="P16" s="23">
        <v>0.06</v>
      </c>
      <c r="Q16" s="243">
        <v>13.09</v>
      </c>
      <c r="R16" s="13">
        <v>159.71</v>
      </c>
      <c r="S16" s="13">
        <v>106.22</v>
      </c>
      <c r="T16" s="13">
        <v>3.57</v>
      </c>
      <c r="U16" s="13">
        <v>193.67</v>
      </c>
      <c r="V16" s="13">
        <v>2E-3</v>
      </c>
      <c r="W16" s="13">
        <v>3.0000000000000001E-3</v>
      </c>
      <c r="X16" s="43">
        <v>0.01</v>
      </c>
    </row>
    <row r="17" spans="1:24" s="16" customFormat="1" ht="38.25" customHeight="1" x14ac:dyDescent="0.35">
      <c r="A17" s="107"/>
      <c r="B17" s="122"/>
      <c r="C17" s="292">
        <v>104</v>
      </c>
      <c r="D17" s="151" t="s">
        <v>18</v>
      </c>
      <c r="E17" s="177" t="s">
        <v>79</v>
      </c>
      <c r="F17" s="133">
        <v>200</v>
      </c>
      <c r="G17" s="729"/>
      <c r="H17" s="242">
        <v>0</v>
      </c>
      <c r="I17" s="15">
        <v>0</v>
      </c>
      <c r="J17" s="41">
        <v>14.16</v>
      </c>
      <c r="K17" s="200">
        <v>55.48</v>
      </c>
      <c r="L17" s="242">
        <v>0.09</v>
      </c>
      <c r="M17" s="17">
        <v>0.1</v>
      </c>
      <c r="N17" s="15">
        <v>2.94</v>
      </c>
      <c r="O17" s="15">
        <v>80</v>
      </c>
      <c r="P17" s="18">
        <v>0.96</v>
      </c>
      <c r="Q17" s="242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41">
        <v>0</v>
      </c>
    </row>
    <row r="18" spans="1:24" s="16" customFormat="1" ht="26.5" customHeight="1" x14ac:dyDescent="0.35">
      <c r="A18" s="107"/>
      <c r="B18" s="122"/>
      <c r="C18" s="292">
        <v>119</v>
      </c>
      <c r="D18" s="151" t="s">
        <v>14</v>
      </c>
      <c r="E18" s="182" t="s">
        <v>55</v>
      </c>
      <c r="F18" s="187">
        <v>20</v>
      </c>
      <c r="G18" s="129"/>
      <c r="H18" s="242">
        <v>1.52</v>
      </c>
      <c r="I18" s="15">
        <v>0.16</v>
      </c>
      <c r="J18" s="41">
        <v>9.84</v>
      </c>
      <c r="K18" s="259">
        <v>47</v>
      </c>
      <c r="L18" s="242">
        <v>0.02</v>
      </c>
      <c r="M18" s="17">
        <v>0.01</v>
      </c>
      <c r="N18" s="15">
        <v>0</v>
      </c>
      <c r="O18" s="15">
        <v>0</v>
      </c>
      <c r="P18" s="41">
        <v>0</v>
      </c>
      <c r="Q18" s="242">
        <v>4</v>
      </c>
      <c r="R18" s="15">
        <v>13</v>
      </c>
      <c r="S18" s="15">
        <v>2.8</v>
      </c>
      <c r="T18" s="17">
        <v>0.22</v>
      </c>
      <c r="U18" s="15">
        <v>18.600000000000001</v>
      </c>
      <c r="V18" s="15">
        <v>1E-3</v>
      </c>
      <c r="W18" s="17">
        <v>1E-3</v>
      </c>
      <c r="X18" s="41">
        <v>2.9</v>
      </c>
    </row>
    <row r="19" spans="1:24" s="16" customFormat="1" ht="23.25" customHeight="1" x14ac:dyDescent="0.35">
      <c r="A19" s="107"/>
      <c r="B19" s="135"/>
      <c r="C19" s="172">
        <v>120</v>
      </c>
      <c r="D19" s="151" t="s">
        <v>15</v>
      </c>
      <c r="E19" s="182" t="s">
        <v>47</v>
      </c>
      <c r="F19" s="171">
        <v>20</v>
      </c>
      <c r="G19" s="171"/>
      <c r="H19" s="277">
        <v>1.32</v>
      </c>
      <c r="I19" s="20">
        <v>0.24</v>
      </c>
      <c r="J19" s="21">
        <v>8.0399999999999991</v>
      </c>
      <c r="K19" s="444">
        <v>39.6</v>
      </c>
      <c r="L19" s="277">
        <v>0.03</v>
      </c>
      <c r="M19" s="20">
        <v>0.02</v>
      </c>
      <c r="N19" s="20">
        <v>0</v>
      </c>
      <c r="O19" s="20">
        <v>0</v>
      </c>
      <c r="P19" s="21">
        <v>0</v>
      </c>
      <c r="Q19" s="277">
        <v>5.8</v>
      </c>
      <c r="R19" s="20">
        <v>30</v>
      </c>
      <c r="S19" s="20">
        <v>9.4</v>
      </c>
      <c r="T19" s="20">
        <v>0.78</v>
      </c>
      <c r="U19" s="20">
        <v>47</v>
      </c>
      <c r="V19" s="20">
        <v>1E-3</v>
      </c>
      <c r="W19" s="20">
        <v>1E-3</v>
      </c>
      <c r="X19" s="46">
        <v>0</v>
      </c>
    </row>
    <row r="20" spans="1:24" s="36" customFormat="1" ht="26.5" customHeight="1" x14ac:dyDescent="0.35">
      <c r="A20" s="106"/>
      <c r="B20" s="163"/>
      <c r="C20" s="173"/>
      <c r="D20" s="389"/>
      <c r="E20" s="183" t="s">
        <v>20</v>
      </c>
      <c r="F20" s="197">
        <f>SUM(F13:F19)</f>
        <v>830</v>
      </c>
      <c r="G20" s="263"/>
      <c r="H20" s="203">
        <f t="shared" ref="H20:X20" si="1">SUM(H13:H19)</f>
        <v>32.349999999999994</v>
      </c>
      <c r="I20" s="34">
        <f t="shared" si="1"/>
        <v>27.99</v>
      </c>
      <c r="J20" s="63">
        <f t="shared" si="1"/>
        <v>90.460000000000008</v>
      </c>
      <c r="K20" s="396">
        <f t="shared" si="1"/>
        <v>744.09</v>
      </c>
      <c r="L20" s="35">
        <f t="shared" si="1"/>
        <v>0.47000000000000008</v>
      </c>
      <c r="M20" s="34">
        <f t="shared" si="1"/>
        <v>0.48</v>
      </c>
      <c r="N20" s="34">
        <f t="shared" si="1"/>
        <v>14.379999999999999</v>
      </c>
      <c r="O20" s="34">
        <f t="shared" si="1"/>
        <v>332.44</v>
      </c>
      <c r="P20" s="270">
        <f t="shared" si="1"/>
        <v>1.0899999999999999</v>
      </c>
      <c r="Q20" s="203">
        <f t="shared" si="1"/>
        <v>104.45</v>
      </c>
      <c r="R20" s="34">
        <f t="shared" si="1"/>
        <v>442.6</v>
      </c>
      <c r="S20" s="34">
        <f t="shared" si="1"/>
        <v>178.63000000000002</v>
      </c>
      <c r="T20" s="34">
        <f t="shared" si="1"/>
        <v>7.15</v>
      </c>
      <c r="U20" s="34">
        <f t="shared" si="1"/>
        <v>1035.26</v>
      </c>
      <c r="V20" s="34">
        <f t="shared" si="1"/>
        <v>1.4999999999999999E-2</v>
      </c>
      <c r="W20" s="34">
        <f t="shared" si="1"/>
        <v>5.0000000000000001E-3</v>
      </c>
      <c r="X20" s="63">
        <f t="shared" si="1"/>
        <v>3.056</v>
      </c>
    </row>
    <row r="21" spans="1:24" s="36" customFormat="1" ht="26.5" customHeight="1" thickBot="1" x14ac:dyDescent="0.4">
      <c r="A21" s="146"/>
      <c r="B21" s="250"/>
      <c r="C21" s="174"/>
      <c r="D21" s="464"/>
      <c r="E21" s="184" t="s">
        <v>21</v>
      </c>
      <c r="F21" s="137"/>
      <c r="G21" s="271"/>
      <c r="H21" s="205"/>
      <c r="I21" s="51"/>
      <c r="J21" s="117"/>
      <c r="K21" s="467">
        <f>K20/23.5</f>
        <v>31.663404255319151</v>
      </c>
      <c r="L21" s="157"/>
      <c r="M21" s="157"/>
      <c r="N21" s="51"/>
      <c r="O21" s="51"/>
      <c r="P21" s="128"/>
      <c r="Q21" s="205"/>
      <c r="R21" s="51"/>
      <c r="S21" s="51"/>
      <c r="T21" s="51"/>
      <c r="U21" s="51"/>
      <c r="V21" s="51"/>
      <c r="W21" s="51"/>
      <c r="X21" s="117"/>
    </row>
    <row r="22" spans="1:24" ht="15.5" x14ac:dyDescent="0.35">
      <c r="A22" s="9"/>
      <c r="B22" s="230"/>
      <c r="C22" s="231"/>
      <c r="D22" s="238"/>
      <c r="E22" s="28"/>
      <c r="F22" s="28"/>
      <c r="G22" s="216"/>
      <c r="H22" s="217"/>
      <c r="I22" s="216"/>
      <c r="J22" s="28"/>
      <c r="K22" s="218"/>
      <c r="L22" s="28"/>
      <c r="M22" s="28"/>
      <c r="N22" s="28"/>
      <c r="O22" s="219"/>
      <c r="P22" s="219"/>
      <c r="Q22" s="219"/>
      <c r="R22" s="219"/>
      <c r="S22" s="21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zoomScale="73" zoomScaleNormal="73" workbookViewId="0">
      <selection activeCell="B8" sqref="B8:B16"/>
    </sheetView>
  </sheetViews>
  <sheetFormatPr defaultRowHeight="14.5" x14ac:dyDescent="0.35"/>
  <cols>
    <col min="1" max="1" width="20.7265625" customWidth="1"/>
    <col min="2" max="2" width="20.7265625" style="843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842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939"/>
      <c r="C4" s="383" t="s">
        <v>39</v>
      </c>
      <c r="D4" s="941" t="s">
        <v>41</v>
      </c>
      <c r="E4" s="176"/>
      <c r="F4" s="384"/>
      <c r="G4" s="383"/>
      <c r="H4" s="290" t="s">
        <v>22</v>
      </c>
      <c r="I4" s="317"/>
      <c r="J4" s="258"/>
      <c r="K4" s="191" t="s">
        <v>23</v>
      </c>
      <c r="L4" s="929" t="s">
        <v>24</v>
      </c>
      <c r="M4" s="930"/>
      <c r="N4" s="931"/>
      <c r="O4" s="931"/>
      <c r="P4" s="935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47" thickBot="1" x14ac:dyDescent="0.4">
      <c r="A5" s="142" t="s">
        <v>0</v>
      </c>
      <c r="B5" s="940"/>
      <c r="C5" s="98" t="s">
        <v>40</v>
      </c>
      <c r="D5" s="942"/>
      <c r="E5" s="497" t="s">
        <v>38</v>
      </c>
      <c r="F5" s="104" t="s">
        <v>26</v>
      </c>
      <c r="G5" s="98" t="s">
        <v>37</v>
      </c>
      <c r="H5" s="576" t="s">
        <v>27</v>
      </c>
      <c r="I5" s="509" t="s">
        <v>28</v>
      </c>
      <c r="J5" s="511" t="s">
        <v>29</v>
      </c>
      <c r="K5" s="192" t="s">
        <v>30</v>
      </c>
      <c r="L5" s="510" t="s">
        <v>31</v>
      </c>
      <c r="M5" s="510" t="s">
        <v>114</v>
      </c>
      <c r="N5" s="510" t="s">
        <v>32</v>
      </c>
      <c r="O5" s="571" t="s">
        <v>115</v>
      </c>
      <c r="P5" s="510" t="s">
        <v>116</v>
      </c>
      <c r="Q5" s="510" t="s">
        <v>33</v>
      </c>
      <c r="R5" s="510" t="s">
        <v>34</v>
      </c>
      <c r="S5" s="510" t="s">
        <v>35</v>
      </c>
      <c r="T5" s="510" t="s">
        <v>36</v>
      </c>
      <c r="U5" s="510" t="s">
        <v>117</v>
      </c>
      <c r="V5" s="510" t="s">
        <v>118</v>
      </c>
      <c r="W5" s="510" t="s">
        <v>119</v>
      </c>
      <c r="X5" s="582" t="s">
        <v>120</v>
      </c>
    </row>
    <row r="6" spans="1:24" s="16" customFormat="1" ht="26.5" customHeight="1" x14ac:dyDescent="0.35">
      <c r="A6" s="105" t="s">
        <v>6</v>
      </c>
      <c r="B6" s="221"/>
      <c r="C6" s="351">
        <v>2</v>
      </c>
      <c r="D6" s="666" t="s">
        <v>19</v>
      </c>
      <c r="E6" s="390" t="s">
        <v>167</v>
      </c>
      <c r="F6" s="575">
        <v>15</v>
      </c>
      <c r="G6" s="302"/>
      <c r="H6" s="269">
        <v>0.12</v>
      </c>
      <c r="I6" s="39">
        <v>10.88</v>
      </c>
      <c r="J6" s="40">
        <v>0.19</v>
      </c>
      <c r="K6" s="443">
        <v>99.15</v>
      </c>
      <c r="L6" s="269">
        <v>0</v>
      </c>
      <c r="M6" s="39">
        <v>0.02</v>
      </c>
      <c r="N6" s="39">
        <v>0</v>
      </c>
      <c r="O6" s="39">
        <v>70</v>
      </c>
      <c r="P6" s="42">
        <v>0.19</v>
      </c>
      <c r="Q6" s="269">
        <v>3.6</v>
      </c>
      <c r="R6" s="39">
        <v>4.5</v>
      </c>
      <c r="S6" s="39">
        <v>0</v>
      </c>
      <c r="T6" s="39">
        <v>0.03</v>
      </c>
      <c r="U6" s="39">
        <v>4.5</v>
      </c>
      <c r="V6" s="39">
        <v>0</v>
      </c>
      <c r="W6" s="39">
        <v>0</v>
      </c>
      <c r="X6" s="40">
        <v>0</v>
      </c>
    </row>
    <row r="7" spans="1:24" s="16" customFormat="1" ht="26.5" customHeight="1" x14ac:dyDescent="0.35">
      <c r="A7" s="105"/>
      <c r="B7" s="133"/>
      <c r="C7" s="100">
        <v>253</v>
      </c>
      <c r="D7" s="574" t="s">
        <v>64</v>
      </c>
      <c r="E7" s="361" t="s">
        <v>113</v>
      </c>
      <c r="F7" s="667">
        <v>150</v>
      </c>
      <c r="G7" s="171"/>
      <c r="H7" s="251">
        <v>4.3</v>
      </c>
      <c r="I7" s="75">
        <v>4.24</v>
      </c>
      <c r="J7" s="211">
        <v>18.77</v>
      </c>
      <c r="K7" s="378">
        <v>129.54</v>
      </c>
      <c r="L7" s="251">
        <v>0.11</v>
      </c>
      <c r="M7" s="75">
        <v>0.06</v>
      </c>
      <c r="N7" s="75">
        <v>0</v>
      </c>
      <c r="O7" s="75">
        <v>10</v>
      </c>
      <c r="P7" s="76">
        <v>0.06</v>
      </c>
      <c r="Q7" s="251">
        <v>8.69</v>
      </c>
      <c r="R7" s="75">
        <v>94.9</v>
      </c>
      <c r="S7" s="75">
        <v>62.72</v>
      </c>
      <c r="T7" s="75">
        <v>2.12</v>
      </c>
      <c r="U7" s="75">
        <v>114.82</v>
      </c>
      <c r="V7" s="75">
        <v>1E-3</v>
      </c>
      <c r="W7" s="75">
        <v>1E-3</v>
      </c>
      <c r="X7" s="211">
        <v>0.01</v>
      </c>
    </row>
    <row r="8" spans="1:24" s="16" customFormat="1" ht="44.25" customHeight="1" x14ac:dyDescent="0.35">
      <c r="A8" s="105"/>
      <c r="B8" s="494" t="s">
        <v>74</v>
      </c>
      <c r="C8" s="445">
        <v>240</v>
      </c>
      <c r="D8" s="668" t="s">
        <v>10</v>
      </c>
      <c r="E8" s="584" t="s">
        <v>121</v>
      </c>
      <c r="F8" s="583">
        <v>90</v>
      </c>
      <c r="G8" s="445"/>
      <c r="H8" s="309">
        <v>20.170000000000002</v>
      </c>
      <c r="I8" s="59">
        <v>20.309999999999999</v>
      </c>
      <c r="J8" s="60">
        <v>2.09</v>
      </c>
      <c r="K8" s="445">
        <v>274</v>
      </c>
      <c r="L8" s="309">
        <v>7.0000000000000007E-2</v>
      </c>
      <c r="M8" s="59">
        <v>0.18</v>
      </c>
      <c r="N8" s="59">
        <v>1.5</v>
      </c>
      <c r="O8" s="59">
        <v>225</v>
      </c>
      <c r="P8" s="112">
        <v>0.42</v>
      </c>
      <c r="Q8" s="309">
        <v>157.65</v>
      </c>
      <c r="R8" s="59">
        <v>222.58</v>
      </c>
      <c r="S8" s="59">
        <v>26.64</v>
      </c>
      <c r="T8" s="59">
        <v>1.51</v>
      </c>
      <c r="U8" s="59">
        <v>237.86</v>
      </c>
      <c r="V8" s="59">
        <v>0</v>
      </c>
      <c r="W8" s="59">
        <v>0</v>
      </c>
      <c r="X8" s="60">
        <v>0.1</v>
      </c>
    </row>
    <row r="9" spans="1:24" s="16" customFormat="1" ht="22.5" customHeight="1" x14ac:dyDescent="0.35">
      <c r="A9" s="105"/>
      <c r="B9" s="186" t="s">
        <v>125</v>
      </c>
      <c r="C9" s="168">
        <v>177</v>
      </c>
      <c r="D9" s="446" t="s">
        <v>10</v>
      </c>
      <c r="E9" s="446" t="s">
        <v>182</v>
      </c>
      <c r="F9" s="679">
        <v>90</v>
      </c>
      <c r="G9" s="189"/>
      <c r="H9" s="244">
        <v>15.77</v>
      </c>
      <c r="I9" s="62">
        <v>13.36</v>
      </c>
      <c r="J9" s="110">
        <v>1.61</v>
      </c>
      <c r="K9" s="397">
        <v>190.47</v>
      </c>
      <c r="L9" s="244">
        <v>7.0000000000000007E-2</v>
      </c>
      <c r="M9" s="62">
        <v>0.12</v>
      </c>
      <c r="N9" s="62">
        <v>1.7</v>
      </c>
      <c r="O9" s="62">
        <v>110</v>
      </c>
      <c r="P9" s="492">
        <v>0.01</v>
      </c>
      <c r="Q9" s="244">
        <v>20.18</v>
      </c>
      <c r="R9" s="62">
        <v>132.25</v>
      </c>
      <c r="S9" s="62">
        <v>19.47</v>
      </c>
      <c r="T9" s="62">
        <v>1.1399999999999999</v>
      </c>
      <c r="U9" s="62">
        <v>222.69</v>
      </c>
      <c r="V9" s="62">
        <v>4.3099999999999996E-3</v>
      </c>
      <c r="W9" s="62">
        <v>2.3000000000000001E-4</v>
      </c>
      <c r="X9" s="110">
        <v>0.1</v>
      </c>
    </row>
    <row r="10" spans="1:24" s="16" customFormat="1" ht="37.5" customHeight="1" x14ac:dyDescent="0.35">
      <c r="A10" s="105"/>
      <c r="B10" s="133"/>
      <c r="C10" s="99">
        <v>104</v>
      </c>
      <c r="D10" s="670" t="s">
        <v>18</v>
      </c>
      <c r="E10" s="637" t="s">
        <v>145</v>
      </c>
      <c r="F10" s="595">
        <v>200</v>
      </c>
      <c r="G10" s="99"/>
      <c r="H10" s="242">
        <v>0</v>
      </c>
      <c r="I10" s="15">
        <v>0</v>
      </c>
      <c r="J10" s="41">
        <v>14.16</v>
      </c>
      <c r="K10" s="259">
        <v>55.48</v>
      </c>
      <c r="L10" s="242">
        <v>0.09</v>
      </c>
      <c r="M10" s="15">
        <v>0.1</v>
      </c>
      <c r="N10" s="15">
        <v>2.94</v>
      </c>
      <c r="O10" s="15">
        <v>80</v>
      </c>
      <c r="P10" s="18">
        <v>0.96</v>
      </c>
      <c r="Q10" s="24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26.5" customHeight="1" x14ac:dyDescent="0.35">
      <c r="A11" s="105"/>
      <c r="B11" s="133"/>
      <c r="C11" s="101">
        <v>119</v>
      </c>
      <c r="D11" s="569" t="s">
        <v>14</v>
      </c>
      <c r="E11" s="151" t="s">
        <v>55</v>
      </c>
      <c r="F11" s="147">
        <v>25</v>
      </c>
      <c r="G11" s="129"/>
      <c r="H11" s="242">
        <v>1.9</v>
      </c>
      <c r="I11" s="15">
        <v>0.2</v>
      </c>
      <c r="J11" s="41">
        <v>12.3</v>
      </c>
      <c r="K11" s="260">
        <v>58.75</v>
      </c>
      <c r="L11" s="277">
        <v>0.03</v>
      </c>
      <c r="M11" s="20">
        <v>0.01</v>
      </c>
      <c r="N11" s="20">
        <v>0</v>
      </c>
      <c r="O11" s="20">
        <v>0</v>
      </c>
      <c r="P11" s="21">
        <v>0</v>
      </c>
      <c r="Q11" s="277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16" customFormat="1" ht="26.5" customHeight="1" x14ac:dyDescent="0.35">
      <c r="A12" s="105"/>
      <c r="B12" s="133"/>
      <c r="C12" s="129">
        <v>120</v>
      </c>
      <c r="D12" s="569" t="s">
        <v>15</v>
      </c>
      <c r="E12" s="151" t="s">
        <v>47</v>
      </c>
      <c r="F12" s="147">
        <v>20</v>
      </c>
      <c r="G12" s="129"/>
      <c r="H12" s="242">
        <v>1.32</v>
      </c>
      <c r="I12" s="15">
        <v>0.24</v>
      </c>
      <c r="J12" s="41">
        <v>8.0399999999999991</v>
      </c>
      <c r="K12" s="260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26.5" customHeight="1" x14ac:dyDescent="0.35">
      <c r="A13" s="105"/>
      <c r="B13" s="185" t="s">
        <v>74</v>
      </c>
      <c r="C13" s="167"/>
      <c r="D13" s="671"/>
      <c r="E13" s="306" t="s">
        <v>20</v>
      </c>
      <c r="F13" s="564">
        <f>F6+F7+F8+F10+F11+F12</f>
        <v>500</v>
      </c>
      <c r="G13" s="460"/>
      <c r="H13" s="202">
        <f t="shared" ref="H13:X13" si="0">H6+H7+H8+H10+H11+H12</f>
        <v>27.810000000000002</v>
      </c>
      <c r="I13" s="22">
        <f t="shared" si="0"/>
        <v>35.870000000000005</v>
      </c>
      <c r="J13" s="61">
        <f t="shared" si="0"/>
        <v>55.550000000000004</v>
      </c>
      <c r="K13" s="460">
        <f t="shared" si="0"/>
        <v>656.52</v>
      </c>
      <c r="L13" s="202">
        <f t="shared" si="0"/>
        <v>0.33000000000000007</v>
      </c>
      <c r="M13" s="22">
        <f t="shared" si="0"/>
        <v>0.39</v>
      </c>
      <c r="N13" s="22">
        <f t="shared" si="0"/>
        <v>4.4399999999999995</v>
      </c>
      <c r="O13" s="22">
        <f t="shared" si="0"/>
        <v>385</v>
      </c>
      <c r="P13" s="111">
        <f t="shared" si="0"/>
        <v>1.63</v>
      </c>
      <c r="Q13" s="202">
        <f t="shared" si="0"/>
        <v>180.74</v>
      </c>
      <c r="R13" s="22">
        <f t="shared" si="0"/>
        <v>368.23</v>
      </c>
      <c r="S13" s="22">
        <f t="shared" si="0"/>
        <v>102.26</v>
      </c>
      <c r="T13" s="22">
        <f t="shared" si="0"/>
        <v>4.7200000000000006</v>
      </c>
      <c r="U13" s="22">
        <f t="shared" si="0"/>
        <v>427.43</v>
      </c>
      <c r="V13" s="22">
        <f t="shared" si="0"/>
        <v>3.0000000000000001E-3</v>
      </c>
      <c r="W13" s="22">
        <f t="shared" si="0"/>
        <v>3.0000000000000001E-3</v>
      </c>
      <c r="X13" s="61">
        <f t="shared" si="0"/>
        <v>3.7399999999999998</v>
      </c>
    </row>
    <row r="14" spans="1:24" s="16" customFormat="1" ht="26.5" customHeight="1" x14ac:dyDescent="0.35">
      <c r="A14" s="105"/>
      <c r="B14" s="240" t="s">
        <v>76</v>
      </c>
      <c r="C14" s="515"/>
      <c r="D14" s="672"/>
      <c r="E14" s="307" t="s">
        <v>20</v>
      </c>
      <c r="F14" s="565">
        <f>F6+F7+F9+F10+F11+F12</f>
        <v>500</v>
      </c>
      <c r="G14" s="472"/>
      <c r="H14" s="310">
        <f t="shared" ref="H14:X14" si="1">H6+H7+H9+H10+H11+H12</f>
        <v>23.409999999999997</v>
      </c>
      <c r="I14" s="54">
        <f t="shared" si="1"/>
        <v>28.919999999999998</v>
      </c>
      <c r="J14" s="70">
        <f t="shared" si="1"/>
        <v>55.07</v>
      </c>
      <c r="K14" s="472">
        <f t="shared" si="1"/>
        <v>572.99</v>
      </c>
      <c r="L14" s="310">
        <f t="shared" si="1"/>
        <v>0.33000000000000007</v>
      </c>
      <c r="M14" s="54">
        <f t="shared" si="1"/>
        <v>0.33000000000000007</v>
      </c>
      <c r="N14" s="54">
        <f t="shared" si="1"/>
        <v>4.6399999999999997</v>
      </c>
      <c r="O14" s="54">
        <f t="shared" si="1"/>
        <v>270</v>
      </c>
      <c r="P14" s="777">
        <f t="shared" si="1"/>
        <v>1.22</v>
      </c>
      <c r="Q14" s="310">
        <f t="shared" si="1"/>
        <v>43.269999999999996</v>
      </c>
      <c r="R14" s="54">
        <f t="shared" si="1"/>
        <v>277.89999999999998</v>
      </c>
      <c r="S14" s="54">
        <f t="shared" si="1"/>
        <v>95.09</v>
      </c>
      <c r="T14" s="54">
        <f t="shared" si="1"/>
        <v>4.3500000000000005</v>
      </c>
      <c r="U14" s="54">
        <f t="shared" si="1"/>
        <v>412.26</v>
      </c>
      <c r="V14" s="54">
        <f t="shared" si="1"/>
        <v>7.3099999999999997E-3</v>
      </c>
      <c r="W14" s="54">
        <f t="shared" si="1"/>
        <v>3.2300000000000002E-3</v>
      </c>
      <c r="X14" s="70">
        <f t="shared" si="1"/>
        <v>3.7399999999999998</v>
      </c>
    </row>
    <row r="15" spans="1:24" s="16" customFormat="1" ht="26.5" customHeight="1" x14ac:dyDescent="0.35">
      <c r="A15" s="105"/>
      <c r="B15" s="239" t="s">
        <v>74</v>
      </c>
      <c r="C15" s="499"/>
      <c r="D15" s="673"/>
      <c r="E15" s="306" t="s">
        <v>21</v>
      </c>
      <c r="F15" s="501"/>
      <c r="G15" s="499"/>
      <c r="H15" s="309"/>
      <c r="I15" s="59"/>
      <c r="J15" s="60"/>
      <c r="K15" s="585">
        <f>K13/23.5</f>
        <v>27.937021276595743</v>
      </c>
      <c r="L15" s="309"/>
      <c r="M15" s="59"/>
      <c r="N15" s="59"/>
      <c r="O15" s="59"/>
      <c r="P15" s="112"/>
      <c r="Q15" s="309"/>
      <c r="R15" s="59"/>
      <c r="S15" s="59"/>
      <c r="T15" s="59"/>
      <c r="U15" s="59"/>
      <c r="V15" s="59"/>
      <c r="W15" s="59"/>
      <c r="X15" s="60"/>
    </row>
    <row r="16" spans="1:24" s="16" customFormat="1" ht="26.5" customHeight="1" thickBot="1" x14ac:dyDescent="0.4">
      <c r="A16" s="327"/>
      <c r="B16" s="240" t="s">
        <v>76</v>
      </c>
      <c r="C16" s="169"/>
      <c r="D16" s="674"/>
      <c r="E16" s="561" t="s">
        <v>21</v>
      </c>
      <c r="F16" s="504"/>
      <c r="G16" s="675"/>
      <c r="H16" s="618"/>
      <c r="I16" s="619"/>
      <c r="J16" s="620"/>
      <c r="K16" s="339">
        <f>K14/23.5</f>
        <v>24.382553191489361</v>
      </c>
      <c r="L16" s="618"/>
      <c r="M16" s="619"/>
      <c r="N16" s="619"/>
      <c r="O16" s="619"/>
      <c r="P16" s="621"/>
      <c r="Q16" s="618"/>
      <c r="R16" s="619"/>
      <c r="S16" s="619"/>
      <c r="T16" s="619"/>
      <c r="U16" s="619"/>
      <c r="V16" s="619"/>
      <c r="W16" s="619"/>
      <c r="X16" s="620"/>
    </row>
    <row r="17" spans="1:27" s="16" customFormat="1" ht="26.5" customHeight="1" x14ac:dyDescent="0.35">
      <c r="A17" s="145" t="s">
        <v>7</v>
      </c>
      <c r="B17" s="390"/>
      <c r="C17" s="394">
        <v>135</v>
      </c>
      <c r="D17" s="881" t="s">
        <v>19</v>
      </c>
      <c r="E17" s="882" t="s">
        <v>150</v>
      </c>
      <c r="F17" s="394">
        <v>60</v>
      </c>
      <c r="G17" s="676"/>
      <c r="H17" s="338">
        <v>1.2</v>
      </c>
      <c r="I17" s="49">
        <v>5.4</v>
      </c>
      <c r="J17" s="50">
        <v>5.16</v>
      </c>
      <c r="K17" s="276">
        <v>73.2</v>
      </c>
      <c r="L17" s="338">
        <v>0.01</v>
      </c>
      <c r="M17" s="49">
        <v>0.03</v>
      </c>
      <c r="N17" s="49">
        <v>4.2</v>
      </c>
      <c r="O17" s="49">
        <v>90</v>
      </c>
      <c r="P17" s="388">
        <v>0</v>
      </c>
      <c r="Q17" s="338">
        <v>24.6</v>
      </c>
      <c r="R17" s="49">
        <v>40.200000000000003</v>
      </c>
      <c r="S17" s="49">
        <v>21</v>
      </c>
      <c r="T17" s="49">
        <v>4.2</v>
      </c>
      <c r="U17" s="49">
        <v>189</v>
      </c>
      <c r="V17" s="49">
        <v>0</v>
      </c>
      <c r="W17" s="49">
        <v>0</v>
      </c>
      <c r="X17" s="50">
        <v>0</v>
      </c>
    </row>
    <row r="18" spans="1:27" s="16" customFormat="1" ht="26.5" customHeight="1" x14ac:dyDescent="0.35">
      <c r="A18" s="143"/>
      <c r="B18" s="152"/>
      <c r="C18" s="100">
        <v>36</v>
      </c>
      <c r="D18" s="574" t="s">
        <v>9</v>
      </c>
      <c r="E18" s="361" t="s">
        <v>48</v>
      </c>
      <c r="F18" s="563">
        <v>200</v>
      </c>
      <c r="G18" s="213"/>
      <c r="H18" s="251">
        <v>4.9800000000000004</v>
      </c>
      <c r="I18" s="75">
        <v>6.07</v>
      </c>
      <c r="J18" s="211">
        <v>12.72</v>
      </c>
      <c r="K18" s="378">
        <v>125.51</v>
      </c>
      <c r="L18" s="251">
        <v>7.0000000000000007E-2</v>
      </c>
      <c r="M18" s="75">
        <v>0.08</v>
      </c>
      <c r="N18" s="75">
        <v>5.45</v>
      </c>
      <c r="O18" s="75">
        <v>100</v>
      </c>
      <c r="P18" s="76">
        <v>0.56000000000000005</v>
      </c>
      <c r="Q18" s="251">
        <v>15.47</v>
      </c>
      <c r="R18" s="75">
        <v>82.47</v>
      </c>
      <c r="S18" s="75">
        <v>21.33</v>
      </c>
      <c r="T18" s="75">
        <v>0.77</v>
      </c>
      <c r="U18" s="75">
        <v>361.18</v>
      </c>
      <c r="V18" s="75">
        <v>1.2E-2</v>
      </c>
      <c r="W18" s="75">
        <v>1E-3</v>
      </c>
      <c r="X18" s="211">
        <v>0.1</v>
      </c>
    </row>
    <row r="19" spans="1:27" s="16" customFormat="1" ht="43.5" customHeight="1" x14ac:dyDescent="0.35">
      <c r="A19" s="106"/>
      <c r="B19" s="185" t="s">
        <v>74</v>
      </c>
      <c r="C19" s="498">
        <v>259</v>
      </c>
      <c r="D19" s="677" t="s">
        <v>10</v>
      </c>
      <c r="E19" s="360" t="s">
        <v>174</v>
      </c>
      <c r="F19" s="678">
        <v>105</v>
      </c>
      <c r="G19" s="532"/>
      <c r="H19" s="414">
        <v>12.38</v>
      </c>
      <c r="I19" s="415">
        <v>10.59</v>
      </c>
      <c r="J19" s="416">
        <v>16.84</v>
      </c>
      <c r="K19" s="417">
        <v>167.46</v>
      </c>
      <c r="L19" s="414">
        <v>0.04</v>
      </c>
      <c r="M19" s="415">
        <v>0.06</v>
      </c>
      <c r="N19" s="415">
        <v>2.88</v>
      </c>
      <c r="O19" s="415">
        <v>70</v>
      </c>
      <c r="P19" s="473">
        <v>0.02</v>
      </c>
      <c r="Q19" s="414">
        <v>12.7</v>
      </c>
      <c r="R19" s="415">
        <v>145.38999999999999</v>
      </c>
      <c r="S19" s="596">
        <v>71.95</v>
      </c>
      <c r="T19" s="415">
        <v>1.22</v>
      </c>
      <c r="U19" s="415">
        <v>105.04</v>
      </c>
      <c r="V19" s="415">
        <v>6.0000000000000001E-3</v>
      </c>
      <c r="W19" s="415">
        <v>7.0000000000000001E-3</v>
      </c>
      <c r="X19" s="416">
        <v>0.12</v>
      </c>
      <c r="Z19" s="506"/>
      <c r="AA19" s="72"/>
    </row>
    <row r="20" spans="1:27" s="16" customFormat="1" ht="26.5" customHeight="1" x14ac:dyDescent="0.35">
      <c r="A20" s="106"/>
      <c r="B20" s="186" t="s">
        <v>125</v>
      </c>
      <c r="C20" s="580">
        <v>82</v>
      </c>
      <c r="D20" s="517" t="s">
        <v>10</v>
      </c>
      <c r="E20" s="593" t="s">
        <v>159</v>
      </c>
      <c r="F20" s="679">
        <v>95</v>
      </c>
      <c r="G20" s="189"/>
      <c r="H20" s="244">
        <v>24.87</v>
      </c>
      <c r="I20" s="62">
        <v>21.09</v>
      </c>
      <c r="J20" s="110">
        <v>0.72</v>
      </c>
      <c r="K20" s="397">
        <v>290.5</v>
      </c>
      <c r="L20" s="244">
        <v>0.09</v>
      </c>
      <c r="M20" s="62">
        <v>0.18</v>
      </c>
      <c r="N20" s="62">
        <v>1.1000000000000001</v>
      </c>
      <c r="O20" s="62">
        <v>40</v>
      </c>
      <c r="P20" s="492">
        <v>0.05</v>
      </c>
      <c r="Q20" s="244">
        <v>58.49</v>
      </c>
      <c r="R20" s="62">
        <v>211.13</v>
      </c>
      <c r="S20" s="62">
        <v>24.16</v>
      </c>
      <c r="T20" s="62">
        <v>1.58</v>
      </c>
      <c r="U20" s="62">
        <v>271.04000000000002</v>
      </c>
      <c r="V20" s="62">
        <v>5.0000000000000001E-3</v>
      </c>
      <c r="W20" s="62">
        <v>0</v>
      </c>
      <c r="X20" s="110">
        <v>0.15</v>
      </c>
      <c r="Z20" s="506"/>
      <c r="AA20" s="72"/>
    </row>
    <row r="21" spans="1:27" s="16" customFormat="1" ht="33" customHeight="1" x14ac:dyDescent="0.35">
      <c r="A21" s="106"/>
      <c r="B21" s="134"/>
      <c r="C21" s="148">
        <v>210</v>
      </c>
      <c r="D21" s="325" t="s">
        <v>64</v>
      </c>
      <c r="E21" s="325" t="s">
        <v>70</v>
      </c>
      <c r="F21" s="135">
        <v>150</v>
      </c>
      <c r="G21" s="99"/>
      <c r="H21" s="243">
        <v>15.82</v>
      </c>
      <c r="I21" s="13">
        <v>4.22</v>
      </c>
      <c r="J21" s="43">
        <v>32.01</v>
      </c>
      <c r="K21" s="101">
        <v>226.19</v>
      </c>
      <c r="L21" s="243">
        <v>0.47</v>
      </c>
      <c r="M21" s="71">
        <v>0.11</v>
      </c>
      <c r="N21" s="13">
        <v>0</v>
      </c>
      <c r="O21" s="13">
        <v>20</v>
      </c>
      <c r="P21" s="43">
        <v>0.06</v>
      </c>
      <c r="Q21" s="71">
        <v>59.52</v>
      </c>
      <c r="R21" s="13">
        <v>145.1</v>
      </c>
      <c r="S21" s="15">
        <v>55.97</v>
      </c>
      <c r="T21" s="13">
        <v>4.46</v>
      </c>
      <c r="U21" s="13">
        <v>444.19</v>
      </c>
      <c r="V21" s="13">
        <v>3.0000000000000001E-3</v>
      </c>
      <c r="W21" s="15">
        <v>8.0000000000000002E-3</v>
      </c>
      <c r="X21" s="41">
        <v>0.02</v>
      </c>
      <c r="Z21" s="506"/>
      <c r="AA21" s="72"/>
    </row>
    <row r="22" spans="1:27" s="16" customFormat="1" ht="51" customHeight="1" x14ac:dyDescent="0.35">
      <c r="A22" s="106"/>
      <c r="B22" s="134"/>
      <c r="C22" s="577">
        <v>216</v>
      </c>
      <c r="D22" s="182" t="s">
        <v>18</v>
      </c>
      <c r="E22" s="220" t="s">
        <v>127</v>
      </c>
      <c r="F22" s="792">
        <v>200</v>
      </c>
      <c r="G22" s="655"/>
      <c r="H22" s="242">
        <v>0.25</v>
      </c>
      <c r="I22" s="15">
        <v>0</v>
      </c>
      <c r="J22" s="41">
        <v>12.73</v>
      </c>
      <c r="K22" s="259">
        <v>51.3</v>
      </c>
      <c r="L22" s="277">
        <v>0</v>
      </c>
      <c r="M22" s="20">
        <v>0</v>
      </c>
      <c r="N22" s="20">
        <v>4.3899999999999997</v>
      </c>
      <c r="O22" s="20">
        <v>0</v>
      </c>
      <c r="P22" s="21">
        <v>0</v>
      </c>
      <c r="Q22" s="277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  <c r="Z22" s="506"/>
      <c r="AA22" s="72"/>
    </row>
    <row r="23" spans="1:27" s="16" customFormat="1" ht="26.5" customHeight="1" x14ac:dyDescent="0.35">
      <c r="A23" s="106"/>
      <c r="B23" s="134"/>
      <c r="C23" s="378">
        <v>119</v>
      </c>
      <c r="D23" s="574" t="s">
        <v>14</v>
      </c>
      <c r="E23" s="152" t="s">
        <v>55</v>
      </c>
      <c r="F23" s="563">
        <v>45</v>
      </c>
      <c r="G23" s="171"/>
      <c r="H23" s="277">
        <v>3.42</v>
      </c>
      <c r="I23" s="20">
        <v>0.36</v>
      </c>
      <c r="J23" s="46">
        <v>22.14</v>
      </c>
      <c r="K23" s="412">
        <v>105.75</v>
      </c>
      <c r="L23" s="277">
        <v>0.05</v>
      </c>
      <c r="M23" s="20">
        <v>0.01</v>
      </c>
      <c r="N23" s="20">
        <v>0</v>
      </c>
      <c r="O23" s="20">
        <v>0</v>
      </c>
      <c r="P23" s="21">
        <v>0</v>
      </c>
      <c r="Q23" s="277">
        <v>9</v>
      </c>
      <c r="R23" s="20">
        <v>29.25</v>
      </c>
      <c r="S23" s="20">
        <v>6.3</v>
      </c>
      <c r="T23" s="20">
        <v>0.5</v>
      </c>
      <c r="U23" s="20">
        <v>41.85</v>
      </c>
      <c r="V23" s="20">
        <v>1E-3</v>
      </c>
      <c r="W23" s="20">
        <v>3.0000000000000001E-3</v>
      </c>
      <c r="X23" s="46">
        <v>6.53</v>
      </c>
      <c r="Z23" s="72"/>
      <c r="AA23" s="72"/>
    </row>
    <row r="24" spans="1:27" s="16" customFormat="1" ht="26.5" customHeight="1" x14ac:dyDescent="0.35">
      <c r="A24" s="106"/>
      <c r="B24" s="134"/>
      <c r="C24" s="100">
        <v>120</v>
      </c>
      <c r="D24" s="574" t="s">
        <v>15</v>
      </c>
      <c r="E24" s="152" t="s">
        <v>47</v>
      </c>
      <c r="F24" s="563">
        <v>25</v>
      </c>
      <c r="G24" s="171"/>
      <c r="H24" s="277">
        <v>1.65</v>
      </c>
      <c r="I24" s="20">
        <v>0.3</v>
      </c>
      <c r="J24" s="46">
        <v>10.050000000000001</v>
      </c>
      <c r="K24" s="412">
        <v>49.5</v>
      </c>
      <c r="L24" s="277">
        <v>0.04</v>
      </c>
      <c r="M24" s="20">
        <v>0.02</v>
      </c>
      <c r="N24" s="20">
        <v>0</v>
      </c>
      <c r="O24" s="20">
        <v>0</v>
      </c>
      <c r="P24" s="21">
        <v>0</v>
      </c>
      <c r="Q24" s="277">
        <v>7.25</v>
      </c>
      <c r="R24" s="20">
        <v>37.5</v>
      </c>
      <c r="S24" s="20">
        <v>11.75</v>
      </c>
      <c r="T24" s="20">
        <v>0.98</v>
      </c>
      <c r="U24" s="20">
        <v>58.75</v>
      </c>
      <c r="V24" s="20">
        <v>1E-3</v>
      </c>
      <c r="W24" s="20">
        <v>1E-3</v>
      </c>
      <c r="X24" s="46">
        <v>0</v>
      </c>
    </row>
    <row r="25" spans="1:27" s="16" customFormat="1" ht="26.5" customHeight="1" x14ac:dyDescent="0.35">
      <c r="A25" s="106"/>
      <c r="B25" s="185" t="s">
        <v>74</v>
      </c>
      <c r="C25" s="402"/>
      <c r="D25" s="887"/>
      <c r="E25" s="306" t="s">
        <v>20</v>
      </c>
      <c r="F25" s="498">
        <f>F17+F18+F19+F21+F22+F23+F24</f>
        <v>785</v>
      </c>
      <c r="G25" s="167"/>
      <c r="H25" s="202">
        <f t="shared" ref="H25:X25" si="2">H17+H18+H19+H21+H22+H23+H24</f>
        <v>39.700000000000003</v>
      </c>
      <c r="I25" s="22">
        <f t="shared" si="2"/>
        <v>26.94</v>
      </c>
      <c r="J25" s="61">
        <f t="shared" si="2"/>
        <v>111.64999999999999</v>
      </c>
      <c r="K25" s="460">
        <f t="shared" si="2"/>
        <v>798.91</v>
      </c>
      <c r="L25" s="202">
        <f t="shared" si="2"/>
        <v>0.68</v>
      </c>
      <c r="M25" s="22">
        <f t="shared" si="2"/>
        <v>0.31</v>
      </c>
      <c r="N25" s="22">
        <f t="shared" si="2"/>
        <v>16.920000000000002</v>
      </c>
      <c r="O25" s="22">
        <f t="shared" si="2"/>
        <v>280</v>
      </c>
      <c r="P25" s="111">
        <f t="shared" si="2"/>
        <v>0.64000000000000012</v>
      </c>
      <c r="Q25" s="202">
        <f t="shared" si="2"/>
        <v>128.85999999999999</v>
      </c>
      <c r="R25" s="22">
        <f t="shared" si="2"/>
        <v>479.90999999999997</v>
      </c>
      <c r="S25" s="22">
        <f t="shared" si="2"/>
        <v>188.3</v>
      </c>
      <c r="T25" s="22">
        <f t="shared" si="2"/>
        <v>12.16</v>
      </c>
      <c r="U25" s="22">
        <f t="shared" si="2"/>
        <v>1200.31</v>
      </c>
      <c r="V25" s="22">
        <f t="shared" si="2"/>
        <v>2.3000000000000003E-2</v>
      </c>
      <c r="W25" s="22">
        <f t="shared" si="2"/>
        <v>0.02</v>
      </c>
      <c r="X25" s="61">
        <f t="shared" si="2"/>
        <v>6.7700000000000005</v>
      </c>
    </row>
    <row r="26" spans="1:27" s="16" customFormat="1" ht="26.5" customHeight="1" x14ac:dyDescent="0.35">
      <c r="A26" s="106"/>
      <c r="B26" s="186" t="s">
        <v>125</v>
      </c>
      <c r="C26" s="403"/>
      <c r="D26" s="888"/>
      <c r="E26" s="307" t="s">
        <v>20</v>
      </c>
      <c r="F26" s="581">
        <f>F17+F18+F20+F21+F22+F23+F24</f>
        <v>775</v>
      </c>
      <c r="G26" s="515"/>
      <c r="H26" s="310">
        <f t="shared" ref="H26:X26" si="3">H17+H18+H20+H21+H22+H23+H24</f>
        <v>52.190000000000005</v>
      </c>
      <c r="I26" s="54">
        <f t="shared" si="3"/>
        <v>37.44</v>
      </c>
      <c r="J26" s="70">
        <f t="shared" si="3"/>
        <v>95.53</v>
      </c>
      <c r="K26" s="472">
        <f t="shared" si="3"/>
        <v>921.95</v>
      </c>
      <c r="L26" s="310">
        <f t="shared" si="3"/>
        <v>0.73</v>
      </c>
      <c r="M26" s="54">
        <f t="shared" si="3"/>
        <v>0.43</v>
      </c>
      <c r="N26" s="54">
        <f t="shared" si="3"/>
        <v>15.14</v>
      </c>
      <c r="O26" s="54">
        <f t="shared" si="3"/>
        <v>250</v>
      </c>
      <c r="P26" s="777">
        <f t="shared" si="3"/>
        <v>0.67000000000000015</v>
      </c>
      <c r="Q26" s="310">
        <f t="shared" si="3"/>
        <v>174.65</v>
      </c>
      <c r="R26" s="54">
        <f t="shared" si="3"/>
        <v>545.65</v>
      </c>
      <c r="S26" s="54">
        <f t="shared" si="3"/>
        <v>140.51</v>
      </c>
      <c r="T26" s="54">
        <f t="shared" si="3"/>
        <v>12.520000000000001</v>
      </c>
      <c r="U26" s="54">
        <f t="shared" si="3"/>
        <v>1366.31</v>
      </c>
      <c r="V26" s="54">
        <f t="shared" si="3"/>
        <v>2.2000000000000002E-2</v>
      </c>
      <c r="W26" s="54">
        <f t="shared" si="3"/>
        <v>1.3000000000000001E-2</v>
      </c>
      <c r="X26" s="70">
        <f t="shared" si="3"/>
        <v>6.8000000000000007</v>
      </c>
    </row>
    <row r="27" spans="1:27" s="16" customFormat="1" ht="26.5" customHeight="1" x14ac:dyDescent="0.35">
      <c r="A27" s="106"/>
      <c r="B27" s="185" t="s">
        <v>74</v>
      </c>
      <c r="C27" s="404"/>
      <c r="D27" s="889"/>
      <c r="E27" s="306" t="s">
        <v>21</v>
      </c>
      <c r="F27" s="800"/>
      <c r="G27" s="499"/>
      <c r="H27" s="202"/>
      <c r="I27" s="22"/>
      <c r="J27" s="61"/>
      <c r="K27" s="505">
        <f>K25/23.5</f>
        <v>33.996170212765954</v>
      </c>
      <c r="L27" s="202"/>
      <c r="M27" s="22"/>
      <c r="N27" s="22"/>
      <c r="O27" s="22"/>
      <c r="P27" s="111"/>
      <c r="Q27" s="202"/>
      <c r="R27" s="22"/>
      <c r="S27" s="22"/>
      <c r="T27" s="22"/>
      <c r="U27" s="22"/>
      <c r="V27" s="22"/>
      <c r="W27" s="22"/>
      <c r="X27" s="61"/>
    </row>
    <row r="28" spans="1:27" s="16" customFormat="1" ht="26.5" customHeight="1" thickBot="1" x14ac:dyDescent="0.4">
      <c r="A28" s="146"/>
      <c r="B28" s="188" t="s">
        <v>125</v>
      </c>
      <c r="C28" s="516"/>
      <c r="D28" s="708"/>
      <c r="E28" s="561" t="s">
        <v>21</v>
      </c>
      <c r="F28" s="504"/>
      <c r="G28" s="675"/>
      <c r="H28" s="430"/>
      <c r="I28" s="431"/>
      <c r="J28" s="432"/>
      <c r="K28" s="433">
        <f>K26/23.5</f>
        <v>39.231914893617024</v>
      </c>
      <c r="L28" s="685"/>
      <c r="M28" s="686"/>
      <c r="N28" s="686"/>
      <c r="O28" s="686"/>
      <c r="P28" s="687"/>
      <c r="Q28" s="685"/>
      <c r="R28" s="686"/>
      <c r="S28" s="686"/>
      <c r="T28" s="686"/>
      <c r="U28" s="686"/>
      <c r="V28" s="686"/>
      <c r="W28" s="686"/>
      <c r="X28" s="688"/>
    </row>
    <row r="29" spans="1:27" s="126" customFormat="1" ht="26.5" customHeight="1" x14ac:dyDescent="0.35">
      <c r="A29" s="347"/>
      <c r="B29" s="836"/>
      <c r="C29" s="348"/>
      <c r="D29" s="347"/>
      <c r="E29" s="349"/>
      <c r="F29" s="347"/>
      <c r="G29" s="347"/>
      <c r="H29" s="347"/>
      <c r="I29" s="347"/>
      <c r="J29" s="347"/>
      <c r="K29" s="350"/>
      <c r="L29" s="347"/>
      <c r="M29" s="347"/>
      <c r="N29" s="347"/>
      <c r="O29" s="347"/>
      <c r="P29" s="347"/>
      <c r="Q29" s="347"/>
      <c r="R29" s="347"/>
      <c r="S29" s="347"/>
    </row>
    <row r="30" spans="1:27" s="126" customFormat="1" ht="26.5" customHeight="1" x14ac:dyDescent="0.35">
      <c r="A30" s="639" t="s">
        <v>133</v>
      </c>
      <c r="B30" s="837"/>
      <c r="C30" s="778"/>
      <c r="D30" s="347"/>
      <c r="E30" s="349"/>
      <c r="F30" s="347"/>
      <c r="G30" s="347"/>
      <c r="H30" s="347"/>
      <c r="I30" s="347"/>
      <c r="J30" s="347"/>
      <c r="K30" s="350"/>
      <c r="L30" s="347"/>
      <c r="M30" s="347"/>
      <c r="N30" s="347"/>
      <c r="O30" s="347"/>
      <c r="P30" s="347"/>
      <c r="Q30" s="347"/>
      <c r="R30" s="347"/>
      <c r="S30" s="347"/>
    </row>
    <row r="31" spans="1:27" x14ac:dyDescent="0.35">
      <c r="A31" s="642" t="s">
        <v>67</v>
      </c>
      <c r="B31" s="844"/>
      <c r="C31" s="11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845"/>
      <c r="C32" s="34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845"/>
      <c r="C33" s="34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845"/>
      <c r="C34" s="34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845"/>
    </row>
    <row r="36" spans="1:19" x14ac:dyDescent="0.35">
      <c r="A36" s="11"/>
      <c r="B36" s="845"/>
    </row>
    <row r="37" spans="1:19" x14ac:dyDescent="0.35">
      <c r="A37" s="11"/>
      <c r="B37" s="845"/>
      <c r="C37" s="34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845"/>
      <c r="C38" s="34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845"/>
      <c r="C39" s="34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845"/>
      <c r="C40" s="34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488" customFormat="1" ht="13" x14ac:dyDescent="0.3">
      <c r="B41" s="838"/>
    </row>
    <row r="42" spans="1:19" s="488" customFormat="1" ht="13" x14ac:dyDescent="0.3">
      <c r="B42" s="838"/>
    </row>
    <row r="43" spans="1:19" s="488" customFormat="1" ht="13" x14ac:dyDescent="0.3">
      <c r="B43" s="838"/>
    </row>
    <row r="44" spans="1:19" s="488" customFormat="1" ht="13" x14ac:dyDescent="0.3">
      <c r="B44" s="838"/>
    </row>
    <row r="45" spans="1:19" s="488" customFormat="1" ht="13" x14ac:dyDescent="0.3">
      <c r="B45" s="838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4" zoomScale="70" zoomScaleNormal="70" workbookViewId="0">
      <selection activeCell="F14" sqref="F14"/>
    </sheetView>
  </sheetViews>
  <sheetFormatPr defaultRowHeight="14.5" x14ac:dyDescent="0.35"/>
  <cols>
    <col min="1" max="1" width="16.81640625" customWidth="1"/>
    <col min="2" max="2" width="15.7265625" style="85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60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86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94"/>
      <c r="C4" s="645" t="s">
        <v>39</v>
      </c>
      <c r="D4" s="253"/>
      <c r="E4" s="696"/>
      <c r="F4" s="646"/>
      <c r="G4" s="646"/>
      <c r="H4" s="804" t="s">
        <v>22</v>
      </c>
      <c r="I4" s="805"/>
      <c r="J4" s="806"/>
      <c r="K4" s="748" t="s">
        <v>23</v>
      </c>
      <c r="L4" s="929" t="s">
        <v>24</v>
      </c>
      <c r="M4" s="930"/>
      <c r="N4" s="931"/>
      <c r="O4" s="955"/>
      <c r="P4" s="956"/>
      <c r="Q4" s="943" t="s">
        <v>25</v>
      </c>
      <c r="R4" s="944"/>
      <c r="S4" s="944"/>
      <c r="T4" s="944"/>
      <c r="U4" s="944"/>
      <c r="V4" s="944"/>
      <c r="W4" s="944"/>
      <c r="X4" s="945"/>
    </row>
    <row r="5" spans="1:24" s="16" customFormat="1" ht="28.5" customHeight="1" thickBot="1" x14ac:dyDescent="0.4">
      <c r="A5" s="142" t="s">
        <v>0</v>
      </c>
      <c r="B5" s="104"/>
      <c r="C5" s="98" t="s">
        <v>40</v>
      </c>
      <c r="D5" s="697" t="s">
        <v>41</v>
      </c>
      <c r="E5" s="497" t="s">
        <v>38</v>
      </c>
      <c r="F5" s="104" t="s">
        <v>26</v>
      </c>
      <c r="G5" s="104" t="s">
        <v>37</v>
      </c>
      <c r="H5" s="497" t="s">
        <v>27</v>
      </c>
      <c r="I5" s="487" t="s">
        <v>28</v>
      </c>
      <c r="J5" s="497" t="s">
        <v>29</v>
      </c>
      <c r="K5" s="749" t="s">
        <v>30</v>
      </c>
      <c r="L5" s="510" t="s">
        <v>31</v>
      </c>
      <c r="M5" s="786" t="s">
        <v>114</v>
      </c>
      <c r="N5" s="487" t="s">
        <v>32</v>
      </c>
      <c r="O5" s="484" t="s">
        <v>115</v>
      </c>
      <c r="P5" s="769" t="s">
        <v>116</v>
      </c>
      <c r="Q5" s="785" t="s">
        <v>33</v>
      </c>
      <c r="R5" s="487" t="s">
        <v>34</v>
      </c>
      <c r="S5" s="785" t="s">
        <v>35</v>
      </c>
      <c r="T5" s="487" t="s">
        <v>36</v>
      </c>
      <c r="U5" s="510" t="s">
        <v>117</v>
      </c>
      <c r="V5" s="510" t="s">
        <v>118</v>
      </c>
      <c r="W5" s="510" t="s">
        <v>119</v>
      </c>
      <c r="X5" s="646" t="s">
        <v>120</v>
      </c>
    </row>
    <row r="6" spans="1:24" s="16" customFormat="1" ht="26.5" customHeight="1" x14ac:dyDescent="0.35">
      <c r="A6" s="105" t="s">
        <v>6</v>
      </c>
      <c r="B6" s="221"/>
      <c r="C6" s="129">
        <v>1</v>
      </c>
      <c r="D6" s="569" t="s">
        <v>19</v>
      </c>
      <c r="E6" s="390" t="s">
        <v>12</v>
      </c>
      <c r="F6" s="147">
        <v>15</v>
      </c>
      <c r="G6" s="507"/>
      <c r="H6" s="269">
        <v>3.48</v>
      </c>
      <c r="I6" s="39">
        <v>4.43</v>
      </c>
      <c r="J6" s="40">
        <v>0</v>
      </c>
      <c r="K6" s="260">
        <v>54.6</v>
      </c>
      <c r="L6" s="269">
        <v>0.01</v>
      </c>
      <c r="M6" s="39">
        <v>0.05</v>
      </c>
      <c r="N6" s="39">
        <v>0.1</v>
      </c>
      <c r="O6" s="39">
        <v>40</v>
      </c>
      <c r="P6" s="40">
        <v>0.14000000000000001</v>
      </c>
      <c r="Q6" s="269">
        <v>132</v>
      </c>
      <c r="R6" s="39">
        <v>75</v>
      </c>
      <c r="S6" s="39">
        <v>5.25</v>
      </c>
      <c r="T6" s="39">
        <v>0.15</v>
      </c>
      <c r="U6" s="39">
        <v>13.2</v>
      </c>
      <c r="V6" s="39">
        <v>0</v>
      </c>
      <c r="W6" s="39">
        <v>0</v>
      </c>
      <c r="X6" s="40">
        <v>0</v>
      </c>
    </row>
    <row r="7" spans="1:24" s="36" customFormat="1" ht="26.5" customHeight="1" x14ac:dyDescent="0.35">
      <c r="A7" s="143"/>
      <c r="B7" s="891" t="s">
        <v>74</v>
      </c>
      <c r="C7" s="167">
        <v>90</v>
      </c>
      <c r="D7" s="671" t="s">
        <v>10</v>
      </c>
      <c r="E7" s="360" t="s">
        <v>124</v>
      </c>
      <c r="F7" s="498">
        <v>90</v>
      </c>
      <c r="G7" s="671"/>
      <c r="H7" s="309">
        <v>15.51</v>
      </c>
      <c r="I7" s="59">
        <v>15.07</v>
      </c>
      <c r="J7" s="60">
        <v>8.44</v>
      </c>
      <c r="K7" s="445">
        <v>232.47</v>
      </c>
      <c r="L7" s="309">
        <v>0.12</v>
      </c>
      <c r="M7" s="59">
        <v>0.1</v>
      </c>
      <c r="N7" s="59">
        <v>0.74</v>
      </c>
      <c r="O7" s="59">
        <v>10</v>
      </c>
      <c r="P7" s="60">
        <v>0.08</v>
      </c>
      <c r="Q7" s="309">
        <v>14.74</v>
      </c>
      <c r="R7" s="59">
        <v>135.13</v>
      </c>
      <c r="S7" s="59">
        <v>18.04</v>
      </c>
      <c r="T7" s="59">
        <v>1.43</v>
      </c>
      <c r="U7" s="59">
        <v>201.94</v>
      </c>
      <c r="V7" s="59">
        <v>3.0000000000000001E-3</v>
      </c>
      <c r="W7" s="59">
        <v>3.0000000000000001E-3</v>
      </c>
      <c r="X7" s="60">
        <v>7.0000000000000007E-2</v>
      </c>
    </row>
    <row r="8" spans="1:24" s="36" customFormat="1" ht="26.5" customHeight="1" x14ac:dyDescent="0.35">
      <c r="A8" s="143"/>
      <c r="B8" s="892" t="s">
        <v>125</v>
      </c>
      <c r="C8" s="168">
        <v>126</v>
      </c>
      <c r="D8" s="669" t="s">
        <v>10</v>
      </c>
      <c r="E8" s="305" t="s">
        <v>152</v>
      </c>
      <c r="F8" s="168">
        <v>90</v>
      </c>
      <c r="G8" s="669"/>
      <c r="H8" s="244">
        <v>18.489999999999998</v>
      </c>
      <c r="I8" s="62">
        <v>18.54</v>
      </c>
      <c r="J8" s="110">
        <v>3.59</v>
      </c>
      <c r="K8" s="397">
        <v>256</v>
      </c>
      <c r="L8" s="244">
        <v>0.06</v>
      </c>
      <c r="M8" s="62">
        <v>0.14000000000000001</v>
      </c>
      <c r="N8" s="62">
        <v>1.08</v>
      </c>
      <c r="O8" s="62">
        <v>10</v>
      </c>
      <c r="P8" s="110">
        <v>0.04</v>
      </c>
      <c r="Q8" s="244">
        <v>32.39</v>
      </c>
      <c r="R8" s="62">
        <v>188.9</v>
      </c>
      <c r="S8" s="62">
        <v>24.33</v>
      </c>
      <c r="T8" s="62">
        <v>2.57</v>
      </c>
      <c r="U8" s="62">
        <v>330.48</v>
      </c>
      <c r="V8" s="62">
        <v>8.9999999999999993E-3</v>
      </c>
      <c r="W8" s="62">
        <v>0</v>
      </c>
      <c r="X8" s="110">
        <v>0.06</v>
      </c>
    </row>
    <row r="9" spans="1:24" s="36" customFormat="1" ht="26.5" customHeight="1" x14ac:dyDescent="0.35">
      <c r="A9" s="143"/>
      <c r="B9" s="163"/>
      <c r="C9" s="563">
        <v>52</v>
      </c>
      <c r="D9" s="574" t="s">
        <v>64</v>
      </c>
      <c r="E9" s="160" t="s">
        <v>132</v>
      </c>
      <c r="F9" s="761">
        <v>150</v>
      </c>
      <c r="G9" s="171"/>
      <c r="H9" s="277">
        <v>3.31</v>
      </c>
      <c r="I9" s="20">
        <v>5.56</v>
      </c>
      <c r="J9" s="46">
        <v>25.99</v>
      </c>
      <c r="K9" s="276">
        <v>167.07</v>
      </c>
      <c r="L9" s="277">
        <v>0.15</v>
      </c>
      <c r="M9" s="20">
        <v>0.1</v>
      </c>
      <c r="N9" s="20">
        <v>14</v>
      </c>
      <c r="O9" s="20">
        <v>20</v>
      </c>
      <c r="P9" s="46">
        <v>0.08</v>
      </c>
      <c r="Q9" s="277">
        <v>17.75</v>
      </c>
      <c r="R9" s="20">
        <v>89.9</v>
      </c>
      <c r="S9" s="20">
        <v>35.090000000000003</v>
      </c>
      <c r="T9" s="20">
        <v>1.39</v>
      </c>
      <c r="U9" s="20">
        <v>825.67</v>
      </c>
      <c r="V9" s="20">
        <v>8.0000000000000002E-3</v>
      </c>
      <c r="W9" s="20">
        <v>1E-3</v>
      </c>
      <c r="X9" s="46">
        <v>0.05</v>
      </c>
    </row>
    <row r="10" spans="1:24" s="36" customFormat="1" ht="36" customHeight="1" x14ac:dyDescent="0.35">
      <c r="A10" s="143"/>
      <c r="B10" s="133"/>
      <c r="C10" s="134">
        <v>95</v>
      </c>
      <c r="D10" s="151" t="s">
        <v>18</v>
      </c>
      <c r="E10" s="177" t="s">
        <v>183</v>
      </c>
      <c r="F10" s="187">
        <v>200</v>
      </c>
      <c r="G10" s="569"/>
      <c r="H10" s="242">
        <v>0</v>
      </c>
      <c r="I10" s="15">
        <v>0</v>
      </c>
      <c r="J10" s="41">
        <v>19.940000000000001</v>
      </c>
      <c r="K10" s="260">
        <v>80.3</v>
      </c>
      <c r="L10" s="242">
        <v>0.09</v>
      </c>
      <c r="M10" s="17">
        <v>0.1</v>
      </c>
      <c r="N10" s="15">
        <v>2.94</v>
      </c>
      <c r="O10" s="15">
        <v>80</v>
      </c>
      <c r="P10" s="41">
        <v>0.96</v>
      </c>
      <c r="Q10" s="242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36" customFormat="1" ht="26.5" customHeight="1" x14ac:dyDescent="0.35">
      <c r="A11" s="143"/>
      <c r="B11" s="134"/>
      <c r="C11" s="101">
        <v>119</v>
      </c>
      <c r="D11" s="569" t="s">
        <v>14</v>
      </c>
      <c r="E11" s="151" t="s">
        <v>55</v>
      </c>
      <c r="F11" s="147">
        <v>25</v>
      </c>
      <c r="G11" s="754"/>
      <c r="H11" s="242">
        <v>1.9</v>
      </c>
      <c r="I11" s="15">
        <v>0.2</v>
      </c>
      <c r="J11" s="41">
        <v>12.3</v>
      </c>
      <c r="K11" s="260">
        <v>58.75</v>
      </c>
      <c r="L11" s="277">
        <v>0.03</v>
      </c>
      <c r="M11" s="20">
        <v>0.01</v>
      </c>
      <c r="N11" s="20">
        <v>0</v>
      </c>
      <c r="O11" s="20">
        <v>0</v>
      </c>
      <c r="P11" s="46">
        <v>0</v>
      </c>
      <c r="Q11" s="277">
        <v>5</v>
      </c>
      <c r="R11" s="20">
        <v>16.25</v>
      </c>
      <c r="S11" s="20">
        <v>3.5</v>
      </c>
      <c r="T11" s="20">
        <v>0.28000000000000003</v>
      </c>
      <c r="U11" s="20">
        <v>23.25</v>
      </c>
      <c r="V11" s="20">
        <v>1E-3</v>
      </c>
      <c r="W11" s="20">
        <v>1E-3</v>
      </c>
      <c r="X11" s="46">
        <v>3.63</v>
      </c>
    </row>
    <row r="12" spans="1:24" s="36" customFormat="1" ht="26.5" customHeight="1" x14ac:dyDescent="0.35">
      <c r="A12" s="143"/>
      <c r="B12" s="134"/>
      <c r="C12" s="129">
        <v>120</v>
      </c>
      <c r="D12" s="569" t="s">
        <v>15</v>
      </c>
      <c r="E12" s="151" t="s">
        <v>47</v>
      </c>
      <c r="F12" s="147">
        <v>20</v>
      </c>
      <c r="G12" s="754"/>
      <c r="H12" s="920">
        <v>1.32</v>
      </c>
      <c r="I12" s="921">
        <v>0.24</v>
      </c>
      <c r="J12" s="922">
        <v>8.0399999999999991</v>
      </c>
      <c r="K12" s="923">
        <v>39.6</v>
      </c>
      <c r="L12" s="267">
        <v>0.03</v>
      </c>
      <c r="M12" s="268">
        <v>0.02</v>
      </c>
      <c r="N12" s="268">
        <v>0</v>
      </c>
      <c r="O12" s="268">
        <v>0</v>
      </c>
      <c r="P12" s="477">
        <v>0</v>
      </c>
      <c r="Q12" s="267">
        <v>5.8</v>
      </c>
      <c r="R12" s="268">
        <v>30</v>
      </c>
      <c r="S12" s="268">
        <v>9.4</v>
      </c>
      <c r="T12" s="268">
        <v>0.78</v>
      </c>
      <c r="U12" s="268">
        <v>47</v>
      </c>
      <c r="V12" s="268">
        <v>1E-3</v>
      </c>
      <c r="W12" s="268">
        <v>1E-3</v>
      </c>
      <c r="X12" s="477">
        <v>0</v>
      </c>
    </row>
    <row r="13" spans="1:24" s="36" customFormat="1" ht="26.5" customHeight="1" x14ac:dyDescent="0.35">
      <c r="A13" s="143"/>
      <c r="B13" s="185" t="s">
        <v>74</v>
      </c>
      <c r="C13" s="167"/>
      <c r="D13" s="671"/>
      <c r="E13" s="418" t="s">
        <v>20</v>
      </c>
      <c r="F13" s="498">
        <f>F6+F7+F9+F10+F11+F12</f>
        <v>500</v>
      </c>
      <c r="G13" s="167"/>
      <c r="H13" s="202">
        <f t="shared" ref="H13:X13" si="0">H6+H7+H9+H10+H11+H12</f>
        <v>25.519999999999996</v>
      </c>
      <c r="I13" s="22">
        <f t="shared" si="0"/>
        <v>25.499999999999996</v>
      </c>
      <c r="J13" s="61">
        <f t="shared" si="0"/>
        <v>74.710000000000008</v>
      </c>
      <c r="K13" s="167">
        <f t="shared" si="0"/>
        <v>632.79</v>
      </c>
      <c r="L13" s="202">
        <f t="shared" si="0"/>
        <v>0.43000000000000005</v>
      </c>
      <c r="M13" s="22">
        <f t="shared" si="0"/>
        <v>0.38</v>
      </c>
      <c r="N13" s="22">
        <f t="shared" si="0"/>
        <v>17.78</v>
      </c>
      <c r="O13" s="22">
        <f t="shared" si="0"/>
        <v>150</v>
      </c>
      <c r="P13" s="61">
        <f t="shared" si="0"/>
        <v>1.26</v>
      </c>
      <c r="Q13" s="202">
        <f t="shared" si="0"/>
        <v>175.45000000000002</v>
      </c>
      <c r="R13" s="22">
        <f t="shared" si="0"/>
        <v>346.28</v>
      </c>
      <c r="S13" s="22">
        <f t="shared" si="0"/>
        <v>71.28</v>
      </c>
      <c r="T13" s="22">
        <f t="shared" si="0"/>
        <v>4.05</v>
      </c>
      <c r="U13" s="22">
        <f t="shared" si="0"/>
        <v>1111.21</v>
      </c>
      <c r="V13" s="22">
        <f t="shared" si="0"/>
        <v>1.3000000000000001E-2</v>
      </c>
      <c r="W13" s="22">
        <f t="shared" si="0"/>
        <v>6.0000000000000001E-3</v>
      </c>
      <c r="X13" s="61">
        <f t="shared" si="0"/>
        <v>3.75</v>
      </c>
    </row>
    <row r="14" spans="1:24" s="36" customFormat="1" ht="26.5" customHeight="1" x14ac:dyDescent="0.35">
      <c r="A14" s="143"/>
      <c r="B14" s="892" t="s">
        <v>125</v>
      </c>
      <c r="C14" s="168"/>
      <c r="D14" s="502"/>
      <c r="E14" s="423" t="s">
        <v>20</v>
      </c>
      <c r="F14" s="496">
        <f>F6+F8+F9+F10+F11+F12</f>
        <v>500</v>
      </c>
      <c r="G14" s="454"/>
      <c r="H14" s="907">
        <f t="shared" ref="H14:X14" si="1">H6+H8+H9+H10+H11+H12</f>
        <v>28.499999999999996</v>
      </c>
      <c r="I14" s="908">
        <f t="shared" si="1"/>
        <v>28.969999999999995</v>
      </c>
      <c r="J14" s="906">
        <f t="shared" si="1"/>
        <v>69.859999999999985</v>
      </c>
      <c r="K14" s="454">
        <f t="shared" si="1"/>
        <v>656.32</v>
      </c>
      <c r="L14" s="907">
        <f t="shared" si="1"/>
        <v>0.37</v>
      </c>
      <c r="M14" s="908">
        <f t="shared" si="1"/>
        <v>0.42000000000000004</v>
      </c>
      <c r="N14" s="908">
        <f t="shared" si="1"/>
        <v>18.12</v>
      </c>
      <c r="O14" s="908">
        <f t="shared" si="1"/>
        <v>150</v>
      </c>
      <c r="P14" s="906">
        <f t="shared" si="1"/>
        <v>1.22</v>
      </c>
      <c r="Q14" s="907">
        <f t="shared" si="1"/>
        <v>193.1</v>
      </c>
      <c r="R14" s="908">
        <f t="shared" si="1"/>
        <v>400.04999999999995</v>
      </c>
      <c r="S14" s="908">
        <f t="shared" si="1"/>
        <v>77.570000000000007</v>
      </c>
      <c r="T14" s="908">
        <f t="shared" si="1"/>
        <v>5.1899999999999995</v>
      </c>
      <c r="U14" s="908">
        <f t="shared" si="1"/>
        <v>1239.75</v>
      </c>
      <c r="V14" s="908">
        <f t="shared" si="1"/>
        <v>1.9000000000000003E-2</v>
      </c>
      <c r="W14" s="908">
        <f t="shared" si="1"/>
        <v>3.0000000000000001E-3</v>
      </c>
      <c r="X14" s="906">
        <f t="shared" si="1"/>
        <v>3.7399999999999998</v>
      </c>
    </row>
    <row r="15" spans="1:24" s="36" customFormat="1" ht="26.5" customHeight="1" x14ac:dyDescent="0.35">
      <c r="A15" s="143"/>
      <c r="B15" s="891" t="s">
        <v>74</v>
      </c>
      <c r="C15" s="499"/>
      <c r="D15" s="500"/>
      <c r="E15" s="418" t="s">
        <v>21</v>
      </c>
      <c r="F15" s="501"/>
      <c r="G15" s="508"/>
      <c r="H15" s="202"/>
      <c r="I15" s="22"/>
      <c r="J15" s="61"/>
      <c r="K15" s="924">
        <f>K13/23.5</f>
        <v>26.927234042553192</v>
      </c>
      <c r="L15" s="202"/>
      <c r="M15" s="22"/>
      <c r="N15" s="22"/>
      <c r="O15" s="22"/>
      <c r="P15" s="61"/>
      <c r="Q15" s="202"/>
      <c r="R15" s="22"/>
      <c r="S15" s="22"/>
      <c r="T15" s="22"/>
      <c r="U15" s="22"/>
      <c r="V15" s="22"/>
      <c r="W15" s="22"/>
      <c r="X15" s="61"/>
    </row>
    <row r="16" spans="1:24" s="36" customFormat="1" ht="26.5" customHeight="1" thickBot="1" x14ac:dyDescent="0.4">
      <c r="A16" s="144"/>
      <c r="B16" s="904" t="s">
        <v>125</v>
      </c>
      <c r="C16" s="169"/>
      <c r="D16" s="503"/>
      <c r="E16" s="428" t="s">
        <v>21</v>
      </c>
      <c r="F16" s="504"/>
      <c r="G16" s="674"/>
      <c r="H16" s="925"/>
      <c r="I16" s="926"/>
      <c r="J16" s="927"/>
      <c r="K16" s="928">
        <f>K14/23.5</f>
        <v>27.928510638297876</v>
      </c>
      <c r="L16" s="925"/>
      <c r="M16" s="926"/>
      <c r="N16" s="926"/>
      <c r="O16" s="926"/>
      <c r="P16" s="927"/>
      <c r="Q16" s="925"/>
      <c r="R16" s="926"/>
      <c r="S16" s="926"/>
      <c r="T16" s="926"/>
      <c r="U16" s="926"/>
      <c r="V16" s="926"/>
      <c r="W16" s="926"/>
      <c r="X16" s="927"/>
    </row>
    <row r="17" spans="1:24" s="16" customFormat="1" ht="36.75" customHeight="1" x14ac:dyDescent="0.35">
      <c r="A17" s="145" t="s">
        <v>7</v>
      </c>
      <c r="B17" s="222"/>
      <c r="C17" s="579">
        <v>29</v>
      </c>
      <c r="D17" s="699" t="s">
        <v>19</v>
      </c>
      <c r="E17" s="700" t="s">
        <v>169</v>
      </c>
      <c r="F17" s="722">
        <v>60</v>
      </c>
      <c r="G17" s="287"/>
      <c r="H17" s="289">
        <v>0.66</v>
      </c>
      <c r="I17" s="84">
        <v>0.12</v>
      </c>
      <c r="J17" s="86">
        <v>2.2799999999999998</v>
      </c>
      <c r="K17" s="518">
        <v>14.4</v>
      </c>
      <c r="L17" s="289">
        <v>0.04</v>
      </c>
      <c r="M17" s="84">
        <v>0.02</v>
      </c>
      <c r="N17" s="84">
        <v>15</v>
      </c>
      <c r="O17" s="84">
        <v>80</v>
      </c>
      <c r="P17" s="85">
        <v>0</v>
      </c>
      <c r="Q17" s="289">
        <v>8.4</v>
      </c>
      <c r="R17" s="84">
        <v>15.6</v>
      </c>
      <c r="S17" s="84">
        <v>12</v>
      </c>
      <c r="T17" s="84">
        <v>0.54</v>
      </c>
      <c r="U17" s="84">
        <v>174</v>
      </c>
      <c r="V17" s="84">
        <v>1.1999999999999999E-3</v>
      </c>
      <c r="W17" s="84">
        <v>2.4000000000000001E-4</v>
      </c>
      <c r="X17" s="86">
        <v>0.01</v>
      </c>
    </row>
    <row r="18" spans="1:24" s="16" customFormat="1" ht="26.5" customHeight="1" x14ac:dyDescent="0.35">
      <c r="A18" s="105"/>
      <c r="B18" s="135"/>
      <c r="C18" s="99">
        <v>328</v>
      </c>
      <c r="D18" s="870" t="s">
        <v>9</v>
      </c>
      <c r="E18" s="871" t="s">
        <v>177</v>
      </c>
      <c r="F18" s="638">
        <v>222</v>
      </c>
      <c r="G18" s="170"/>
      <c r="H18" s="331">
        <v>6.01</v>
      </c>
      <c r="I18" s="29">
        <v>4.38</v>
      </c>
      <c r="J18" s="83">
        <v>7.73</v>
      </c>
      <c r="K18" s="890">
        <v>93.68</v>
      </c>
      <c r="L18" s="331">
        <v>0.03</v>
      </c>
      <c r="M18" s="330">
        <v>7.0000000000000007E-2</v>
      </c>
      <c r="N18" s="29">
        <v>0.27</v>
      </c>
      <c r="O18" s="29">
        <v>40</v>
      </c>
      <c r="P18" s="83">
        <v>0.26</v>
      </c>
      <c r="Q18" s="331">
        <v>14.79</v>
      </c>
      <c r="R18" s="29">
        <v>58.34</v>
      </c>
      <c r="S18" s="29">
        <v>7.42</v>
      </c>
      <c r="T18" s="29">
        <v>0.72</v>
      </c>
      <c r="U18" s="29">
        <v>71.58</v>
      </c>
      <c r="V18" s="29">
        <v>8.1999999999999998E-4</v>
      </c>
      <c r="W18" s="29">
        <v>3.2599999999999999E-3</v>
      </c>
      <c r="X18" s="83">
        <v>0.02</v>
      </c>
    </row>
    <row r="19" spans="1:24" s="36" customFormat="1" ht="26.5" customHeight="1" x14ac:dyDescent="0.35">
      <c r="A19" s="106"/>
      <c r="B19" s="891" t="s">
        <v>74</v>
      </c>
      <c r="C19" s="167" t="s">
        <v>163</v>
      </c>
      <c r="D19" s="162" t="s">
        <v>10</v>
      </c>
      <c r="E19" s="547" t="s">
        <v>162</v>
      </c>
      <c r="F19" s="548">
        <v>210</v>
      </c>
      <c r="G19" s="532"/>
      <c r="H19" s="414">
        <v>16.97</v>
      </c>
      <c r="I19" s="415">
        <v>25.42</v>
      </c>
      <c r="J19" s="416">
        <v>31.1</v>
      </c>
      <c r="K19" s="417">
        <v>422.09</v>
      </c>
      <c r="L19" s="414">
        <v>0.17</v>
      </c>
      <c r="M19" s="586">
        <v>0.11</v>
      </c>
      <c r="N19" s="415">
        <v>0.26</v>
      </c>
      <c r="O19" s="415">
        <v>50</v>
      </c>
      <c r="P19" s="416">
        <v>0.33</v>
      </c>
      <c r="Q19" s="414">
        <v>23.55</v>
      </c>
      <c r="R19" s="415">
        <v>120.28</v>
      </c>
      <c r="S19" s="415">
        <v>16.079999999999998</v>
      </c>
      <c r="T19" s="415">
        <v>1.54</v>
      </c>
      <c r="U19" s="415">
        <v>192.11</v>
      </c>
      <c r="V19" s="415">
        <v>2E-3</v>
      </c>
      <c r="W19" s="415">
        <v>7.0000000000000001E-3</v>
      </c>
      <c r="X19" s="416">
        <v>0.02</v>
      </c>
    </row>
    <row r="20" spans="1:24" s="36" customFormat="1" ht="26.5" customHeight="1" x14ac:dyDescent="0.35">
      <c r="A20" s="106"/>
      <c r="B20" s="892" t="s">
        <v>125</v>
      </c>
      <c r="C20" s="580">
        <v>89</v>
      </c>
      <c r="D20" s="446" t="s">
        <v>10</v>
      </c>
      <c r="E20" s="689" t="s">
        <v>89</v>
      </c>
      <c r="F20" s="546">
        <v>90</v>
      </c>
      <c r="G20" s="168"/>
      <c r="H20" s="336">
        <v>18.13</v>
      </c>
      <c r="I20" s="55">
        <v>17.05</v>
      </c>
      <c r="J20" s="69">
        <v>3.69</v>
      </c>
      <c r="K20" s="334">
        <v>240.96</v>
      </c>
      <c r="L20" s="407">
        <v>0.06</v>
      </c>
      <c r="M20" s="489">
        <v>0.13</v>
      </c>
      <c r="N20" s="74">
        <v>1.06</v>
      </c>
      <c r="O20" s="74">
        <v>0</v>
      </c>
      <c r="P20" s="462">
        <v>0</v>
      </c>
      <c r="Q20" s="407">
        <v>17.03</v>
      </c>
      <c r="R20" s="74">
        <v>176.72</v>
      </c>
      <c r="S20" s="74">
        <v>23.18</v>
      </c>
      <c r="T20" s="74">
        <v>2.61</v>
      </c>
      <c r="U20" s="74">
        <v>317</v>
      </c>
      <c r="V20" s="74">
        <v>7.0000000000000001E-3</v>
      </c>
      <c r="W20" s="74">
        <v>0</v>
      </c>
      <c r="X20" s="408">
        <v>0.06</v>
      </c>
    </row>
    <row r="21" spans="1:24" s="36" customFormat="1" ht="26.5" customHeight="1" x14ac:dyDescent="0.35">
      <c r="A21" s="106"/>
      <c r="B21" s="892" t="s">
        <v>125</v>
      </c>
      <c r="C21" s="580">
        <v>210</v>
      </c>
      <c r="D21" s="446" t="s">
        <v>64</v>
      </c>
      <c r="E21" s="446" t="s">
        <v>70</v>
      </c>
      <c r="F21" s="186">
        <v>150</v>
      </c>
      <c r="G21" s="168"/>
      <c r="H21" s="336">
        <v>15.82</v>
      </c>
      <c r="I21" s="55">
        <v>4.22</v>
      </c>
      <c r="J21" s="69">
        <v>32.01</v>
      </c>
      <c r="K21" s="334">
        <v>226.19</v>
      </c>
      <c r="L21" s="336">
        <v>0.47</v>
      </c>
      <c r="M21" s="245">
        <v>0.11</v>
      </c>
      <c r="N21" s="55">
        <v>0</v>
      </c>
      <c r="O21" s="55">
        <v>20</v>
      </c>
      <c r="P21" s="69">
        <v>0.06</v>
      </c>
      <c r="Q21" s="245">
        <v>59.52</v>
      </c>
      <c r="R21" s="55">
        <v>145.1</v>
      </c>
      <c r="S21" s="62">
        <v>55.97</v>
      </c>
      <c r="T21" s="55">
        <v>4.46</v>
      </c>
      <c r="U21" s="55">
        <v>444.19</v>
      </c>
      <c r="V21" s="55">
        <v>3.0000000000000001E-3</v>
      </c>
      <c r="W21" s="62">
        <v>8.0000000000000002E-3</v>
      </c>
      <c r="X21" s="110">
        <v>0.02</v>
      </c>
    </row>
    <row r="22" spans="1:24" s="16" customFormat="1" ht="33.75" customHeight="1" x14ac:dyDescent="0.35">
      <c r="A22" s="107"/>
      <c r="B22" s="135"/>
      <c r="C22" s="393">
        <v>216</v>
      </c>
      <c r="D22" s="151" t="s">
        <v>18</v>
      </c>
      <c r="E22" s="629" t="s">
        <v>127</v>
      </c>
      <c r="F22" s="133">
        <v>200</v>
      </c>
      <c r="G22" s="655"/>
      <c r="H22" s="242">
        <v>0.25</v>
      </c>
      <c r="I22" s="15">
        <v>0</v>
      </c>
      <c r="J22" s="41">
        <v>12.73</v>
      </c>
      <c r="K22" s="200">
        <v>51.3</v>
      </c>
      <c r="L22" s="277">
        <v>0</v>
      </c>
      <c r="M22" s="19">
        <v>0</v>
      </c>
      <c r="N22" s="20">
        <v>4.3899999999999997</v>
      </c>
      <c r="O22" s="20">
        <v>0</v>
      </c>
      <c r="P22" s="46">
        <v>0</v>
      </c>
      <c r="Q22" s="19">
        <v>0.32</v>
      </c>
      <c r="R22" s="20">
        <v>0</v>
      </c>
      <c r="S22" s="20">
        <v>0</v>
      </c>
      <c r="T22" s="20">
        <v>0.03</v>
      </c>
      <c r="U22" s="20">
        <v>0.3</v>
      </c>
      <c r="V22" s="20">
        <v>0</v>
      </c>
      <c r="W22" s="20">
        <v>0</v>
      </c>
      <c r="X22" s="46">
        <v>0</v>
      </c>
    </row>
    <row r="23" spans="1:24" s="16" customFormat="1" ht="33.75" customHeight="1" x14ac:dyDescent="0.35">
      <c r="A23" s="107"/>
      <c r="B23" s="136"/>
      <c r="C23" s="101">
        <v>119</v>
      </c>
      <c r="D23" s="151" t="s">
        <v>14</v>
      </c>
      <c r="E23" s="182" t="s">
        <v>55</v>
      </c>
      <c r="F23" s="171">
        <v>30</v>
      </c>
      <c r="G23" s="574"/>
      <c r="H23" s="277">
        <v>2.2799999999999998</v>
      </c>
      <c r="I23" s="20">
        <v>0.24</v>
      </c>
      <c r="J23" s="46">
        <v>14.76</v>
      </c>
      <c r="K23" s="412">
        <v>70.5</v>
      </c>
      <c r="L23" s="277">
        <v>0.03</v>
      </c>
      <c r="M23" s="19">
        <v>0.01</v>
      </c>
      <c r="N23" s="20">
        <v>0</v>
      </c>
      <c r="O23" s="20">
        <v>0</v>
      </c>
      <c r="P23" s="46">
        <v>0</v>
      </c>
      <c r="Q23" s="277">
        <v>6</v>
      </c>
      <c r="R23" s="20">
        <v>19.5</v>
      </c>
      <c r="S23" s="20">
        <v>4.2</v>
      </c>
      <c r="T23" s="20">
        <v>0.33</v>
      </c>
      <c r="U23" s="20">
        <v>27.9</v>
      </c>
      <c r="V23" s="20">
        <v>1E-3</v>
      </c>
      <c r="W23" s="20">
        <v>2E-3</v>
      </c>
      <c r="X23" s="46">
        <v>4.3499999999999996</v>
      </c>
    </row>
    <row r="24" spans="1:24" s="16" customFormat="1" ht="33.75" customHeight="1" x14ac:dyDescent="0.35">
      <c r="A24" s="107"/>
      <c r="B24" s="136"/>
      <c r="C24" s="129">
        <v>120</v>
      </c>
      <c r="D24" s="151" t="s">
        <v>15</v>
      </c>
      <c r="E24" s="182" t="s">
        <v>47</v>
      </c>
      <c r="F24" s="171">
        <v>30</v>
      </c>
      <c r="G24" s="874"/>
      <c r="H24" s="242">
        <v>1.98</v>
      </c>
      <c r="I24" s="15">
        <v>0.36</v>
      </c>
      <c r="J24" s="41">
        <v>12.06</v>
      </c>
      <c r="K24" s="259">
        <v>59.4</v>
      </c>
      <c r="L24" s="242">
        <v>0.05</v>
      </c>
      <c r="M24" s="15">
        <v>0.02</v>
      </c>
      <c r="N24" s="15">
        <v>0</v>
      </c>
      <c r="O24" s="15">
        <v>0</v>
      </c>
      <c r="P24" s="18">
        <v>0</v>
      </c>
      <c r="Q24" s="242">
        <v>8.6999999999999993</v>
      </c>
      <c r="R24" s="15">
        <v>45</v>
      </c>
      <c r="S24" s="15">
        <v>14.1</v>
      </c>
      <c r="T24" s="15">
        <v>1.17</v>
      </c>
      <c r="U24" s="15">
        <v>70.5</v>
      </c>
      <c r="V24" s="15">
        <v>1E-3</v>
      </c>
      <c r="W24" s="15">
        <v>2E-3</v>
      </c>
      <c r="X24" s="41">
        <v>0.01</v>
      </c>
    </row>
    <row r="25" spans="1:24" s="16" customFormat="1" ht="26.5" customHeight="1" x14ac:dyDescent="0.35">
      <c r="A25" s="107"/>
      <c r="B25" s="185" t="s">
        <v>74</v>
      </c>
      <c r="C25" s="499"/>
      <c r="D25" s="556"/>
      <c r="E25" s="893" t="s">
        <v>20</v>
      </c>
      <c r="F25" s="508">
        <f>F17+F18+F19+F22+F23+F24</f>
        <v>752</v>
      </c>
      <c r="G25" s="894"/>
      <c r="H25" s="309">
        <f t="shared" ref="H25:X25" si="2">H17+H18+H19+H22+H23+H24</f>
        <v>28.150000000000002</v>
      </c>
      <c r="I25" s="59">
        <f t="shared" si="2"/>
        <v>30.52</v>
      </c>
      <c r="J25" s="60">
        <f t="shared" si="2"/>
        <v>80.660000000000011</v>
      </c>
      <c r="K25" s="895">
        <f t="shared" si="2"/>
        <v>711.36999999999989</v>
      </c>
      <c r="L25" s="405">
        <f t="shared" si="2"/>
        <v>0.32</v>
      </c>
      <c r="M25" s="108">
        <f t="shared" si="2"/>
        <v>0.23</v>
      </c>
      <c r="N25" s="108">
        <f t="shared" si="2"/>
        <v>19.919999999999998</v>
      </c>
      <c r="O25" s="108">
        <f t="shared" si="2"/>
        <v>170</v>
      </c>
      <c r="P25" s="406">
        <f t="shared" si="2"/>
        <v>0.59000000000000008</v>
      </c>
      <c r="Q25" s="405">
        <f t="shared" si="2"/>
        <v>61.759999999999991</v>
      </c>
      <c r="R25" s="108">
        <f t="shared" si="2"/>
        <v>258.72000000000003</v>
      </c>
      <c r="S25" s="108">
        <f t="shared" si="2"/>
        <v>53.800000000000004</v>
      </c>
      <c r="T25" s="108">
        <f t="shared" si="2"/>
        <v>4.33</v>
      </c>
      <c r="U25" s="108">
        <f t="shared" si="2"/>
        <v>536.39</v>
      </c>
      <c r="V25" s="108">
        <f t="shared" si="2"/>
        <v>6.0200000000000002E-3</v>
      </c>
      <c r="W25" s="108">
        <f t="shared" si="2"/>
        <v>1.4500000000000001E-2</v>
      </c>
      <c r="X25" s="109">
        <f t="shared" si="2"/>
        <v>4.4099999999999993</v>
      </c>
    </row>
    <row r="26" spans="1:24" s="16" customFormat="1" ht="26.5" customHeight="1" x14ac:dyDescent="0.35">
      <c r="A26" s="107"/>
      <c r="B26" s="892" t="s">
        <v>125</v>
      </c>
      <c r="C26" s="515"/>
      <c r="D26" s="557"/>
      <c r="E26" s="896" t="s">
        <v>20</v>
      </c>
      <c r="F26" s="527">
        <f>F17+F18+F20+F21+F22+F23+F24</f>
        <v>782</v>
      </c>
      <c r="G26" s="897"/>
      <c r="H26" s="244">
        <f t="shared" ref="H26:X26" si="3">H17+H18+H20+H21+H22+H23+H24</f>
        <v>45.129999999999995</v>
      </c>
      <c r="I26" s="62">
        <f t="shared" si="3"/>
        <v>26.369999999999997</v>
      </c>
      <c r="J26" s="110">
        <f t="shared" si="3"/>
        <v>85.26</v>
      </c>
      <c r="K26" s="898">
        <f t="shared" si="3"/>
        <v>756.43</v>
      </c>
      <c r="L26" s="877">
        <f t="shared" si="3"/>
        <v>0.68</v>
      </c>
      <c r="M26" s="879">
        <f t="shared" si="3"/>
        <v>0.36000000000000004</v>
      </c>
      <c r="N26" s="879">
        <f t="shared" si="3"/>
        <v>20.72</v>
      </c>
      <c r="O26" s="879">
        <f t="shared" si="3"/>
        <v>140</v>
      </c>
      <c r="P26" s="880">
        <f t="shared" si="3"/>
        <v>0.32</v>
      </c>
      <c r="Q26" s="877">
        <f t="shared" si="3"/>
        <v>114.76</v>
      </c>
      <c r="R26" s="879">
        <f t="shared" si="3"/>
        <v>460.26</v>
      </c>
      <c r="S26" s="879">
        <f t="shared" si="3"/>
        <v>116.86999999999999</v>
      </c>
      <c r="T26" s="879">
        <f t="shared" si="3"/>
        <v>9.86</v>
      </c>
      <c r="U26" s="879">
        <f t="shared" si="3"/>
        <v>1105.47</v>
      </c>
      <c r="V26" s="879">
        <f t="shared" si="3"/>
        <v>1.4020000000000001E-2</v>
      </c>
      <c r="W26" s="879">
        <f t="shared" si="3"/>
        <v>1.55E-2</v>
      </c>
      <c r="X26" s="899">
        <f t="shared" si="3"/>
        <v>4.47</v>
      </c>
    </row>
    <row r="27" spans="1:24" s="36" customFormat="1" ht="26.5" customHeight="1" x14ac:dyDescent="0.35">
      <c r="A27" s="106"/>
      <c r="B27" s="185" t="s">
        <v>74</v>
      </c>
      <c r="C27" s="499"/>
      <c r="D27" s="556"/>
      <c r="E27" s="893" t="s">
        <v>21</v>
      </c>
      <c r="F27" s="425"/>
      <c r="G27" s="508"/>
      <c r="H27" s="202"/>
      <c r="I27" s="22"/>
      <c r="J27" s="61"/>
      <c r="K27" s="900">
        <f>K25/23.5</f>
        <v>30.271063829787231</v>
      </c>
      <c r="L27" s="901"/>
      <c r="M27" s="902"/>
      <c r="N27" s="902"/>
      <c r="O27" s="902"/>
      <c r="P27" s="903"/>
      <c r="Q27" s="901"/>
      <c r="R27" s="902"/>
      <c r="S27" s="902"/>
      <c r="T27" s="902"/>
      <c r="U27" s="902"/>
      <c r="V27" s="902"/>
      <c r="W27" s="902"/>
      <c r="X27" s="903"/>
    </row>
    <row r="28" spans="1:24" s="36" customFormat="1" ht="26.5" customHeight="1" thickBot="1" x14ac:dyDescent="0.4">
      <c r="A28" s="146"/>
      <c r="B28" s="904" t="s">
        <v>125</v>
      </c>
      <c r="C28" s="516"/>
      <c r="D28" s="684"/>
      <c r="E28" s="905" t="s">
        <v>21</v>
      </c>
      <c r="F28" s="188"/>
      <c r="G28" s="530"/>
      <c r="H28" s="430"/>
      <c r="I28" s="431"/>
      <c r="J28" s="432"/>
      <c r="K28" s="433">
        <f>K26/23.5</f>
        <v>32.188510638297871</v>
      </c>
      <c r="L28" s="430"/>
      <c r="M28" s="491"/>
      <c r="N28" s="431"/>
      <c r="O28" s="431"/>
      <c r="P28" s="432"/>
      <c r="Q28" s="430"/>
      <c r="R28" s="431"/>
      <c r="S28" s="431"/>
      <c r="T28" s="431"/>
      <c r="U28" s="431"/>
      <c r="V28" s="431"/>
      <c r="W28" s="431"/>
      <c r="X28" s="432"/>
    </row>
    <row r="29" spans="1:24" x14ac:dyDescent="0.35">
      <c r="A29" s="2"/>
      <c r="C29" s="4"/>
      <c r="D29" s="2"/>
      <c r="E29" s="2"/>
      <c r="F29" s="2"/>
      <c r="G29" s="9"/>
      <c r="H29" s="10"/>
      <c r="I29" s="9"/>
      <c r="J29" s="2"/>
      <c r="K29" s="12"/>
      <c r="L29" s="2"/>
      <c r="M29" s="2"/>
      <c r="N29" s="2"/>
    </row>
    <row r="30" spans="1:24" ht="18" x14ac:dyDescent="0.35">
      <c r="A30" s="639" t="s">
        <v>66</v>
      </c>
      <c r="B30" s="639" t="s">
        <v>66</v>
      </c>
      <c r="C30" s="114"/>
      <c r="D30" s="640"/>
      <c r="E30" s="52"/>
      <c r="F30" s="26"/>
      <c r="G30" s="11"/>
      <c r="H30" s="11"/>
      <c r="I30" s="11"/>
      <c r="J30" s="11"/>
    </row>
    <row r="31" spans="1:24" ht="18" x14ac:dyDescent="0.35">
      <c r="A31" s="642" t="s">
        <v>67</v>
      </c>
      <c r="B31" s="642" t="s">
        <v>67</v>
      </c>
      <c r="C31" s="115"/>
      <c r="D31" s="643"/>
      <c r="E31" s="57"/>
      <c r="F31" s="26"/>
      <c r="G31" s="11"/>
      <c r="H31" s="11"/>
      <c r="I31" s="11"/>
      <c r="J31" s="11"/>
    </row>
    <row r="33" spans="4:10" ht="18" x14ac:dyDescent="0.35">
      <c r="D33" s="11"/>
      <c r="E33" s="25"/>
      <c r="F33" s="26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E17" sqref="E17"/>
    </sheetView>
  </sheetViews>
  <sheetFormatPr defaultRowHeight="14.5" x14ac:dyDescent="0.35"/>
  <cols>
    <col min="1" max="1" width="19.7265625" customWidth="1"/>
    <col min="2" max="2" width="18.81640625" style="847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846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39</v>
      </c>
      <c r="D4" s="130"/>
      <c r="E4" s="161"/>
      <c r="F4" s="97"/>
      <c r="G4" s="384"/>
      <c r="H4" s="810" t="s">
        <v>22</v>
      </c>
      <c r="I4" s="811"/>
      <c r="J4" s="812"/>
      <c r="K4" s="317" t="s">
        <v>23</v>
      </c>
      <c r="L4" s="929" t="s">
        <v>24</v>
      </c>
      <c r="M4" s="930"/>
      <c r="N4" s="931"/>
      <c r="O4" s="931"/>
      <c r="P4" s="935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47" thickBot="1" x14ac:dyDescent="0.4">
      <c r="A5" s="142" t="s">
        <v>0</v>
      </c>
      <c r="B5" s="567"/>
      <c r="C5" s="104" t="s">
        <v>40</v>
      </c>
      <c r="D5" s="78" t="s">
        <v>41</v>
      </c>
      <c r="E5" s="104" t="s">
        <v>38</v>
      </c>
      <c r="F5" s="98" t="s">
        <v>26</v>
      </c>
      <c r="G5" s="104" t="s">
        <v>37</v>
      </c>
      <c r="H5" s="127" t="s">
        <v>27</v>
      </c>
      <c r="I5" s="487" t="s">
        <v>28</v>
      </c>
      <c r="J5" s="775" t="s">
        <v>29</v>
      </c>
      <c r="K5" s="318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37.5" customHeight="1" x14ac:dyDescent="0.35">
      <c r="A6" s="145" t="s">
        <v>6</v>
      </c>
      <c r="B6" s="390"/>
      <c r="C6" s="568" t="s">
        <v>104</v>
      </c>
      <c r="D6" s="390" t="s">
        <v>19</v>
      </c>
      <c r="E6" s="357" t="s">
        <v>44</v>
      </c>
      <c r="F6" s="356">
        <v>17</v>
      </c>
      <c r="G6" s="138"/>
      <c r="H6" s="269">
        <v>2.48</v>
      </c>
      <c r="I6" s="39">
        <v>3.96</v>
      </c>
      <c r="J6" s="40">
        <v>0.68</v>
      </c>
      <c r="K6" s="320">
        <v>48.11</v>
      </c>
      <c r="L6" s="269">
        <v>0.01</v>
      </c>
      <c r="M6" s="38">
        <v>0.06</v>
      </c>
      <c r="N6" s="39">
        <v>0.12</v>
      </c>
      <c r="O6" s="39">
        <v>30</v>
      </c>
      <c r="P6" s="42">
        <v>0.11</v>
      </c>
      <c r="Q6" s="269">
        <v>107.1</v>
      </c>
      <c r="R6" s="39">
        <v>119</v>
      </c>
      <c r="S6" s="39">
        <v>5.0999999999999996</v>
      </c>
      <c r="T6" s="39">
        <v>0.15</v>
      </c>
      <c r="U6" s="39">
        <v>32.64</v>
      </c>
      <c r="V6" s="39">
        <v>0</v>
      </c>
      <c r="W6" s="39">
        <v>2E-3</v>
      </c>
      <c r="X6" s="40">
        <v>0.01</v>
      </c>
    </row>
    <row r="7" spans="1:24" s="16" customFormat="1" ht="37.5" customHeight="1" x14ac:dyDescent="0.35">
      <c r="A7" s="105"/>
      <c r="B7" s="151"/>
      <c r="C7" s="575">
        <v>25</v>
      </c>
      <c r="D7" s="274" t="s">
        <v>19</v>
      </c>
      <c r="E7" s="587" t="s">
        <v>50</v>
      </c>
      <c r="F7" s="753">
        <v>150</v>
      </c>
      <c r="G7" s="221"/>
      <c r="H7" s="47">
        <v>0.6</v>
      </c>
      <c r="I7" s="37">
        <v>0.45</v>
      </c>
      <c r="J7" s="48">
        <v>15.45</v>
      </c>
      <c r="K7" s="225">
        <v>70.5</v>
      </c>
      <c r="L7" s="261">
        <v>0.03</v>
      </c>
      <c r="M7" s="47">
        <v>0.05</v>
      </c>
      <c r="N7" s="37">
        <v>7.5</v>
      </c>
      <c r="O7" s="37">
        <v>0</v>
      </c>
      <c r="P7" s="223">
        <v>0</v>
      </c>
      <c r="Q7" s="47">
        <v>28.5</v>
      </c>
      <c r="R7" s="37">
        <v>24</v>
      </c>
      <c r="S7" s="37">
        <v>18</v>
      </c>
      <c r="T7" s="37">
        <v>0</v>
      </c>
      <c r="U7" s="37">
        <v>232.5</v>
      </c>
      <c r="V7" s="37">
        <v>1E-3</v>
      </c>
      <c r="W7" s="37">
        <v>0</v>
      </c>
      <c r="X7" s="450">
        <v>0.01</v>
      </c>
    </row>
    <row r="8" spans="1:24" s="16" customFormat="1" ht="37.5" customHeight="1" x14ac:dyDescent="0.35">
      <c r="A8" s="105"/>
      <c r="B8" s="151"/>
      <c r="C8" s="147">
        <v>319</v>
      </c>
      <c r="D8" s="151" t="s">
        <v>4</v>
      </c>
      <c r="E8" s="358" t="s">
        <v>175</v>
      </c>
      <c r="F8" s="284">
        <v>150</v>
      </c>
      <c r="G8" s="133"/>
      <c r="H8" s="242">
        <v>21.5</v>
      </c>
      <c r="I8" s="15">
        <v>13.61</v>
      </c>
      <c r="J8" s="41">
        <v>31.05</v>
      </c>
      <c r="K8" s="259">
        <v>333.11</v>
      </c>
      <c r="L8" s="242">
        <v>0.05</v>
      </c>
      <c r="M8" s="17">
        <v>0.25</v>
      </c>
      <c r="N8" s="15">
        <v>0.52</v>
      </c>
      <c r="O8" s="15">
        <v>70</v>
      </c>
      <c r="P8" s="18">
        <v>0.33</v>
      </c>
      <c r="Q8" s="242">
        <v>161.97</v>
      </c>
      <c r="R8" s="15">
        <v>221.22</v>
      </c>
      <c r="S8" s="15">
        <v>25.35</v>
      </c>
      <c r="T8" s="15">
        <v>0.8</v>
      </c>
      <c r="U8" s="15">
        <v>128.47999999999999</v>
      </c>
      <c r="V8" s="15">
        <v>8.9800000000000001E-3</v>
      </c>
      <c r="W8" s="15">
        <v>2.7449999999999999E-2</v>
      </c>
      <c r="X8" s="41">
        <v>0.03</v>
      </c>
    </row>
    <row r="9" spans="1:24" s="16" customFormat="1" ht="52.5" customHeight="1" x14ac:dyDescent="0.35">
      <c r="A9" s="105"/>
      <c r="B9" s="151"/>
      <c r="C9" s="147">
        <v>113</v>
      </c>
      <c r="D9" s="151" t="s">
        <v>5</v>
      </c>
      <c r="E9" s="182" t="s">
        <v>11</v>
      </c>
      <c r="F9" s="133">
        <v>200</v>
      </c>
      <c r="G9" s="257"/>
      <c r="H9" s="242">
        <v>0.04</v>
      </c>
      <c r="I9" s="15">
        <v>0</v>
      </c>
      <c r="J9" s="41">
        <v>7.4</v>
      </c>
      <c r="K9" s="260">
        <v>30.26</v>
      </c>
      <c r="L9" s="242">
        <v>0</v>
      </c>
      <c r="M9" s="17">
        <v>0</v>
      </c>
      <c r="N9" s="15">
        <v>0.8</v>
      </c>
      <c r="O9" s="15">
        <v>0</v>
      </c>
      <c r="P9" s="41">
        <v>0</v>
      </c>
      <c r="Q9" s="242">
        <v>2.02</v>
      </c>
      <c r="R9" s="15">
        <v>0.99</v>
      </c>
      <c r="S9" s="15">
        <v>0.55000000000000004</v>
      </c>
      <c r="T9" s="15">
        <v>0.05</v>
      </c>
      <c r="U9" s="15">
        <v>7.05</v>
      </c>
      <c r="V9" s="15">
        <v>0</v>
      </c>
      <c r="W9" s="15">
        <v>0</v>
      </c>
      <c r="X9" s="41">
        <v>0</v>
      </c>
    </row>
    <row r="10" spans="1:24" s="16" customFormat="1" ht="37.5" customHeight="1" x14ac:dyDescent="0.35">
      <c r="A10" s="105"/>
      <c r="B10" s="151"/>
      <c r="C10" s="149">
        <v>121</v>
      </c>
      <c r="D10" s="151" t="s">
        <v>14</v>
      </c>
      <c r="E10" s="220" t="s">
        <v>51</v>
      </c>
      <c r="F10" s="284">
        <v>20</v>
      </c>
      <c r="G10" s="133"/>
      <c r="H10" s="242">
        <v>1.5</v>
      </c>
      <c r="I10" s="15">
        <v>0.57999999999999996</v>
      </c>
      <c r="J10" s="41">
        <v>9.9600000000000009</v>
      </c>
      <c r="K10" s="259">
        <v>52.4</v>
      </c>
      <c r="L10" s="242">
        <v>0.02</v>
      </c>
      <c r="M10" s="17">
        <v>0.01</v>
      </c>
      <c r="N10" s="15">
        <v>0</v>
      </c>
      <c r="O10" s="15">
        <v>0</v>
      </c>
      <c r="P10" s="18">
        <v>0</v>
      </c>
      <c r="Q10" s="242">
        <v>3.8</v>
      </c>
      <c r="R10" s="15">
        <v>13</v>
      </c>
      <c r="S10" s="15">
        <v>2.6</v>
      </c>
      <c r="T10" s="15">
        <v>0.24</v>
      </c>
      <c r="U10" s="15">
        <v>18.399999999999999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5"/>
      <c r="B11" s="151"/>
      <c r="C11" s="147"/>
      <c r="D11" s="151"/>
      <c r="E11" s="308" t="s">
        <v>20</v>
      </c>
      <c r="F11" s="313">
        <f>SUM(F6:F10)</f>
        <v>537</v>
      </c>
      <c r="G11" s="133"/>
      <c r="H11" s="242">
        <f t="shared" ref="H11:X11" si="0">SUM(H6:H10)</f>
        <v>26.119999999999997</v>
      </c>
      <c r="I11" s="15">
        <f t="shared" si="0"/>
        <v>18.599999999999998</v>
      </c>
      <c r="J11" s="41">
        <f t="shared" si="0"/>
        <v>64.539999999999992</v>
      </c>
      <c r="K11" s="353">
        <f t="shared" si="0"/>
        <v>534.38</v>
      </c>
      <c r="L11" s="242">
        <f t="shared" si="0"/>
        <v>0.11</v>
      </c>
      <c r="M11" s="15">
        <f t="shared" si="0"/>
        <v>0.37</v>
      </c>
      <c r="N11" s="15">
        <f t="shared" si="0"/>
        <v>8.9400000000000013</v>
      </c>
      <c r="O11" s="15">
        <f t="shared" si="0"/>
        <v>100</v>
      </c>
      <c r="P11" s="18">
        <f t="shared" si="0"/>
        <v>0.44</v>
      </c>
      <c r="Q11" s="242">
        <f t="shared" si="0"/>
        <v>303.39</v>
      </c>
      <c r="R11" s="15">
        <f t="shared" si="0"/>
        <v>378.21000000000004</v>
      </c>
      <c r="S11" s="15">
        <f t="shared" si="0"/>
        <v>51.6</v>
      </c>
      <c r="T11" s="15">
        <f t="shared" si="0"/>
        <v>1.24</v>
      </c>
      <c r="U11" s="15">
        <f t="shared" si="0"/>
        <v>419.07</v>
      </c>
      <c r="V11" s="15">
        <f t="shared" si="0"/>
        <v>9.9799999999999993E-3</v>
      </c>
      <c r="W11" s="15">
        <f t="shared" si="0"/>
        <v>2.9449999999999997E-2</v>
      </c>
      <c r="X11" s="41">
        <f t="shared" si="0"/>
        <v>0.05</v>
      </c>
    </row>
    <row r="12" spans="1:24" s="16" customFormat="1" ht="37.5" customHeight="1" thickBot="1" x14ac:dyDescent="0.4">
      <c r="A12" s="327"/>
      <c r="B12" s="829"/>
      <c r="C12" s="827"/>
      <c r="D12" s="698"/>
      <c r="E12" s="342" t="s">
        <v>21</v>
      </c>
      <c r="F12" s="343"/>
      <c r="G12" s="698"/>
      <c r="H12" s="478"/>
      <c r="I12" s="479"/>
      <c r="J12" s="480"/>
      <c r="K12" s="344">
        <f>K11/23.5</f>
        <v>22.739574468085106</v>
      </c>
      <c r="L12" s="485"/>
      <c r="M12" s="479"/>
      <c r="N12" s="479"/>
      <c r="O12" s="479"/>
      <c r="P12" s="486"/>
      <c r="Q12" s="478"/>
      <c r="R12" s="479"/>
      <c r="S12" s="479"/>
      <c r="T12" s="479"/>
      <c r="U12" s="479"/>
      <c r="V12" s="479"/>
      <c r="W12" s="479"/>
      <c r="X12" s="480"/>
    </row>
    <row r="13" spans="1:24" s="16" customFormat="1" ht="37.5" customHeight="1" x14ac:dyDescent="0.35">
      <c r="A13" s="145" t="s">
        <v>7</v>
      </c>
      <c r="B13" s="138"/>
      <c r="C13" s="394">
        <v>24</v>
      </c>
      <c r="D13" s="653" t="s">
        <v>19</v>
      </c>
      <c r="E13" s="390" t="s">
        <v>108</v>
      </c>
      <c r="F13" s="138">
        <v>150</v>
      </c>
      <c r="G13" s="316"/>
      <c r="H13" s="269">
        <v>0.6</v>
      </c>
      <c r="I13" s="39">
        <v>0.6</v>
      </c>
      <c r="J13" s="40">
        <v>14.7</v>
      </c>
      <c r="K13" s="320">
        <v>70.5</v>
      </c>
      <c r="L13" s="269">
        <v>0.05</v>
      </c>
      <c r="M13" s="39">
        <v>0.03</v>
      </c>
      <c r="N13" s="39">
        <v>15</v>
      </c>
      <c r="O13" s="39">
        <v>0</v>
      </c>
      <c r="P13" s="42">
        <v>0</v>
      </c>
      <c r="Q13" s="269">
        <v>24</v>
      </c>
      <c r="R13" s="39">
        <v>16.5</v>
      </c>
      <c r="S13" s="39">
        <v>13.5</v>
      </c>
      <c r="T13" s="39">
        <v>3.3</v>
      </c>
      <c r="U13" s="39">
        <v>417</v>
      </c>
      <c r="V13" s="39">
        <v>3.0000000000000001E-3</v>
      </c>
      <c r="W13" s="39">
        <v>0</v>
      </c>
      <c r="X13" s="40">
        <v>0.01</v>
      </c>
    </row>
    <row r="14" spans="1:24" s="16" customFormat="1" ht="37.5" customHeight="1" x14ac:dyDescent="0.35">
      <c r="A14" s="105"/>
      <c r="B14" s="133"/>
      <c r="C14" s="147">
        <v>237</v>
      </c>
      <c r="D14" s="182" t="s">
        <v>9</v>
      </c>
      <c r="E14" s="220" t="s">
        <v>110</v>
      </c>
      <c r="F14" s="601">
        <v>200</v>
      </c>
      <c r="G14" s="569"/>
      <c r="H14" s="242">
        <v>1.7</v>
      </c>
      <c r="I14" s="15">
        <v>2.78</v>
      </c>
      <c r="J14" s="41">
        <v>7.17</v>
      </c>
      <c r="K14" s="259">
        <v>61.44</v>
      </c>
      <c r="L14" s="277">
        <v>0.04</v>
      </c>
      <c r="M14" s="20">
        <v>0.04</v>
      </c>
      <c r="N14" s="20">
        <v>10.09</v>
      </c>
      <c r="O14" s="20">
        <v>100</v>
      </c>
      <c r="P14" s="21">
        <v>0.02</v>
      </c>
      <c r="Q14" s="277">
        <v>34.64</v>
      </c>
      <c r="R14" s="20">
        <v>38.47</v>
      </c>
      <c r="S14" s="20">
        <v>16.440000000000001</v>
      </c>
      <c r="T14" s="20">
        <v>0.61</v>
      </c>
      <c r="U14" s="20">
        <v>268.88</v>
      </c>
      <c r="V14" s="20">
        <v>4.0000000000000001E-3</v>
      </c>
      <c r="W14" s="20">
        <v>0</v>
      </c>
      <c r="X14" s="46">
        <v>0.02</v>
      </c>
    </row>
    <row r="15" spans="1:24" s="16" customFormat="1" ht="37.5" customHeight="1" x14ac:dyDescent="0.35">
      <c r="A15" s="106"/>
      <c r="B15" s="185" t="s">
        <v>74</v>
      </c>
      <c r="C15" s="498">
        <v>258</v>
      </c>
      <c r="D15" s="512" t="s">
        <v>10</v>
      </c>
      <c r="E15" s="526" t="s">
        <v>176</v>
      </c>
      <c r="F15" s="185">
        <v>90</v>
      </c>
      <c r="G15" s="167"/>
      <c r="H15" s="309">
        <v>12.53</v>
      </c>
      <c r="I15" s="59">
        <v>11.36</v>
      </c>
      <c r="J15" s="60">
        <v>7.16</v>
      </c>
      <c r="K15" s="494">
        <v>181.35</v>
      </c>
      <c r="L15" s="309">
        <v>0.06</v>
      </c>
      <c r="M15" s="58">
        <v>0.09</v>
      </c>
      <c r="N15" s="59">
        <v>1.2</v>
      </c>
      <c r="O15" s="59">
        <v>40</v>
      </c>
      <c r="P15" s="112">
        <v>0.03</v>
      </c>
      <c r="Q15" s="309">
        <v>14.04</v>
      </c>
      <c r="R15" s="59">
        <v>112.18</v>
      </c>
      <c r="S15" s="59">
        <v>17.440000000000001</v>
      </c>
      <c r="T15" s="59">
        <v>0.99</v>
      </c>
      <c r="U15" s="59">
        <v>168.6</v>
      </c>
      <c r="V15" s="59">
        <v>2.9299999999999999E-3</v>
      </c>
      <c r="W15" s="59">
        <v>1.4300000000000001E-3</v>
      </c>
      <c r="X15" s="46">
        <v>0.08</v>
      </c>
    </row>
    <row r="16" spans="1:24" s="16" customFormat="1" ht="37.5" customHeight="1" x14ac:dyDescent="0.35">
      <c r="A16" s="106"/>
      <c r="B16" s="186" t="s">
        <v>76</v>
      </c>
      <c r="C16" s="580">
        <v>150</v>
      </c>
      <c r="D16" s="737" t="s">
        <v>10</v>
      </c>
      <c r="E16" s="689" t="s">
        <v>140</v>
      </c>
      <c r="F16" s="555">
        <v>90</v>
      </c>
      <c r="G16" s="189"/>
      <c r="H16" s="244">
        <v>21.52</v>
      </c>
      <c r="I16" s="62">
        <v>19.57</v>
      </c>
      <c r="J16" s="110">
        <v>2.4500000000000002</v>
      </c>
      <c r="K16" s="397">
        <v>270.77</v>
      </c>
      <c r="L16" s="244">
        <v>0.09</v>
      </c>
      <c r="M16" s="62">
        <v>0.16</v>
      </c>
      <c r="N16" s="62">
        <v>7.66</v>
      </c>
      <c r="O16" s="62">
        <v>70</v>
      </c>
      <c r="P16" s="492">
        <v>0.04</v>
      </c>
      <c r="Q16" s="244">
        <v>26.49</v>
      </c>
      <c r="R16" s="62">
        <v>178.7</v>
      </c>
      <c r="S16" s="62">
        <v>24.83</v>
      </c>
      <c r="T16" s="62">
        <v>1.68</v>
      </c>
      <c r="U16" s="62">
        <v>295.58</v>
      </c>
      <c r="V16" s="62">
        <v>5.0000000000000001E-3</v>
      </c>
      <c r="W16" s="62">
        <v>0</v>
      </c>
      <c r="X16" s="110">
        <v>0.56999999999999995</v>
      </c>
    </row>
    <row r="17" spans="1:24" s="16" customFormat="1" ht="37.5" customHeight="1" x14ac:dyDescent="0.35">
      <c r="A17" s="107"/>
      <c r="B17" s="185" t="s">
        <v>74</v>
      </c>
      <c r="C17" s="498">
        <v>50</v>
      </c>
      <c r="D17" s="178" t="s">
        <v>64</v>
      </c>
      <c r="E17" s="512" t="s">
        <v>93</v>
      </c>
      <c r="F17" s="185">
        <v>150</v>
      </c>
      <c r="G17" s="532"/>
      <c r="H17" s="541">
        <v>3.28</v>
      </c>
      <c r="I17" s="513">
        <v>7.81</v>
      </c>
      <c r="J17" s="542">
        <v>21.57</v>
      </c>
      <c r="K17" s="543">
        <v>170.22</v>
      </c>
      <c r="L17" s="309">
        <v>0.13</v>
      </c>
      <c r="M17" s="59">
        <v>0.11</v>
      </c>
      <c r="N17" s="59">
        <v>11.16</v>
      </c>
      <c r="O17" s="59">
        <v>50</v>
      </c>
      <c r="P17" s="112">
        <v>0.15</v>
      </c>
      <c r="Q17" s="309">
        <v>39.840000000000003</v>
      </c>
      <c r="R17" s="59">
        <v>90.51</v>
      </c>
      <c r="S17" s="59">
        <v>30.49</v>
      </c>
      <c r="T17" s="59">
        <v>1.1299999999999999</v>
      </c>
      <c r="U17" s="59">
        <v>680.36</v>
      </c>
      <c r="V17" s="59">
        <v>8.0000000000000002E-3</v>
      </c>
      <c r="W17" s="59">
        <v>1E-3</v>
      </c>
      <c r="X17" s="60">
        <v>0.04</v>
      </c>
    </row>
    <row r="18" spans="1:24" s="16" customFormat="1" ht="37.5" customHeight="1" x14ac:dyDescent="0.35">
      <c r="A18" s="107"/>
      <c r="B18" s="186" t="s">
        <v>76</v>
      </c>
      <c r="C18" s="580">
        <v>51</v>
      </c>
      <c r="D18" s="164" t="s">
        <v>64</v>
      </c>
      <c r="E18" s="517" t="s">
        <v>134</v>
      </c>
      <c r="F18" s="186">
        <v>150</v>
      </c>
      <c r="G18" s="168"/>
      <c r="H18" s="451">
        <v>3.33</v>
      </c>
      <c r="I18" s="447">
        <v>3.81</v>
      </c>
      <c r="J18" s="452">
        <v>26.04</v>
      </c>
      <c r="K18" s="453">
        <v>151.12</v>
      </c>
      <c r="L18" s="451">
        <v>0.15</v>
      </c>
      <c r="M18" s="447">
        <v>0.1</v>
      </c>
      <c r="N18" s="447">
        <v>14.03</v>
      </c>
      <c r="O18" s="447">
        <v>20</v>
      </c>
      <c r="P18" s="448">
        <v>0.06</v>
      </c>
      <c r="Q18" s="451">
        <v>20.11</v>
      </c>
      <c r="R18" s="447">
        <v>90.58</v>
      </c>
      <c r="S18" s="447">
        <v>35.68</v>
      </c>
      <c r="T18" s="447">
        <v>1.45</v>
      </c>
      <c r="U18" s="447">
        <v>830.41</v>
      </c>
      <c r="V18" s="447">
        <v>8.0000000000000002E-3</v>
      </c>
      <c r="W18" s="447">
        <v>1E-3</v>
      </c>
      <c r="X18" s="452">
        <v>0.05</v>
      </c>
    </row>
    <row r="19" spans="1:24" s="16" customFormat="1" ht="37.5" customHeight="1" x14ac:dyDescent="0.35">
      <c r="A19" s="107"/>
      <c r="B19" s="134"/>
      <c r="C19" s="563">
        <v>107</v>
      </c>
      <c r="D19" s="213" t="s">
        <v>18</v>
      </c>
      <c r="E19" s="361" t="s">
        <v>101</v>
      </c>
      <c r="F19" s="411">
        <v>200</v>
      </c>
      <c r="G19" s="574"/>
      <c r="H19" s="277">
        <v>0.6</v>
      </c>
      <c r="I19" s="20">
        <v>0</v>
      </c>
      <c r="J19" s="46">
        <v>33</v>
      </c>
      <c r="K19" s="276">
        <v>136</v>
      </c>
      <c r="L19" s="277">
        <v>0.04</v>
      </c>
      <c r="M19" s="20">
        <v>0.08</v>
      </c>
      <c r="N19" s="20">
        <v>12</v>
      </c>
      <c r="O19" s="20">
        <v>20</v>
      </c>
      <c r="P19" s="21">
        <v>0</v>
      </c>
      <c r="Q19" s="277">
        <v>10</v>
      </c>
      <c r="R19" s="20">
        <v>30</v>
      </c>
      <c r="S19" s="20">
        <v>24</v>
      </c>
      <c r="T19" s="20">
        <v>0.4</v>
      </c>
      <c r="U19" s="20">
        <v>304</v>
      </c>
      <c r="V19" s="20">
        <v>0</v>
      </c>
      <c r="W19" s="20">
        <v>0</v>
      </c>
      <c r="X19" s="46">
        <v>0</v>
      </c>
    </row>
    <row r="20" spans="1:24" s="16" customFormat="1" ht="37.5" customHeight="1" x14ac:dyDescent="0.35">
      <c r="A20" s="107"/>
      <c r="B20" s="134"/>
      <c r="C20" s="577">
        <v>119</v>
      </c>
      <c r="D20" s="213" t="s">
        <v>14</v>
      </c>
      <c r="E20" s="152" t="s">
        <v>55</v>
      </c>
      <c r="F20" s="171">
        <v>30</v>
      </c>
      <c r="G20" s="574"/>
      <c r="H20" s="277">
        <v>2.2799999999999998</v>
      </c>
      <c r="I20" s="20">
        <v>0.24</v>
      </c>
      <c r="J20" s="46">
        <v>14.76</v>
      </c>
      <c r="K20" s="412">
        <v>70.5</v>
      </c>
      <c r="L20" s="277">
        <v>0.03</v>
      </c>
      <c r="M20" s="20">
        <v>0.01</v>
      </c>
      <c r="N20" s="20">
        <v>0</v>
      </c>
      <c r="O20" s="20">
        <v>0</v>
      </c>
      <c r="P20" s="21">
        <v>0</v>
      </c>
      <c r="Q20" s="277">
        <v>6</v>
      </c>
      <c r="R20" s="20">
        <v>19.5</v>
      </c>
      <c r="S20" s="20">
        <v>4.2</v>
      </c>
      <c r="T20" s="20">
        <v>0.33</v>
      </c>
      <c r="U20" s="20">
        <v>27.9</v>
      </c>
      <c r="V20" s="20">
        <v>1E-3</v>
      </c>
      <c r="W20" s="20">
        <v>2E-3</v>
      </c>
      <c r="X20" s="46">
        <v>4.3499999999999996</v>
      </c>
    </row>
    <row r="21" spans="1:24" s="16" customFormat="1" ht="37.5" customHeight="1" x14ac:dyDescent="0.35">
      <c r="A21" s="107"/>
      <c r="B21" s="134"/>
      <c r="C21" s="563">
        <v>120</v>
      </c>
      <c r="D21" s="213" t="s">
        <v>15</v>
      </c>
      <c r="E21" s="152" t="s">
        <v>47</v>
      </c>
      <c r="F21" s="171">
        <v>20</v>
      </c>
      <c r="G21" s="574"/>
      <c r="H21" s="277">
        <v>1.32</v>
      </c>
      <c r="I21" s="20">
        <v>0.24</v>
      </c>
      <c r="J21" s="46">
        <v>8.0399999999999991</v>
      </c>
      <c r="K21" s="412">
        <v>39.6</v>
      </c>
      <c r="L21" s="277">
        <v>0.03</v>
      </c>
      <c r="M21" s="20">
        <v>0.02</v>
      </c>
      <c r="N21" s="20">
        <v>0</v>
      </c>
      <c r="O21" s="20">
        <v>0</v>
      </c>
      <c r="P21" s="21">
        <v>0</v>
      </c>
      <c r="Q21" s="277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7.5" customHeight="1" x14ac:dyDescent="0.35">
      <c r="A22" s="107"/>
      <c r="B22" s="185" t="s">
        <v>74</v>
      </c>
      <c r="C22" s="798"/>
      <c r="D22" s="732"/>
      <c r="E22" s="306" t="s">
        <v>20</v>
      </c>
      <c r="F22" s="470">
        <f>F13+F14+F15+F17+F19+F20+F21</f>
        <v>840</v>
      </c>
      <c r="G22" s="470"/>
      <c r="H22" s="202">
        <f>H13+H14+H15+H17+H19+H20+H21</f>
        <v>22.310000000000002</v>
      </c>
      <c r="I22" s="22">
        <f t="shared" ref="I22:X22" si="1">I13+I14+I15+I17+I19+I20+I21</f>
        <v>23.029999999999994</v>
      </c>
      <c r="J22" s="61">
        <f t="shared" si="1"/>
        <v>106.4</v>
      </c>
      <c r="K22" s="460">
        <f t="shared" si="1"/>
        <v>729.61</v>
      </c>
      <c r="L22" s="202">
        <f t="shared" si="1"/>
        <v>0.38</v>
      </c>
      <c r="M22" s="22">
        <f t="shared" si="1"/>
        <v>0.38000000000000006</v>
      </c>
      <c r="N22" s="22">
        <f t="shared" si="1"/>
        <v>49.45</v>
      </c>
      <c r="O22" s="22">
        <f t="shared" si="1"/>
        <v>210</v>
      </c>
      <c r="P22" s="111">
        <f t="shared" si="1"/>
        <v>0.2</v>
      </c>
      <c r="Q22" s="202">
        <f t="shared" si="1"/>
        <v>134.32000000000002</v>
      </c>
      <c r="R22" s="22">
        <f t="shared" si="1"/>
        <v>337.16</v>
      </c>
      <c r="S22" s="22">
        <f t="shared" si="1"/>
        <v>115.47000000000001</v>
      </c>
      <c r="T22" s="22">
        <f t="shared" si="1"/>
        <v>7.54</v>
      </c>
      <c r="U22" s="22">
        <f t="shared" si="1"/>
        <v>1913.7400000000002</v>
      </c>
      <c r="V22" s="22">
        <f t="shared" si="1"/>
        <v>1.9930000000000003E-2</v>
      </c>
      <c r="W22" s="22">
        <f t="shared" si="1"/>
        <v>5.4299999999999999E-3</v>
      </c>
      <c r="X22" s="61">
        <f t="shared" si="1"/>
        <v>4.5</v>
      </c>
    </row>
    <row r="23" spans="1:24" s="16" customFormat="1" ht="37.5" customHeight="1" x14ac:dyDescent="0.35">
      <c r="A23" s="107"/>
      <c r="B23" s="186" t="s">
        <v>76</v>
      </c>
      <c r="C23" s="828"/>
      <c r="D23" s="733"/>
      <c r="E23" s="525" t="s">
        <v>20</v>
      </c>
      <c r="F23" s="471">
        <f>F13+F14+F16+F18+F19+F20+F21</f>
        <v>840</v>
      </c>
      <c r="G23" s="471"/>
      <c r="H23" s="310">
        <f>H13+H14+H16+H18+H19+H20+H21</f>
        <v>31.35</v>
      </c>
      <c r="I23" s="54">
        <f t="shared" ref="I23:X23" si="2">I13+I14+I16+I18+I19+I20+I21</f>
        <v>27.239999999999995</v>
      </c>
      <c r="J23" s="70">
        <f t="shared" si="2"/>
        <v>106.16</v>
      </c>
      <c r="K23" s="454">
        <f t="shared" si="2"/>
        <v>799.93</v>
      </c>
      <c r="L23" s="310">
        <f t="shared" si="2"/>
        <v>0.42999999999999994</v>
      </c>
      <c r="M23" s="54">
        <f t="shared" si="2"/>
        <v>0.44000000000000006</v>
      </c>
      <c r="N23" s="54">
        <f t="shared" si="2"/>
        <v>58.78</v>
      </c>
      <c r="O23" s="54">
        <f t="shared" si="2"/>
        <v>210</v>
      </c>
      <c r="P23" s="777">
        <f t="shared" si="2"/>
        <v>0.12</v>
      </c>
      <c r="Q23" s="310">
        <f t="shared" si="2"/>
        <v>127.03999999999999</v>
      </c>
      <c r="R23" s="54">
        <f t="shared" si="2"/>
        <v>403.75</v>
      </c>
      <c r="S23" s="54">
        <f t="shared" si="2"/>
        <v>128.04999999999998</v>
      </c>
      <c r="T23" s="54">
        <f t="shared" si="2"/>
        <v>8.5500000000000007</v>
      </c>
      <c r="U23" s="54">
        <f t="shared" si="2"/>
        <v>2190.77</v>
      </c>
      <c r="V23" s="54">
        <f t="shared" si="2"/>
        <v>2.2000000000000002E-2</v>
      </c>
      <c r="W23" s="54">
        <f t="shared" si="2"/>
        <v>4.0000000000000001E-3</v>
      </c>
      <c r="X23" s="70">
        <f t="shared" si="2"/>
        <v>5</v>
      </c>
    </row>
    <row r="24" spans="1:24" s="16" customFormat="1" ht="37.5" customHeight="1" x14ac:dyDescent="0.35">
      <c r="A24" s="107"/>
      <c r="B24" s="185" t="s">
        <v>74</v>
      </c>
      <c r="C24" s="798"/>
      <c r="D24" s="705"/>
      <c r="E24" s="560" t="s">
        <v>102</v>
      </c>
      <c r="F24" s="534"/>
      <c r="G24" s="534"/>
      <c r="H24" s="419"/>
      <c r="I24" s="420"/>
      <c r="J24" s="421"/>
      <c r="K24" s="505">
        <f>K22/23.5</f>
        <v>31.047234042553193</v>
      </c>
      <c r="L24" s="419"/>
      <c r="M24" s="420"/>
      <c r="N24" s="420"/>
      <c r="O24" s="420"/>
      <c r="P24" s="474"/>
      <c r="Q24" s="419"/>
      <c r="R24" s="420"/>
      <c r="S24" s="420"/>
      <c r="T24" s="420"/>
      <c r="U24" s="420"/>
      <c r="V24" s="420"/>
      <c r="W24" s="420"/>
      <c r="X24" s="421"/>
    </row>
    <row r="25" spans="1:24" s="16" customFormat="1" ht="37.5" customHeight="1" thickBot="1" x14ac:dyDescent="0.4">
      <c r="A25" s="265"/>
      <c r="B25" s="188" t="s">
        <v>76</v>
      </c>
      <c r="C25" s="784"/>
      <c r="D25" s="706"/>
      <c r="E25" s="561" t="s">
        <v>102</v>
      </c>
      <c r="F25" s="562"/>
      <c r="G25" s="674"/>
      <c r="H25" s="430"/>
      <c r="I25" s="431"/>
      <c r="J25" s="432"/>
      <c r="K25" s="433">
        <f>K23/23.5</f>
        <v>34.039574468085107</v>
      </c>
      <c r="L25" s="685"/>
      <c r="M25" s="686"/>
      <c r="N25" s="686"/>
      <c r="O25" s="686"/>
      <c r="P25" s="687"/>
      <c r="Q25" s="685"/>
      <c r="R25" s="686"/>
      <c r="S25" s="686"/>
      <c r="T25" s="686"/>
      <c r="U25" s="686"/>
      <c r="V25" s="686"/>
      <c r="W25" s="686"/>
      <c r="X25" s="688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1"/>
      <c r="F27" s="26"/>
      <c r="G27" s="11"/>
      <c r="H27" s="11"/>
      <c r="I27" s="11"/>
      <c r="J27" s="11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A31" s="639" t="s">
        <v>66</v>
      </c>
      <c r="B31" s="848"/>
      <c r="C31" s="640"/>
      <c r="D31" s="641"/>
      <c r="E31" s="11"/>
      <c r="F31" s="11"/>
      <c r="G31" s="11"/>
      <c r="H31" s="11"/>
      <c r="I31" s="11"/>
      <c r="J31" s="11"/>
    </row>
    <row r="32" spans="1:24" x14ac:dyDescent="0.35">
      <c r="A32" s="642" t="s">
        <v>67</v>
      </c>
      <c r="B32" s="844"/>
      <c r="C32" s="643"/>
      <c r="D32" s="643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847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846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63"/>
      <c r="F3" s="363"/>
      <c r="G3" s="363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300" t="s">
        <v>39</v>
      </c>
      <c r="D4" s="130"/>
      <c r="E4" s="345"/>
      <c r="F4" s="436"/>
      <c r="G4" s="300"/>
      <c r="H4" s="810" t="s">
        <v>22</v>
      </c>
      <c r="I4" s="811"/>
      <c r="J4" s="812"/>
      <c r="K4" s="191" t="s">
        <v>23</v>
      </c>
      <c r="L4" s="929" t="s">
        <v>24</v>
      </c>
      <c r="M4" s="930"/>
      <c r="N4" s="931"/>
      <c r="O4" s="931"/>
      <c r="P4" s="935"/>
      <c r="Q4" s="943" t="s">
        <v>25</v>
      </c>
      <c r="R4" s="944"/>
      <c r="S4" s="944"/>
      <c r="T4" s="944"/>
      <c r="U4" s="944"/>
      <c r="V4" s="944"/>
      <c r="W4" s="944"/>
      <c r="X4" s="945"/>
    </row>
    <row r="5" spans="1:24" s="16" customFormat="1" ht="47" thickBot="1" x14ac:dyDescent="0.4">
      <c r="A5" s="142" t="s">
        <v>0</v>
      </c>
      <c r="B5" s="567"/>
      <c r="C5" s="256" t="s">
        <v>40</v>
      </c>
      <c r="D5" s="78" t="s">
        <v>41</v>
      </c>
      <c r="E5" s="127" t="s">
        <v>38</v>
      </c>
      <c r="F5" s="104" t="s">
        <v>26</v>
      </c>
      <c r="G5" s="104" t="s">
        <v>37</v>
      </c>
      <c r="H5" s="127" t="s">
        <v>27</v>
      </c>
      <c r="I5" s="487" t="s">
        <v>28</v>
      </c>
      <c r="J5" s="98" t="s">
        <v>29</v>
      </c>
      <c r="K5" s="192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37.5" customHeight="1" x14ac:dyDescent="0.35">
      <c r="A6" s="145" t="s">
        <v>6</v>
      </c>
      <c r="B6" s="138"/>
      <c r="C6" s="568">
        <v>24</v>
      </c>
      <c r="D6" s="718" t="s">
        <v>8</v>
      </c>
      <c r="E6" s="390" t="s">
        <v>112</v>
      </c>
      <c r="F6" s="568">
        <v>150</v>
      </c>
      <c r="G6" s="718"/>
      <c r="H6" s="269">
        <v>0.6</v>
      </c>
      <c r="I6" s="39">
        <v>0.6</v>
      </c>
      <c r="J6" s="40">
        <v>14.7</v>
      </c>
      <c r="K6" s="319">
        <v>70.5</v>
      </c>
      <c r="L6" s="269">
        <v>0.05</v>
      </c>
      <c r="M6" s="39">
        <v>0.03</v>
      </c>
      <c r="N6" s="39">
        <v>15</v>
      </c>
      <c r="O6" s="39">
        <v>0</v>
      </c>
      <c r="P6" s="40">
        <v>0</v>
      </c>
      <c r="Q6" s="269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0</v>
      </c>
      <c r="X6" s="40">
        <v>0.01</v>
      </c>
    </row>
    <row r="7" spans="1:24" s="16" customFormat="1" ht="37.5" customHeight="1" x14ac:dyDescent="0.35">
      <c r="A7" s="105"/>
      <c r="B7" s="185" t="s">
        <v>74</v>
      </c>
      <c r="C7" s="591">
        <v>78</v>
      </c>
      <c r="D7" s="755" t="s">
        <v>10</v>
      </c>
      <c r="E7" s="512" t="s">
        <v>181</v>
      </c>
      <c r="F7" s="591">
        <v>90</v>
      </c>
      <c r="G7" s="755"/>
      <c r="H7" s="309">
        <v>14.8</v>
      </c>
      <c r="I7" s="59">
        <v>13.02</v>
      </c>
      <c r="J7" s="60">
        <v>12.17</v>
      </c>
      <c r="K7" s="592">
        <v>226.36</v>
      </c>
      <c r="L7" s="309">
        <v>0.1</v>
      </c>
      <c r="M7" s="59">
        <v>0.12</v>
      </c>
      <c r="N7" s="59">
        <v>1.35</v>
      </c>
      <c r="O7" s="59">
        <v>150</v>
      </c>
      <c r="P7" s="60">
        <v>0.27</v>
      </c>
      <c r="Q7" s="309">
        <v>58.43</v>
      </c>
      <c r="R7" s="59">
        <v>194.16</v>
      </c>
      <c r="S7" s="59">
        <v>50.25</v>
      </c>
      <c r="T7" s="59">
        <v>1.1499999999999999</v>
      </c>
      <c r="U7" s="59">
        <v>351.77</v>
      </c>
      <c r="V7" s="59">
        <v>0.108</v>
      </c>
      <c r="W7" s="59">
        <v>1.4E-2</v>
      </c>
      <c r="X7" s="60">
        <v>0.51</v>
      </c>
    </row>
    <row r="8" spans="1:24" s="16" customFormat="1" ht="37.5" customHeight="1" x14ac:dyDescent="0.35">
      <c r="A8" s="105"/>
      <c r="B8" s="186" t="s">
        <v>76</v>
      </c>
      <c r="C8" s="580">
        <v>146</v>
      </c>
      <c r="D8" s="669" t="s">
        <v>10</v>
      </c>
      <c r="E8" s="593" t="s">
        <v>126</v>
      </c>
      <c r="F8" s="594">
        <v>90</v>
      </c>
      <c r="G8" s="189"/>
      <c r="H8" s="244">
        <v>18.5</v>
      </c>
      <c r="I8" s="62">
        <v>3.73</v>
      </c>
      <c r="J8" s="110">
        <v>2.5099999999999998</v>
      </c>
      <c r="K8" s="397">
        <v>116.1</v>
      </c>
      <c r="L8" s="244">
        <v>0.09</v>
      </c>
      <c r="M8" s="62">
        <v>0.12</v>
      </c>
      <c r="N8" s="62">
        <v>0.24</v>
      </c>
      <c r="O8" s="62">
        <v>30</v>
      </c>
      <c r="P8" s="110">
        <v>0.32</v>
      </c>
      <c r="Q8" s="244">
        <v>124.4</v>
      </c>
      <c r="R8" s="62">
        <v>243</v>
      </c>
      <c r="S8" s="62">
        <v>54.24</v>
      </c>
      <c r="T8" s="62">
        <v>0.88</v>
      </c>
      <c r="U8" s="62">
        <v>378.15</v>
      </c>
      <c r="V8" s="62">
        <v>0.13900000000000001</v>
      </c>
      <c r="W8" s="62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64</v>
      </c>
      <c r="E9" s="213" t="s">
        <v>97</v>
      </c>
      <c r="F9" s="171">
        <v>150</v>
      </c>
      <c r="G9" s="134"/>
      <c r="H9" s="277">
        <v>3.34</v>
      </c>
      <c r="I9" s="20">
        <v>4.91</v>
      </c>
      <c r="J9" s="46">
        <v>33.93</v>
      </c>
      <c r="K9" s="276">
        <v>191.49</v>
      </c>
      <c r="L9" s="277">
        <v>0.03</v>
      </c>
      <c r="M9" s="20">
        <v>0.02</v>
      </c>
      <c r="N9" s="20">
        <v>0</v>
      </c>
      <c r="O9" s="20">
        <v>20</v>
      </c>
      <c r="P9" s="46">
        <v>0.09</v>
      </c>
      <c r="Q9" s="277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6">
        <v>0.02</v>
      </c>
    </row>
    <row r="10" spans="1:24" s="16" customFormat="1" ht="30" customHeight="1" x14ac:dyDescent="0.35">
      <c r="A10" s="105"/>
      <c r="B10" s="133"/>
      <c r="C10" s="148">
        <v>102</v>
      </c>
      <c r="D10" s="670" t="s">
        <v>18</v>
      </c>
      <c r="E10" s="637" t="s">
        <v>81</v>
      </c>
      <c r="F10" s="595">
        <v>200</v>
      </c>
      <c r="G10" s="99"/>
      <c r="H10" s="242">
        <v>0.83</v>
      </c>
      <c r="I10" s="15">
        <v>0.04</v>
      </c>
      <c r="J10" s="41">
        <v>15.16</v>
      </c>
      <c r="K10" s="259">
        <v>64.22</v>
      </c>
      <c r="L10" s="242">
        <v>0.01</v>
      </c>
      <c r="M10" s="15">
        <v>0.03</v>
      </c>
      <c r="N10" s="15">
        <v>0.27</v>
      </c>
      <c r="O10" s="15">
        <v>60</v>
      </c>
      <c r="P10" s="41">
        <v>0</v>
      </c>
      <c r="Q10" s="242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1">
        <v>0.01</v>
      </c>
    </row>
    <row r="11" spans="1:24" s="16" customFormat="1" ht="37.5" customHeight="1" x14ac:dyDescent="0.35">
      <c r="A11" s="105"/>
      <c r="B11" s="133"/>
      <c r="C11" s="149">
        <v>119</v>
      </c>
      <c r="D11" s="569" t="s">
        <v>14</v>
      </c>
      <c r="E11" s="151" t="s">
        <v>55</v>
      </c>
      <c r="F11" s="187">
        <v>20</v>
      </c>
      <c r="G11" s="129"/>
      <c r="H11" s="242">
        <v>1.52</v>
      </c>
      <c r="I11" s="15">
        <v>0.16</v>
      </c>
      <c r="J11" s="41">
        <v>9.84</v>
      </c>
      <c r="K11" s="259">
        <v>47</v>
      </c>
      <c r="L11" s="242">
        <v>0.02</v>
      </c>
      <c r="M11" s="17">
        <v>0.01</v>
      </c>
      <c r="N11" s="15">
        <v>0</v>
      </c>
      <c r="O11" s="15">
        <v>0</v>
      </c>
      <c r="P11" s="41">
        <v>0</v>
      </c>
      <c r="Q11" s="24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1">
        <v>2.9</v>
      </c>
    </row>
    <row r="12" spans="1:24" s="16" customFormat="1" ht="37.5" customHeight="1" x14ac:dyDescent="0.35">
      <c r="A12" s="105"/>
      <c r="B12" s="133"/>
      <c r="C12" s="147">
        <v>120</v>
      </c>
      <c r="D12" s="569" t="s">
        <v>15</v>
      </c>
      <c r="E12" s="151" t="s">
        <v>47</v>
      </c>
      <c r="F12" s="147">
        <v>20</v>
      </c>
      <c r="G12" s="754"/>
      <c r="H12" s="625">
        <v>1.32</v>
      </c>
      <c r="I12" s="15">
        <v>0.24</v>
      </c>
      <c r="J12" s="41">
        <v>8.0399999999999991</v>
      </c>
      <c r="K12" s="260">
        <v>39.6</v>
      </c>
      <c r="L12" s="277">
        <v>0.03</v>
      </c>
      <c r="M12" s="20">
        <v>0.02</v>
      </c>
      <c r="N12" s="20">
        <v>0</v>
      </c>
      <c r="O12" s="20">
        <v>0</v>
      </c>
      <c r="P12" s="46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5"/>
      <c r="B13" s="185" t="s">
        <v>74</v>
      </c>
      <c r="C13" s="498"/>
      <c r="D13" s="671"/>
      <c r="E13" s="418" t="s">
        <v>20</v>
      </c>
      <c r="F13" s="564">
        <f>F6+F7+F9+F10+F11+F12</f>
        <v>630</v>
      </c>
      <c r="G13" s="564"/>
      <c r="H13" s="470">
        <f t="shared" ref="H13:X13" si="0">H6+H7+H9+H10+H11+H12</f>
        <v>22.41</v>
      </c>
      <c r="I13" s="420">
        <f t="shared" si="0"/>
        <v>18.97</v>
      </c>
      <c r="J13" s="421">
        <f t="shared" si="0"/>
        <v>93.84</v>
      </c>
      <c r="K13" s="460">
        <f t="shared" si="0"/>
        <v>639.17000000000007</v>
      </c>
      <c r="L13" s="419">
        <f t="shared" si="0"/>
        <v>0.24000000000000002</v>
      </c>
      <c r="M13" s="420">
        <f t="shared" si="0"/>
        <v>0.22999999999999998</v>
      </c>
      <c r="N13" s="420">
        <f t="shared" si="0"/>
        <v>16.62</v>
      </c>
      <c r="O13" s="420">
        <f t="shared" si="0"/>
        <v>230</v>
      </c>
      <c r="P13" s="421">
        <f t="shared" si="0"/>
        <v>0.36</v>
      </c>
      <c r="Q13" s="419">
        <f t="shared" si="0"/>
        <v>122.67</v>
      </c>
      <c r="R13" s="420">
        <f t="shared" si="0"/>
        <v>342.59</v>
      </c>
      <c r="S13" s="420">
        <f t="shared" si="0"/>
        <v>113.31</v>
      </c>
      <c r="T13" s="420">
        <f t="shared" si="0"/>
        <v>6.3999999999999995</v>
      </c>
      <c r="U13" s="420">
        <f t="shared" si="0"/>
        <v>1120.1099999999999</v>
      </c>
      <c r="V13" s="420">
        <f t="shared" si="0"/>
        <v>0.115</v>
      </c>
      <c r="W13" s="420">
        <f t="shared" si="0"/>
        <v>2.3000000000000003E-2</v>
      </c>
      <c r="X13" s="421">
        <f t="shared" si="0"/>
        <v>3.45</v>
      </c>
    </row>
    <row r="14" spans="1:24" s="16" customFormat="1" ht="37.5" customHeight="1" x14ac:dyDescent="0.35">
      <c r="A14" s="105"/>
      <c r="B14" s="186" t="s">
        <v>76</v>
      </c>
      <c r="C14" s="581"/>
      <c r="D14" s="672"/>
      <c r="E14" s="423" t="s">
        <v>20</v>
      </c>
      <c r="F14" s="565">
        <f>F6+F8+F9+F10+F11+F12</f>
        <v>630</v>
      </c>
      <c r="G14" s="565"/>
      <c r="H14" s="471">
        <f t="shared" ref="H14:X14" si="1">H6+H8+H9+H10+H11+H12</f>
        <v>26.11</v>
      </c>
      <c r="I14" s="908">
        <f t="shared" si="1"/>
        <v>9.68</v>
      </c>
      <c r="J14" s="906">
        <f t="shared" si="1"/>
        <v>84.18</v>
      </c>
      <c r="K14" s="454">
        <f t="shared" si="1"/>
        <v>528.91000000000008</v>
      </c>
      <c r="L14" s="907">
        <f t="shared" si="1"/>
        <v>0.23</v>
      </c>
      <c r="M14" s="908">
        <f t="shared" si="1"/>
        <v>0.22999999999999998</v>
      </c>
      <c r="N14" s="908">
        <f t="shared" si="1"/>
        <v>15.51</v>
      </c>
      <c r="O14" s="908">
        <f t="shared" si="1"/>
        <v>110</v>
      </c>
      <c r="P14" s="906">
        <f t="shared" si="1"/>
        <v>0.41000000000000003</v>
      </c>
      <c r="Q14" s="907">
        <f t="shared" si="1"/>
        <v>188.64000000000001</v>
      </c>
      <c r="R14" s="908">
        <f t="shared" si="1"/>
        <v>391.43</v>
      </c>
      <c r="S14" s="908">
        <f t="shared" si="1"/>
        <v>117.30000000000001</v>
      </c>
      <c r="T14" s="908">
        <f t="shared" si="1"/>
        <v>6.13</v>
      </c>
      <c r="U14" s="908">
        <f t="shared" si="1"/>
        <v>1146.4899999999998</v>
      </c>
      <c r="V14" s="908">
        <f t="shared" si="1"/>
        <v>0.14600000000000002</v>
      </c>
      <c r="W14" s="908">
        <f t="shared" si="1"/>
        <v>2.4E-2</v>
      </c>
      <c r="X14" s="906">
        <f t="shared" si="1"/>
        <v>3.59</v>
      </c>
    </row>
    <row r="15" spans="1:24" s="16" customFormat="1" ht="37.5" customHeight="1" x14ac:dyDescent="0.35">
      <c r="A15" s="105"/>
      <c r="B15" s="185" t="s">
        <v>74</v>
      </c>
      <c r="C15" s="514"/>
      <c r="D15" s="673"/>
      <c r="E15" s="418" t="s">
        <v>21</v>
      </c>
      <c r="F15" s="501"/>
      <c r="G15" s="508"/>
      <c r="H15" s="535"/>
      <c r="I15" s="59"/>
      <c r="J15" s="60"/>
      <c r="K15" s="372">
        <f>K13/23.5</f>
        <v>27.198723404255322</v>
      </c>
      <c r="L15" s="309"/>
      <c r="M15" s="59"/>
      <c r="N15" s="59"/>
      <c r="O15" s="59"/>
      <c r="P15" s="60"/>
      <c r="Q15" s="309"/>
      <c r="R15" s="59"/>
      <c r="S15" s="59"/>
      <c r="T15" s="59"/>
      <c r="U15" s="59"/>
      <c r="V15" s="59"/>
      <c r="W15" s="59"/>
      <c r="X15" s="60"/>
    </row>
    <row r="16" spans="1:24" s="16" customFormat="1" ht="37.5" customHeight="1" thickBot="1" x14ac:dyDescent="0.4">
      <c r="A16" s="327"/>
      <c r="B16" s="240" t="s">
        <v>76</v>
      </c>
      <c r="C16" s="504"/>
      <c r="D16" s="674"/>
      <c r="E16" s="428" t="s">
        <v>21</v>
      </c>
      <c r="F16" s="504"/>
      <c r="G16" s="674"/>
      <c r="H16" s="337"/>
      <c r="I16" s="332"/>
      <c r="J16" s="333"/>
      <c r="K16" s="339">
        <f>K14/23.5</f>
        <v>22.506808510638301</v>
      </c>
      <c r="L16" s="337"/>
      <c r="M16" s="332"/>
      <c r="N16" s="332"/>
      <c r="O16" s="332"/>
      <c r="P16" s="333"/>
      <c r="Q16" s="337"/>
      <c r="R16" s="332"/>
      <c r="S16" s="332"/>
      <c r="T16" s="332"/>
      <c r="U16" s="332"/>
      <c r="V16" s="332"/>
      <c r="W16" s="332"/>
      <c r="X16" s="333"/>
    </row>
    <row r="17" spans="1:24" s="16" customFormat="1" ht="37.5" customHeight="1" x14ac:dyDescent="0.35">
      <c r="A17" s="145" t="s">
        <v>7</v>
      </c>
      <c r="B17" s="727"/>
      <c r="C17" s="579">
        <v>9</v>
      </c>
      <c r="D17" s="699" t="s">
        <v>19</v>
      </c>
      <c r="E17" s="864" t="s">
        <v>90</v>
      </c>
      <c r="F17" s="724">
        <v>60</v>
      </c>
      <c r="G17" s="287"/>
      <c r="H17" s="289">
        <v>1.29</v>
      </c>
      <c r="I17" s="84">
        <v>4.2699999999999996</v>
      </c>
      <c r="J17" s="86">
        <v>6.97</v>
      </c>
      <c r="K17" s="518">
        <v>72.75</v>
      </c>
      <c r="L17" s="289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89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1"/>
      <c r="C18" s="147">
        <v>37</v>
      </c>
      <c r="D18" s="182" t="s">
        <v>9</v>
      </c>
      <c r="E18" s="865" t="s">
        <v>103</v>
      </c>
      <c r="F18" s="229">
        <v>200</v>
      </c>
      <c r="G18" s="151"/>
      <c r="H18" s="243">
        <v>5.78</v>
      </c>
      <c r="I18" s="13">
        <v>5.5</v>
      </c>
      <c r="J18" s="43">
        <v>10.8</v>
      </c>
      <c r="K18" s="136">
        <v>115.7</v>
      </c>
      <c r="L18" s="243">
        <v>7.0000000000000007E-2</v>
      </c>
      <c r="M18" s="71">
        <v>7.0000000000000007E-2</v>
      </c>
      <c r="N18" s="13">
        <v>5.69</v>
      </c>
      <c r="O18" s="13">
        <v>110</v>
      </c>
      <c r="P18" s="43">
        <v>0</v>
      </c>
      <c r="Q18" s="243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3">
        <v>0.04</v>
      </c>
    </row>
    <row r="19" spans="1:24" s="36" customFormat="1" ht="37.5" customHeight="1" x14ac:dyDescent="0.35">
      <c r="A19" s="106"/>
      <c r="B19" s="131"/>
      <c r="C19" s="563">
        <v>88</v>
      </c>
      <c r="D19" s="213" t="s">
        <v>10</v>
      </c>
      <c r="E19" s="865" t="s">
        <v>109</v>
      </c>
      <c r="F19" s="229">
        <v>90</v>
      </c>
      <c r="G19" s="152"/>
      <c r="H19" s="243">
        <v>18</v>
      </c>
      <c r="I19" s="13">
        <v>16.5</v>
      </c>
      <c r="J19" s="43">
        <v>2.89</v>
      </c>
      <c r="K19" s="136">
        <v>232.8</v>
      </c>
      <c r="L19" s="243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43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3">
        <v>5.8999999999999997E-2</v>
      </c>
    </row>
    <row r="20" spans="1:24" s="36" customFormat="1" ht="37.5" customHeight="1" x14ac:dyDescent="0.35">
      <c r="A20" s="106"/>
      <c r="B20" s="152"/>
      <c r="C20" s="563">
        <v>64</v>
      </c>
      <c r="D20" s="213" t="s">
        <v>49</v>
      </c>
      <c r="E20" s="865" t="s">
        <v>72</v>
      </c>
      <c r="F20" s="229">
        <v>150</v>
      </c>
      <c r="G20" s="152"/>
      <c r="H20" s="243">
        <v>6.76</v>
      </c>
      <c r="I20" s="13">
        <v>3.93</v>
      </c>
      <c r="J20" s="43">
        <v>41.29</v>
      </c>
      <c r="K20" s="136">
        <v>227.48</v>
      </c>
      <c r="L20" s="251">
        <v>0.08</v>
      </c>
      <c r="M20" s="212">
        <v>0.03</v>
      </c>
      <c r="N20" s="75">
        <v>0</v>
      </c>
      <c r="O20" s="75">
        <v>10</v>
      </c>
      <c r="P20" s="76">
        <v>0.06</v>
      </c>
      <c r="Q20" s="251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11">
        <v>0.01</v>
      </c>
    </row>
    <row r="21" spans="1:24" s="36" customFormat="1" ht="37.5" customHeight="1" x14ac:dyDescent="0.35">
      <c r="A21" s="106"/>
      <c r="B21" s="152"/>
      <c r="C21" s="577">
        <v>98</v>
      </c>
      <c r="D21" s="131" t="s">
        <v>18</v>
      </c>
      <c r="E21" s="213" t="s">
        <v>82</v>
      </c>
      <c r="F21" s="134">
        <v>200</v>
      </c>
      <c r="G21" s="681"/>
      <c r="H21" s="19">
        <v>0.37</v>
      </c>
      <c r="I21" s="20">
        <v>0</v>
      </c>
      <c r="J21" s="21">
        <v>14.85</v>
      </c>
      <c r="K21" s="196">
        <v>59.48</v>
      </c>
      <c r="L21" s="242">
        <v>0</v>
      </c>
      <c r="M21" s="17">
        <v>0</v>
      </c>
      <c r="N21" s="15">
        <v>0</v>
      </c>
      <c r="O21" s="15">
        <v>0</v>
      </c>
      <c r="P21" s="41">
        <v>0</v>
      </c>
      <c r="Q21" s="242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1">
        <v>0</v>
      </c>
    </row>
    <row r="22" spans="1:24" s="36" customFormat="1" ht="37.5" customHeight="1" x14ac:dyDescent="0.35">
      <c r="A22" s="106"/>
      <c r="B22" s="152"/>
      <c r="C22" s="577">
        <v>119</v>
      </c>
      <c r="D22" s="151" t="s">
        <v>14</v>
      </c>
      <c r="E22" s="182" t="s">
        <v>55</v>
      </c>
      <c r="F22" s="187">
        <v>20</v>
      </c>
      <c r="G22" s="129"/>
      <c r="H22" s="242">
        <v>1.52</v>
      </c>
      <c r="I22" s="15">
        <v>0.16</v>
      </c>
      <c r="J22" s="41">
        <v>9.84</v>
      </c>
      <c r="K22" s="259">
        <v>47</v>
      </c>
      <c r="L22" s="242">
        <v>0.02</v>
      </c>
      <c r="M22" s="17">
        <v>0.01</v>
      </c>
      <c r="N22" s="15">
        <v>0</v>
      </c>
      <c r="O22" s="15">
        <v>0</v>
      </c>
      <c r="P22" s="41">
        <v>0</v>
      </c>
      <c r="Q22" s="242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1">
        <v>2.9</v>
      </c>
    </row>
    <row r="23" spans="1:24" s="36" customFormat="1" ht="37.5" customHeight="1" x14ac:dyDescent="0.35">
      <c r="A23" s="106"/>
      <c r="B23" s="152"/>
      <c r="C23" s="563">
        <v>120</v>
      </c>
      <c r="D23" s="151" t="s">
        <v>15</v>
      </c>
      <c r="E23" s="182" t="s">
        <v>47</v>
      </c>
      <c r="F23" s="133">
        <v>20</v>
      </c>
      <c r="G23" s="754"/>
      <c r="H23" s="242">
        <v>1.32</v>
      </c>
      <c r="I23" s="15">
        <v>0.24</v>
      </c>
      <c r="J23" s="41">
        <v>8.0399999999999991</v>
      </c>
      <c r="K23" s="260">
        <v>39.6</v>
      </c>
      <c r="L23" s="277">
        <v>0.03</v>
      </c>
      <c r="M23" s="20">
        <v>0.02</v>
      </c>
      <c r="N23" s="20">
        <v>0</v>
      </c>
      <c r="O23" s="20">
        <v>0</v>
      </c>
      <c r="P23" s="21">
        <v>0</v>
      </c>
      <c r="Q23" s="277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6">
        <v>0</v>
      </c>
    </row>
    <row r="24" spans="1:24" s="36" customFormat="1" ht="37.5" customHeight="1" x14ac:dyDescent="0.35">
      <c r="A24" s="106"/>
      <c r="B24" s="152"/>
      <c r="C24" s="830"/>
      <c r="D24" s="743"/>
      <c r="E24" s="866" t="s">
        <v>20</v>
      </c>
      <c r="F24" s="272">
        <f>SUM(F17:F23)</f>
        <v>740</v>
      </c>
      <c r="G24" s="272"/>
      <c r="H24" s="203">
        <f t="shared" ref="H24:J24" si="2">SUM(H17:H23)</f>
        <v>35.04</v>
      </c>
      <c r="I24" s="34">
        <f t="shared" si="2"/>
        <v>30.599999999999998</v>
      </c>
      <c r="J24" s="63">
        <f t="shared" si="2"/>
        <v>94.68</v>
      </c>
      <c r="K24" s="272">
        <f>SUM(K17:K23)</f>
        <v>794.81000000000006</v>
      </c>
      <c r="L24" s="203">
        <f t="shared" ref="L24:X24" si="3">SUM(L17:L23)</f>
        <v>0.27</v>
      </c>
      <c r="M24" s="34">
        <f t="shared" si="3"/>
        <v>0.29000000000000004</v>
      </c>
      <c r="N24" s="34">
        <f t="shared" si="3"/>
        <v>10.720000000000002</v>
      </c>
      <c r="O24" s="34">
        <f t="shared" si="3"/>
        <v>150</v>
      </c>
      <c r="P24" s="63">
        <f t="shared" si="3"/>
        <v>0.06</v>
      </c>
      <c r="Q24" s="203">
        <f t="shared" si="3"/>
        <v>66.7</v>
      </c>
      <c r="R24" s="34">
        <f t="shared" si="3"/>
        <v>374.21999999999997</v>
      </c>
      <c r="S24" s="34">
        <f t="shared" si="3"/>
        <v>79.72</v>
      </c>
      <c r="T24" s="34">
        <f t="shared" si="3"/>
        <v>6.43</v>
      </c>
      <c r="U24" s="34">
        <f t="shared" si="3"/>
        <v>1044.8499999999999</v>
      </c>
      <c r="V24" s="34">
        <f t="shared" si="3"/>
        <v>1.9000000000000003E-2</v>
      </c>
      <c r="W24" s="34">
        <f t="shared" si="3"/>
        <v>3.0000000000000001E-3</v>
      </c>
      <c r="X24" s="63">
        <f t="shared" si="3"/>
        <v>3.0190000000000001</v>
      </c>
    </row>
    <row r="25" spans="1:24" s="36" customFormat="1" ht="37.5" customHeight="1" thickBot="1" x14ac:dyDescent="0.4">
      <c r="A25" s="146"/>
      <c r="B25" s="255"/>
      <c r="C25" s="831"/>
      <c r="D25" s="483"/>
      <c r="E25" s="867" t="s">
        <v>21</v>
      </c>
      <c r="F25" s="364"/>
      <c r="G25" s="364"/>
      <c r="H25" s="366"/>
      <c r="I25" s="367"/>
      <c r="J25" s="368"/>
      <c r="K25" s="365">
        <f>K24/23.5</f>
        <v>33.821702127659577</v>
      </c>
      <c r="L25" s="366"/>
      <c r="M25" s="481"/>
      <c r="N25" s="367"/>
      <c r="O25" s="367"/>
      <c r="P25" s="368"/>
      <c r="Q25" s="366"/>
      <c r="R25" s="367"/>
      <c r="S25" s="367"/>
      <c r="T25" s="367"/>
      <c r="U25" s="367"/>
      <c r="V25" s="367"/>
      <c r="W25" s="367"/>
      <c r="X25" s="368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81"/>
      <c r="F27" s="26"/>
      <c r="G27" s="11"/>
      <c r="H27" s="11"/>
      <c r="I27" s="11"/>
      <c r="J27" s="11"/>
    </row>
    <row r="28" spans="1:24" ht="18" x14ac:dyDescent="0.35">
      <c r="A28" s="639" t="s">
        <v>66</v>
      </c>
      <c r="B28" s="848"/>
      <c r="C28" s="640"/>
      <c r="D28" s="641"/>
      <c r="E28" s="25"/>
      <c r="F28" s="26"/>
      <c r="G28" s="11"/>
      <c r="H28" s="11"/>
      <c r="I28" s="11"/>
      <c r="J28" s="11"/>
    </row>
    <row r="29" spans="1:24" ht="18" x14ac:dyDescent="0.35">
      <c r="A29" s="642" t="s">
        <v>67</v>
      </c>
      <c r="B29" s="844"/>
      <c r="C29" s="643"/>
      <c r="D29" s="643"/>
      <c r="E29" s="25"/>
      <c r="F29" s="26"/>
      <c r="G29" s="11"/>
      <c r="H29" s="11"/>
      <c r="I29" s="11"/>
      <c r="J29" s="11"/>
    </row>
    <row r="30" spans="1:24" ht="18" x14ac:dyDescent="0.35">
      <c r="A30" s="11"/>
      <c r="B30" s="862"/>
      <c r="C30" s="346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3" zoomScale="70" zoomScaleNormal="70" workbookViewId="0">
      <selection activeCell="F10" sqref="F10"/>
    </sheetView>
  </sheetViews>
  <sheetFormatPr defaultRowHeight="14.5" x14ac:dyDescent="0.35"/>
  <cols>
    <col min="1" max="1" width="16.81640625" customWidth="1"/>
    <col min="2" max="2" width="21.54296875" style="84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84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47"/>
      <c r="C4" s="644" t="s">
        <v>39</v>
      </c>
      <c r="D4" s="253"/>
      <c r="E4" s="714"/>
      <c r="F4" s="644"/>
      <c r="G4" s="646"/>
      <c r="H4" s="804" t="s">
        <v>22</v>
      </c>
      <c r="I4" s="805"/>
      <c r="J4" s="806"/>
      <c r="K4" s="715" t="s">
        <v>23</v>
      </c>
      <c r="L4" s="929" t="s">
        <v>24</v>
      </c>
      <c r="M4" s="930"/>
      <c r="N4" s="931"/>
      <c r="O4" s="931"/>
      <c r="P4" s="935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47" thickBot="1" x14ac:dyDescent="0.4">
      <c r="A5" s="142" t="s">
        <v>0</v>
      </c>
      <c r="B5" s="820"/>
      <c r="C5" s="127" t="s">
        <v>40</v>
      </c>
      <c r="D5" s="697" t="s">
        <v>41</v>
      </c>
      <c r="E5" s="104" t="s">
        <v>38</v>
      </c>
      <c r="F5" s="127" t="s">
        <v>26</v>
      </c>
      <c r="G5" s="104" t="s">
        <v>37</v>
      </c>
      <c r="H5" s="98" t="s">
        <v>27</v>
      </c>
      <c r="I5" s="487" t="s">
        <v>28</v>
      </c>
      <c r="J5" s="98" t="s">
        <v>29</v>
      </c>
      <c r="K5" s="728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39" customHeight="1" x14ac:dyDescent="0.35">
      <c r="A6" s="145" t="s">
        <v>6</v>
      </c>
      <c r="B6" s="390"/>
      <c r="C6" s="791">
        <v>28</v>
      </c>
      <c r="D6" s="410" t="s">
        <v>19</v>
      </c>
      <c r="E6" s="410" t="s">
        <v>142</v>
      </c>
      <c r="F6" s="392">
        <v>60</v>
      </c>
      <c r="G6" s="468"/>
      <c r="H6" s="449">
        <v>0.48</v>
      </c>
      <c r="I6" s="375">
        <v>0.6</v>
      </c>
      <c r="J6" s="450">
        <v>1.56</v>
      </c>
      <c r="K6" s="469">
        <v>8.4</v>
      </c>
      <c r="L6" s="338">
        <v>0.02</v>
      </c>
      <c r="M6" s="340">
        <v>0.02</v>
      </c>
      <c r="N6" s="49">
        <v>6</v>
      </c>
      <c r="O6" s="49">
        <v>10</v>
      </c>
      <c r="P6" s="50">
        <v>0</v>
      </c>
      <c r="Q6" s="340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9" customHeight="1" x14ac:dyDescent="0.35">
      <c r="A7" s="105"/>
      <c r="B7" s="151"/>
      <c r="C7" s="563">
        <v>89</v>
      </c>
      <c r="D7" s="152" t="s">
        <v>10</v>
      </c>
      <c r="E7" s="361" t="s">
        <v>106</v>
      </c>
      <c r="F7" s="411">
        <v>90</v>
      </c>
      <c r="G7" s="171"/>
      <c r="H7" s="251">
        <v>18.13</v>
      </c>
      <c r="I7" s="75">
        <v>17.05</v>
      </c>
      <c r="J7" s="211">
        <v>3.69</v>
      </c>
      <c r="K7" s="378">
        <v>240.96</v>
      </c>
      <c r="L7" s="251">
        <v>0.06</v>
      </c>
      <c r="M7" s="212">
        <v>0.13</v>
      </c>
      <c r="N7" s="75">
        <v>1.06</v>
      </c>
      <c r="O7" s="75">
        <v>0</v>
      </c>
      <c r="P7" s="76">
        <v>0</v>
      </c>
      <c r="Q7" s="251">
        <v>17.03</v>
      </c>
      <c r="R7" s="75">
        <v>176.72</v>
      </c>
      <c r="S7" s="75">
        <v>23.18</v>
      </c>
      <c r="T7" s="75">
        <v>2.61</v>
      </c>
      <c r="U7" s="75">
        <v>317</v>
      </c>
      <c r="V7" s="75">
        <v>7.0000000000000001E-3</v>
      </c>
      <c r="W7" s="75">
        <v>0</v>
      </c>
      <c r="X7" s="211">
        <v>0.06</v>
      </c>
    </row>
    <row r="8" spans="1:24" s="16" customFormat="1" ht="39" customHeight="1" x14ac:dyDescent="0.35">
      <c r="A8" s="105"/>
      <c r="B8" s="151"/>
      <c r="C8" s="563">
        <v>65</v>
      </c>
      <c r="D8" s="152" t="s">
        <v>49</v>
      </c>
      <c r="E8" s="361" t="s">
        <v>54</v>
      </c>
      <c r="F8" s="411">
        <v>150</v>
      </c>
      <c r="G8" s="574"/>
      <c r="H8" s="251">
        <v>6.76</v>
      </c>
      <c r="I8" s="75">
        <v>3.93</v>
      </c>
      <c r="J8" s="211">
        <v>41.29</v>
      </c>
      <c r="K8" s="378">
        <v>227.48</v>
      </c>
      <c r="L8" s="243">
        <v>0.08</v>
      </c>
      <c r="M8" s="71">
        <v>0.03</v>
      </c>
      <c r="N8" s="13">
        <v>0</v>
      </c>
      <c r="O8" s="13">
        <v>10</v>
      </c>
      <c r="P8" s="43">
        <v>0.06</v>
      </c>
      <c r="Q8" s="71">
        <v>13.54</v>
      </c>
      <c r="R8" s="13">
        <v>50.83</v>
      </c>
      <c r="S8" s="13">
        <v>9.14</v>
      </c>
      <c r="T8" s="13">
        <v>0.93</v>
      </c>
      <c r="U8" s="13">
        <v>72.5</v>
      </c>
      <c r="V8" s="13">
        <v>1E-3</v>
      </c>
      <c r="W8" s="13">
        <v>0</v>
      </c>
      <c r="X8" s="46">
        <v>0.01</v>
      </c>
    </row>
    <row r="9" spans="1:24" s="16" customFormat="1" ht="39" customHeight="1" x14ac:dyDescent="0.35">
      <c r="A9" s="105"/>
      <c r="B9" s="151"/>
      <c r="C9" s="577">
        <v>107</v>
      </c>
      <c r="D9" s="182" t="s">
        <v>18</v>
      </c>
      <c r="E9" s="220" t="s">
        <v>128</v>
      </c>
      <c r="F9" s="133">
        <v>200</v>
      </c>
      <c r="G9" s="655"/>
      <c r="H9" s="242">
        <v>1</v>
      </c>
      <c r="I9" s="15">
        <v>0.2</v>
      </c>
      <c r="J9" s="41">
        <v>20.2</v>
      </c>
      <c r="K9" s="193">
        <v>92</v>
      </c>
      <c r="L9" s="277">
        <v>0.02</v>
      </c>
      <c r="M9" s="19">
        <v>0.02</v>
      </c>
      <c r="N9" s="20">
        <v>4</v>
      </c>
      <c r="O9" s="20">
        <v>0</v>
      </c>
      <c r="P9" s="46">
        <v>0</v>
      </c>
      <c r="Q9" s="19">
        <v>14</v>
      </c>
      <c r="R9" s="20">
        <v>14</v>
      </c>
      <c r="S9" s="20">
        <v>8</v>
      </c>
      <c r="T9" s="20">
        <v>2.8</v>
      </c>
      <c r="U9" s="20">
        <v>240</v>
      </c>
      <c r="V9" s="20">
        <v>2E-3</v>
      </c>
      <c r="W9" s="20">
        <v>0</v>
      </c>
      <c r="X9" s="46">
        <v>0</v>
      </c>
    </row>
    <row r="10" spans="1:24" s="16" customFormat="1" ht="39" customHeight="1" x14ac:dyDescent="0.35">
      <c r="A10" s="105"/>
      <c r="B10" s="151"/>
      <c r="C10" s="577">
        <v>119</v>
      </c>
      <c r="D10" s="152" t="s">
        <v>14</v>
      </c>
      <c r="E10" s="213" t="s">
        <v>55</v>
      </c>
      <c r="F10" s="171">
        <v>20</v>
      </c>
      <c r="G10" s="756"/>
      <c r="H10" s="277">
        <v>1.52</v>
      </c>
      <c r="I10" s="20">
        <v>0.16</v>
      </c>
      <c r="J10" s="46">
        <v>9.84</v>
      </c>
      <c r="K10" s="412">
        <v>47</v>
      </c>
      <c r="L10" s="277">
        <v>0.02</v>
      </c>
      <c r="M10" s="19">
        <v>0.01</v>
      </c>
      <c r="N10" s="20">
        <v>0</v>
      </c>
      <c r="O10" s="20">
        <v>0</v>
      </c>
      <c r="P10" s="46">
        <v>0</v>
      </c>
      <c r="Q10" s="277">
        <v>4</v>
      </c>
      <c r="R10" s="20">
        <v>13</v>
      </c>
      <c r="S10" s="20">
        <v>2.8</v>
      </c>
      <c r="T10" s="20">
        <v>0.22</v>
      </c>
      <c r="U10" s="20">
        <v>18.600000000000001</v>
      </c>
      <c r="V10" s="20">
        <v>1E-3</v>
      </c>
      <c r="W10" s="20">
        <v>1E-3</v>
      </c>
      <c r="X10" s="46">
        <v>2.9</v>
      </c>
    </row>
    <row r="11" spans="1:24" s="16" customFormat="1" ht="39" customHeight="1" x14ac:dyDescent="0.35">
      <c r="A11" s="105"/>
      <c r="B11" s="151"/>
      <c r="C11" s="563">
        <v>120</v>
      </c>
      <c r="D11" s="152" t="s">
        <v>15</v>
      </c>
      <c r="E11" s="213" t="s">
        <v>47</v>
      </c>
      <c r="F11" s="171">
        <v>20</v>
      </c>
      <c r="G11" s="756"/>
      <c r="H11" s="277">
        <v>1.32</v>
      </c>
      <c r="I11" s="20">
        <v>0.24</v>
      </c>
      <c r="J11" s="46">
        <v>8.0399999999999991</v>
      </c>
      <c r="K11" s="412">
        <v>39.6</v>
      </c>
      <c r="L11" s="277">
        <v>0.03</v>
      </c>
      <c r="M11" s="19">
        <v>0.02</v>
      </c>
      <c r="N11" s="20">
        <v>0</v>
      </c>
      <c r="O11" s="20">
        <v>0</v>
      </c>
      <c r="P11" s="46">
        <v>0</v>
      </c>
      <c r="Q11" s="277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6">
        <v>0</v>
      </c>
    </row>
    <row r="12" spans="1:24" s="16" customFormat="1" ht="39" customHeight="1" x14ac:dyDescent="0.35">
      <c r="A12" s="105"/>
      <c r="B12" s="151"/>
      <c r="C12" s="832"/>
      <c r="D12" s="757"/>
      <c r="E12" s="308" t="s">
        <v>20</v>
      </c>
      <c r="F12" s="171">
        <f>F6+F7+F8+F9+F10+F11</f>
        <v>540</v>
      </c>
      <c r="G12" s="171"/>
      <c r="H12" s="203">
        <f t="shared" ref="H12:X12" si="0">H6+H7+H8+H9+H10+H11</f>
        <v>29.209999999999997</v>
      </c>
      <c r="I12" s="34">
        <f t="shared" si="0"/>
        <v>22.18</v>
      </c>
      <c r="J12" s="63">
        <f t="shared" si="0"/>
        <v>84.62</v>
      </c>
      <c r="K12" s="438">
        <f t="shared" si="0"/>
        <v>655.44</v>
      </c>
      <c r="L12" s="203">
        <f t="shared" si="0"/>
        <v>0.22999999999999998</v>
      </c>
      <c r="M12" s="34">
        <f t="shared" si="0"/>
        <v>0.22999999999999998</v>
      </c>
      <c r="N12" s="34">
        <f t="shared" si="0"/>
        <v>11.06</v>
      </c>
      <c r="O12" s="34">
        <f t="shared" si="0"/>
        <v>20</v>
      </c>
      <c r="P12" s="270">
        <f t="shared" si="0"/>
        <v>0.06</v>
      </c>
      <c r="Q12" s="203">
        <f t="shared" si="0"/>
        <v>68.17</v>
      </c>
      <c r="R12" s="34">
        <f t="shared" si="0"/>
        <v>309.75</v>
      </c>
      <c r="S12" s="34">
        <f t="shared" si="0"/>
        <v>60.919999999999995</v>
      </c>
      <c r="T12" s="34">
        <f t="shared" si="0"/>
        <v>7.6999999999999993</v>
      </c>
      <c r="U12" s="34">
        <f t="shared" si="0"/>
        <v>812.7</v>
      </c>
      <c r="V12" s="34">
        <f t="shared" si="0"/>
        <v>1.2E-2</v>
      </c>
      <c r="W12" s="34">
        <f t="shared" si="0"/>
        <v>2E-3</v>
      </c>
      <c r="X12" s="63">
        <f t="shared" si="0"/>
        <v>2.9699999999999998</v>
      </c>
    </row>
    <row r="13" spans="1:24" s="16" customFormat="1" ht="39" customHeight="1" thickBot="1" x14ac:dyDescent="0.4">
      <c r="A13" s="327"/>
      <c r="B13" s="698"/>
      <c r="C13" s="832"/>
      <c r="D13" s="464"/>
      <c r="E13" s="342" t="s">
        <v>21</v>
      </c>
      <c r="F13" s="199"/>
      <c r="G13" s="199"/>
      <c r="H13" s="249"/>
      <c r="I13" s="154"/>
      <c r="J13" s="155"/>
      <c r="K13" s="326">
        <f>K12/23.5</f>
        <v>27.891063829787235</v>
      </c>
      <c r="L13" s="249"/>
      <c r="M13" s="210"/>
      <c r="N13" s="154"/>
      <c r="O13" s="154"/>
      <c r="P13" s="224"/>
      <c r="Q13" s="249"/>
      <c r="R13" s="154"/>
      <c r="S13" s="154"/>
      <c r="T13" s="154"/>
      <c r="U13" s="154"/>
      <c r="V13" s="154"/>
      <c r="W13" s="154"/>
      <c r="X13" s="155"/>
    </row>
    <row r="14" spans="1:24" s="16" customFormat="1" ht="39" customHeight="1" x14ac:dyDescent="0.35">
      <c r="A14" s="145" t="s">
        <v>7</v>
      </c>
      <c r="B14" s="410"/>
      <c r="C14" s="455">
        <v>23</v>
      </c>
      <c r="D14" s="727" t="s">
        <v>19</v>
      </c>
      <c r="E14" s="758" t="s">
        <v>141</v>
      </c>
      <c r="F14" s="759">
        <v>60</v>
      </c>
      <c r="G14" s="156"/>
      <c r="H14" s="340">
        <v>0.56999999999999995</v>
      </c>
      <c r="I14" s="49">
        <v>0.36</v>
      </c>
      <c r="J14" s="50">
        <v>1.92</v>
      </c>
      <c r="K14" s="335">
        <v>11.4</v>
      </c>
      <c r="L14" s="338">
        <v>0.03</v>
      </c>
      <c r="M14" s="49">
        <v>0.02</v>
      </c>
      <c r="N14" s="49">
        <v>10.5</v>
      </c>
      <c r="O14" s="49">
        <v>40</v>
      </c>
      <c r="P14" s="388">
        <v>0</v>
      </c>
      <c r="Q14" s="338">
        <v>11.1</v>
      </c>
      <c r="R14" s="49">
        <v>20.399999999999999</v>
      </c>
      <c r="S14" s="49">
        <v>10.199999999999999</v>
      </c>
      <c r="T14" s="49">
        <v>0.45</v>
      </c>
      <c r="U14" s="49">
        <v>145.80000000000001</v>
      </c>
      <c r="V14" s="49">
        <v>1E-3</v>
      </c>
      <c r="W14" s="49">
        <v>0</v>
      </c>
      <c r="X14" s="50">
        <v>0.01</v>
      </c>
    </row>
    <row r="15" spans="1:24" s="16" customFormat="1" ht="39" customHeight="1" x14ac:dyDescent="0.35">
      <c r="A15" s="105"/>
      <c r="B15" s="152"/>
      <c r="C15" s="100">
        <v>31</v>
      </c>
      <c r="D15" s="152" t="s">
        <v>9</v>
      </c>
      <c r="E15" s="760" t="s">
        <v>78</v>
      </c>
      <c r="F15" s="761">
        <v>200</v>
      </c>
      <c r="G15" s="134"/>
      <c r="H15" s="212">
        <v>5.74</v>
      </c>
      <c r="I15" s="75">
        <v>8.7799999999999994</v>
      </c>
      <c r="J15" s="211">
        <v>8.74</v>
      </c>
      <c r="K15" s="378">
        <v>138.04</v>
      </c>
      <c r="L15" s="243">
        <v>0.04</v>
      </c>
      <c r="M15" s="13">
        <v>0.08</v>
      </c>
      <c r="N15" s="13">
        <v>5.24</v>
      </c>
      <c r="O15" s="13">
        <v>132.80000000000001</v>
      </c>
      <c r="P15" s="23">
        <v>0.06</v>
      </c>
      <c r="Q15" s="243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46">
        <v>3.5999999999999997E-2</v>
      </c>
    </row>
    <row r="16" spans="1:24" s="16" customFormat="1" ht="39" customHeight="1" x14ac:dyDescent="0.35">
      <c r="A16" s="106"/>
      <c r="B16" s="185" t="s">
        <v>74</v>
      </c>
      <c r="C16" s="167">
        <v>296</v>
      </c>
      <c r="D16" s="512" t="s">
        <v>10</v>
      </c>
      <c r="E16" s="762" t="s">
        <v>105</v>
      </c>
      <c r="F16" s="763">
        <v>90</v>
      </c>
      <c r="G16" s="185"/>
      <c r="H16" s="586">
        <v>18.89</v>
      </c>
      <c r="I16" s="415">
        <v>19.34</v>
      </c>
      <c r="J16" s="416">
        <v>7.73</v>
      </c>
      <c r="K16" s="417">
        <v>281.58</v>
      </c>
      <c r="L16" s="414">
        <v>0.08</v>
      </c>
      <c r="M16" s="415">
        <v>0.16</v>
      </c>
      <c r="N16" s="415">
        <v>1.39</v>
      </c>
      <c r="O16" s="415">
        <v>30</v>
      </c>
      <c r="P16" s="473">
        <v>0.21</v>
      </c>
      <c r="Q16" s="414">
        <v>30.79</v>
      </c>
      <c r="R16" s="415">
        <v>179.37</v>
      </c>
      <c r="S16" s="415">
        <v>22.65</v>
      </c>
      <c r="T16" s="415">
        <v>2.04</v>
      </c>
      <c r="U16" s="415">
        <v>271.20999999999998</v>
      </c>
      <c r="V16" s="415">
        <v>6.0000000000000001E-3</v>
      </c>
      <c r="W16" s="415">
        <v>3.0000000000000001E-3</v>
      </c>
      <c r="X16" s="60">
        <v>0.09</v>
      </c>
    </row>
    <row r="17" spans="1:24" s="16" customFormat="1" ht="39" customHeight="1" x14ac:dyDescent="0.35">
      <c r="A17" s="106"/>
      <c r="B17" s="863" t="s">
        <v>76</v>
      </c>
      <c r="C17" s="189">
        <v>126</v>
      </c>
      <c r="D17" s="446" t="s">
        <v>10</v>
      </c>
      <c r="E17" s="689" t="s">
        <v>143</v>
      </c>
      <c r="F17" s="546">
        <v>90</v>
      </c>
      <c r="G17" s="186"/>
      <c r="H17" s="245">
        <v>16.98</v>
      </c>
      <c r="I17" s="55">
        <v>28.92</v>
      </c>
      <c r="J17" s="69">
        <v>3.59</v>
      </c>
      <c r="K17" s="334">
        <v>346</v>
      </c>
      <c r="L17" s="336">
        <v>0.45</v>
      </c>
      <c r="M17" s="55">
        <v>0.15</v>
      </c>
      <c r="N17" s="55">
        <v>1.08</v>
      </c>
      <c r="O17" s="55">
        <v>10</v>
      </c>
      <c r="P17" s="56">
        <v>0.44</v>
      </c>
      <c r="Q17" s="336">
        <v>31.51</v>
      </c>
      <c r="R17" s="55">
        <v>183.68</v>
      </c>
      <c r="S17" s="55">
        <v>28.68</v>
      </c>
      <c r="T17" s="55">
        <v>1.88</v>
      </c>
      <c r="U17" s="55">
        <v>322.18</v>
      </c>
      <c r="V17" s="55">
        <v>2E-3</v>
      </c>
      <c r="W17" s="55">
        <v>1.7999999999999999E-2</v>
      </c>
      <c r="X17" s="69">
        <v>0.01</v>
      </c>
    </row>
    <row r="18" spans="1:24" s="16" customFormat="1" ht="48" customHeight="1" x14ac:dyDescent="0.35">
      <c r="A18" s="107"/>
      <c r="B18" s="185" t="s">
        <v>74</v>
      </c>
      <c r="C18" s="167">
        <v>312</v>
      </c>
      <c r="D18" s="512" t="s">
        <v>64</v>
      </c>
      <c r="E18" s="360" t="s">
        <v>160</v>
      </c>
      <c r="F18" s="167">
        <v>150</v>
      </c>
      <c r="G18" s="185"/>
      <c r="H18" s="586">
        <v>3.55</v>
      </c>
      <c r="I18" s="415">
        <v>7.16</v>
      </c>
      <c r="J18" s="473">
        <v>17.64</v>
      </c>
      <c r="K18" s="369">
        <v>150.44999999999999</v>
      </c>
      <c r="L18" s="414">
        <v>0.11</v>
      </c>
      <c r="M18" s="586">
        <v>0.12</v>
      </c>
      <c r="N18" s="415">
        <v>21.47</v>
      </c>
      <c r="O18" s="415">
        <v>100</v>
      </c>
      <c r="P18" s="473">
        <v>0.09</v>
      </c>
      <c r="Q18" s="414">
        <v>51.59</v>
      </c>
      <c r="R18" s="415">
        <v>90.88</v>
      </c>
      <c r="S18" s="415">
        <v>30.76</v>
      </c>
      <c r="T18" s="415">
        <v>1.1499999999999999</v>
      </c>
      <c r="U18" s="415">
        <v>495.63</v>
      </c>
      <c r="V18" s="415">
        <v>6.0499999999999998E-3</v>
      </c>
      <c r="W18" s="415">
        <v>7.2999999999999996E-4</v>
      </c>
      <c r="X18" s="416">
        <v>0.03</v>
      </c>
    </row>
    <row r="19" spans="1:24" s="16" customFormat="1" ht="48" customHeight="1" x14ac:dyDescent="0.35">
      <c r="A19" s="107"/>
      <c r="B19" s="186" t="s">
        <v>76</v>
      </c>
      <c r="C19" s="168">
        <v>22</v>
      </c>
      <c r="D19" s="446" t="s">
        <v>64</v>
      </c>
      <c r="E19" s="628" t="s">
        <v>149</v>
      </c>
      <c r="F19" s="168">
        <v>150</v>
      </c>
      <c r="G19" s="186"/>
      <c r="H19" s="245">
        <v>2.41</v>
      </c>
      <c r="I19" s="55">
        <v>7.02</v>
      </c>
      <c r="J19" s="56">
        <v>14.18</v>
      </c>
      <c r="K19" s="246">
        <v>130.79</v>
      </c>
      <c r="L19" s="245">
        <v>0.08</v>
      </c>
      <c r="M19" s="245">
        <v>7.0000000000000007E-2</v>
      </c>
      <c r="N19" s="55">
        <v>13.63</v>
      </c>
      <c r="O19" s="55">
        <v>420</v>
      </c>
      <c r="P19" s="56">
        <v>0.06</v>
      </c>
      <c r="Q19" s="336">
        <v>35.24</v>
      </c>
      <c r="R19" s="55">
        <v>63.07</v>
      </c>
      <c r="S19" s="55">
        <v>28.07</v>
      </c>
      <c r="T19" s="55">
        <v>1.03</v>
      </c>
      <c r="U19" s="55">
        <v>482.73</v>
      </c>
      <c r="V19" s="55">
        <v>5.0000000000000001E-3</v>
      </c>
      <c r="W19" s="55">
        <v>0</v>
      </c>
      <c r="X19" s="69">
        <v>0.03</v>
      </c>
    </row>
    <row r="20" spans="1:24" s="16" customFormat="1" ht="39" customHeight="1" x14ac:dyDescent="0.35">
      <c r="A20" s="107"/>
      <c r="B20" s="152"/>
      <c r="C20" s="172">
        <v>114</v>
      </c>
      <c r="D20" s="151" t="s">
        <v>46</v>
      </c>
      <c r="E20" s="629" t="s">
        <v>52</v>
      </c>
      <c r="F20" s="284">
        <v>200</v>
      </c>
      <c r="G20" s="151"/>
      <c r="H20" s="242">
        <v>0</v>
      </c>
      <c r="I20" s="15">
        <v>0</v>
      </c>
      <c r="J20" s="41">
        <v>7.27</v>
      </c>
      <c r="K20" s="259">
        <v>28.73</v>
      </c>
      <c r="L20" s="242">
        <v>0</v>
      </c>
      <c r="M20" s="17">
        <v>0</v>
      </c>
      <c r="N20" s="15">
        <v>0</v>
      </c>
      <c r="O20" s="15">
        <v>0</v>
      </c>
      <c r="P20" s="18">
        <v>0</v>
      </c>
      <c r="Q20" s="242">
        <v>0.26</v>
      </c>
      <c r="R20" s="15">
        <v>0.03</v>
      </c>
      <c r="S20" s="15">
        <v>0.03</v>
      </c>
      <c r="T20" s="15">
        <v>0.02</v>
      </c>
      <c r="U20" s="15">
        <v>0.28999999999999998</v>
      </c>
      <c r="V20" s="15">
        <v>0</v>
      </c>
      <c r="W20" s="15">
        <v>0</v>
      </c>
      <c r="X20" s="41">
        <v>0</v>
      </c>
    </row>
    <row r="21" spans="1:24" s="16" customFormat="1" ht="29.25" customHeight="1" x14ac:dyDescent="0.35">
      <c r="A21" s="107"/>
      <c r="B21" s="152"/>
      <c r="C21" s="378">
        <v>119</v>
      </c>
      <c r="D21" s="152" t="s">
        <v>14</v>
      </c>
      <c r="E21" s="630" t="s">
        <v>55</v>
      </c>
      <c r="F21" s="563">
        <v>30</v>
      </c>
      <c r="G21" s="134"/>
      <c r="H21" s="19">
        <v>2.2799999999999998</v>
      </c>
      <c r="I21" s="20">
        <v>0.24</v>
      </c>
      <c r="J21" s="46">
        <v>14.76</v>
      </c>
      <c r="K21" s="412">
        <v>70.5</v>
      </c>
      <c r="L21" s="277">
        <v>0.03</v>
      </c>
      <c r="M21" s="20">
        <v>0.01</v>
      </c>
      <c r="N21" s="20">
        <v>0</v>
      </c>
      <c r="O21" s="20">
        <v>0</v>
      </c>
      <c r="P21" s="21">
        <v>0</v>
      </c>
      <c r="Q21" s="277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6">
        <v>4.3499999999999996</v>
      </c>
    </row>
    <row r="22" spans="1:24" s="16" customFormat="1" ht="39" customHeight="1" x14ac:dyDescent="0.35">
      <c r="A22" s="107"/>
      <c r="B22" s="152"/>
      <c r="C22" s="100">
        <v>120</v>
      </c>
      <c r="D22" s="152" t="s">
        <v>15</v>
      </c>
      <c r="E22" s="630" t="s">
        <v>47</v>
      </c>
      <c r="F22" s="563">
        <v>20</v>
      </c>
      <c r="G22" s="134"/>
      <c r="H22" s="19">
        <v>1.32</v>
      </c>
      <c r="I22" s="20">
        <v>0.24</v>
      </c>
      <c r="J22" s="46">
        <v>8.0399999999999991</v>
      </c>
      <c r="K22" s="412">
        <v>39.6</v>
      </c>
      <c r="L22" s="277">
        <v>0.03</v>
      </c>
      <c r="M22" s="20">
        <v>0.02</v>
      </c>
      <c r="N22" s="20">
        <v>0</v>
      </c>
      <c r="O22" s="20">
        <v>0</v>
      </c>
      <c r="P22" s="21">
        <v>0</v>
      </c>
      <c r="Q22" s="277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6">
        <v>0</v>
      </c>
    </row>
    <row r="23" spans="1:24" s="16" customFormat="1" ht="39" customHeight="1" x14ac:dyDescent="0.35">
      <c r="A23" s="107"/>
      <c r="B23" s="185"/>
      <c r="C23" s="402"/>
      <c r="D23" s="680"/>
      <c r="E23" s="631" t="s">
        <v>20</v>
      </c>
      <c r="F23" s="564">
        <f>F14+F15+F16+F18+F20+F21+F22</f>
        <v>750</v>
      </c>
      <c r="G23" s="297"/>
      <c r="H23" s="53">
        <f>H14+H15+H16+H18+H20+H21+H22</f>
        <v>32.35</v>
      </c>
      <c r="I23" s="22">
        <f t="shared" ref="I23:X23" si="1">I14+I15+I16+I18+I20+I21+I22</f>
        <v>36.120000000000005</v>
      </c>
      <c r="J23" s="61">
        <f t="shared" si="1"/>
        <v>66.099999999999994</v>
      </c>
      <c r="K23" s="460">
        <f t="shared" si="1"/>
        <v>720.30000000000007</v>
      </c>
      <c r="L23" s="202">
        <f t="shared" si="1"/>
        <v>0.32000000000000006</v>
      </c>
      <c r="M23" s="22">
        <f t="shared" si="1"/>
        <v>0.41000000000000003</v>
      </c>
      <c r="N23" s="22">
        <f t="shared" si="1"/>
        <v>38.599999999999994</v>
      </c>
      <c r="O23" s="22">
        <f t="shared" si="1"/>
        <v>302.8</v>
      </c>
      <c r="P23" s="111">
        <f t="shared" si="1"/>
        <v>0.36</v>
      </c>
      <c r="Q23" s="202">
        <f t="shared" si="1"/>
        <v>139.34000000000003</v>
      </c>
      <c r="R23" s="22">
        <f t="shared" si="1"/>
        <v>417.65999999999997</v>
      </c>
      <c r="S23" s="22">
        <f t="shared" si="1"/>
        <v>97.52000000000001</v>
      </c>
      <c r="T23" s="22">
        <f t="shared" si="1"/>
        <v>6.05</v>
      </c>
      <c r="U23" s="22">
        <f t="shared" si="1"/>
        <v>1266.6300000000001</v>
      </c>
      <c r="V23" s="22">
        <f t="shared" si="1"/>
        <v>2.1050000000000003E-2</v>
      </c>
      <c r="W23" s="22">
        <f t="shared" si="1"/>
        <v>6.7299999999999999E-3</v>
      </c>
      <c r="X23" s="61">
        <f t="shared" si="1"/>
        <v>4.516</v>
      </c>
    </row>
    <row r="24" spans="1:24" s="16" customFormat="1" ht="39" customHeight="1" x14ac:dyDescent="0.35">
      <c r="A24" s="107"/>
      <c r="B24" s="240"/>
      <c r="C24" s="403"/>
      <c r="D24" s="682"/>
      <c r="E24" s="632" t="s">
        <v>20</v>
      </c>
      <c r="F24" s="565">
        <f>F14+F15+F17+F18+F20+F21+F22</f>
        <v>750</v>
      </c>
      <c r="G24" s="296"/>
      <c r="H24" s="572">
        <f>H14+H15+H17+H19+H20+H21+H22</f>
        <v>29.3</v>
      </c>
      <c r="I24" s="54">
        <f t="shared" ref="I24:X24" si="2">I14+I15+I17+I19+I20+I21+I22</f>
        <v>45.56</v>
      </c>
      <c r="J24" s="70">
        <f t="shared" si="2"/>
        <v>58.5</v>
      </c>
      <c r="K24" s="472">
        <f t="shared" si="2"/>
        <v>765.06000000000006</v>
      </c>
      <c r="L24" s="310">
        <f t="shared" si="2"/>
        <v>0.66</v>
      </c>
      <c r="M24" s="54">
        <f t="shared" si="2"/>
        <v>0.35000000000000003</v>
      </c>
      <c r="N24" s="54">
        <f t="shared" si="2"/>
        <v>30.450000000000003</v>
      </c>
      <c r="O24" s="54">
        <f t="shared" si="2"/>
        <v>602.79999999999995</v>
      </c>
      <c r="P24" s="777">
        <f t="shared" si="2"/>
        <v>0.56000000000000005</v>
      </c>
      <c r="Q24" s="310">
        <f t="shared" si="2"/>
        <v>123.71000000000001</v>
      </c>
      <c r="R24" s="54">
        <f t="shared" si="2"/>
        <v>394.15999999999997</v>
      </c>
      <c r="S24" s="54">
        <f t="shared" si="2"/>
        <v>100.86</v>
      </c>
      <c r="T24" s="54">
        <f t="shared" si="2"/>
        <v>5.77</v>
      </c>
      <c r="U24" s="54">
        <f t="shared" si="2"/>
        <v>1304.7</v>
      </c>
      <c r="V24" s="54">
        <f t="shared" si="2"/>
        <v>1.6000000000000004E-2</v>
      </c>
      <c r="W24" s="54">
        <f t="shared" si="2"/>
        <v>2.0999999999999998E-2</v>
      </c>
      <c r="X24" s="70">
        <f t="shared" si="2"/>
        <v>4.4359999999999999</v>
      </c>
    </row>
    <row r="25" spans="1:24" s="16" customFormat="1" ht="39" customHeight="1" x14ac:dyDescent="0.35">
      <c r="A25" s="107"/>
      <c r="B25" s="239"/>
      <c r="C25" s="404"/>
      <c r="D25" s="683"/>
      <c r="E25" s="633" t="s">
        <v>21</v>
      </c>
      <c r="F25" s="501"/>
      <c r="G25" s="425"/>
      <c r="H25" s="490"/>
      <c r="I25" s="420"/>
      <c r="J25" s="421"/>
      <c r="K25" s="544">
        <f>K23/23.5</f>
        <v>30.651063829787237</v>
      </c>
      <c r="L25" s="419"/>
      <c r="M25" s="420"/>
      <c r="N25" s="420"/>
      <c r="O25" s="420"/>
      <c r="P25" s="474"/>
      <c r="Q25" s="419"/>
      <c r="R25" s="420"/>
      <c r="S25" s="420"/>
      <c r="T25" s="420"/>
      <c r="U25" s="420"/>
      <c r="V25" s="420"/>
      <c r="W25" s="420"/>
      <c r="X25" s="421"/>
    </row>
    <row r="26" spans="1:24" s="16" customFormat="1" ht="39" customHeight="1" thickBot="1" x14ac:dyDescent="0.4">
      <c r="A26" s="265"/>
      <c r="B26" s="188"/>
      <c r="C26" s="516"/>
      <c r="D26" s="684"/>
      <c r="E26" s="634" t="s">
        <v>21</v>
      </c>
      <c r="F26" s="566"/>
      <c r="G26" s="188"/>
      <c r="H26" s="491"/>
      <c r="I26" s="431"/>
      <c r="J26" s="432"/>
      <c r="K26" s="433">
        <f>K24/23.5</f>
        <v>32.555744680851063</v>
      </c>
      <c r="L26" s="430"/>
      <c r="M26" s="431"/>
      <c r="N26" s="431"/>
      <c r="O26" s="431"/>
      <c r="P26" s="475"/>
      <c r="Q26" s="430"/>
      <c r="R26" s="431"/>
      <c r="S26" s="431"/>
      <c r="T26" s="431"/>
      <c r="U26" s="431"/>
      <c r="V26" s="431"/>
      <c r="W26" s="431"/>
      <c r="X26" s="432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5"/>
      <c r="F28" s="26"/>
      <c r="G28" s="11"/>
      <c r="H28" s="11"/>
      <c r="I28" s="11"/>
      <c r="J28" s="11"/>
    </row>
    <row r="29" spans="1:24" ht="18" x14ac:dyDescent="0.35">
      <c r="A29" s="639" t="s">
        <v>66</v>
      </c>
      <c r="B29" s="848"/>
      <c r="C29" s="640"/>
      <c r="D29" s="641"/>
      <c r="E29" s="25"/>
      <c r="F29" s="26"/>
      <c r="G29" s="11"/>
      <c r="H29" s="11"/>
      <c r="I29" s="11"/>
      <c r="J29" s="11"/>
    </row>
    <row r="30" spans="1:24" ht="18" x14ac:dyDescent="0.35">
      <c r="A30" s="642" t="s">
        <v>67</v>
      </c>
      <c r="B30" s="844"/>
      <c r="C30" s="643"/>
      <c r="D30" s="643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topLeftCell="A7" zoomScale="70" zoomScaleNormal="70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82" t="s">
        <v>39</v>
      </c>
      <c r="C4" s="130"/>
      <c r="D4" s="161"/>
      <c r="E4" s="382"/>
      <c r="F4" s="435"/>
      <c r="G4" s="833" t="s">
        <v>22</v>
      </c>
      <c r="H4" s="834"/>
      <c r="I4" s="835"/>
      <c r="J4" s="317" t="s">
        <v>23</v>
      </c>
      <c r="K4" s="929" t="s">
        <v>24</v>
      </c>
      <c r="L4" s="930"/>
      <c r="M4" s="931"/>
      <c r="N4" s="931"/>
      <c r="O4" s="935"/>
      <c r="P4" s="943" t="s">
        <v>25</v>
      </c>
      <c r="Q4" s="944"/>
      <c r="R4" s="944"/>
      <c r="S4" s="944"/>
      <c r="T4" s="944"/>
      <c r="U4" s="944"/>
      <c r="V4" s="944"/>
      <c r="W4" s="945"/>
    </row>
    <row r="5" spans="1:23" s="16" customFormat="1" ht="47" thickBot="1" x14ac:dyDescent="0.4">
      <c r="A5" s="142" t="s">
        <v>0</v>
      </c>
      <c r="B5" s="127" t="s">
        <v>40</v>
      </c>
      <c r="C5" s="78" t="s">
        <v>41</v>
      </c>
      <c r="D5" s="104" t="s">
        <v>38</v>
      </c>
      <c r="E5" s="127" t="s">
        <v>26</v>
      </c>
      <c r="F5" s="127" t="s">
        <v>37</v>
      </c>
      <c r="G5" s="127" t="s">
        <v>27</v>
      </c>
      <c r="H5" s="487" t="s">
        <v>28</v>
      </c>
      <c r="I5" s="775" t="s">
        <v>29</v>
      </c>
      <c r="J5" s="318" t="s">
        <v>30</v>
      </c>
      <c r="K5" s="352" t="s">
        <v>31</v>
      </c>
      <c r="L5" s="352" t="s">
        <v>114</v>
      </c>
      <c r="M5" s="352" t="s">
        <v>32</v>
      </c>
      <c r="N5" s="484" t="s">
        <v>115</v>
      </c>
      <c r="O5" s="352" t="s">
        <v>116</v>
      </c>
      <c r="P5" s="352" t="s">
        <v>33</v>
      </c>
      <c r="Q5" s="352" t="s">
        <v>34</v>
      </c>
      <c r="R5" s="352" t="s">
        <v>35</v>
      </c>
      <c r="S5" s="352" t="s">
        <v>36</v>
      </c>
      <c r="T5" s="352" t="s">
        <v>117</v>
      </c>
      <c r="U5" s="352" t="s">
        <v>118</v>
      </c>
      <c r="V5" s="352" t="s">
        <v>119</v>
      </c>
      <c r="W5" s="487" t="s">
        <v>120</v>
      </c>
    </row>
    <row r="6" spans="1:23" s="16" customFormat="1" ht="39" customHeight="1" x14ac:dyDescent="0.35">
      <c r="A6" s="145" t="s">
        <v>6</v>
      </c>
      <c r="B6" s="138">
        <v>25</v>
      </c>
      <c r="C6" s="252" t="s">
        <v>19</v>
      </c>
      <c r="D6" s="341" t="s">
        <v>50</v>
      </c>
      <c r="E6" s="356">
        <v>150</v>
      </c>
      <c r="F6" s="138"/>
      <c r="G6" s="38">
        <v>0.6</v>
      </c>
      <c r="H6" s="39">
        <v>0.45</v>
      </c>
      <c r="I6" s="42">
        <v>15.45</v>
      </c>
      <c r="J6" s="195">
        <v>70.5</v>
      </c>
      <c r="K6" s="269">
        <v>0.03</v>
      </c>
      <c r="L6" s="38">
        <v>0.05</v>
      </c>
      <c r="M6" s="39">
        <v>7.5</v>
      </c>
      <c r="N6" s="39">
        <v>0</v>
      </c>
      <c r="O6" s="40">
        <v>0</v>
      </c>
      <c r="P6" s="38">
        <v>28.5</v>
      </c>
      <c r="Q6" s="39">
        <v>24</v>
      </c>
      <c r="R6" s="39">
        <v>18</v>
      </c>
      <c r="S6" s="39">
        <v>0</v>
      </c>
      <c r="T6" s="39">
        <v>232.5</v>
      </c>
      <c r="U6" s="39">
        <v>1E-3</v>
      </c>
      <c r="V6" s="39">
        <v>0</v>
      </c>
      <c r="W6" s="46">
        <v>0.01</v>
      </c>
    </row>
    <row r="7" spans="1:23" s="16" customFormat="1" ht="39" customHeight="1" x14ac:dyDescent="0.35">
      <c r="A7" s="105"/>
      <c r="B7" s="134">
        <v>67</v>
      </c>
      <c r="C7" s="206" t="s">
        <v>62</v>
      </c>
      <c r="D7" s="152" t="s">
        <v>164</v>
      </c>
      <c r="E7" s="171">
        <v>150</v>
      </c>
      <c r="F7" s="152"/>
      <c r="G7" s="19">
        <v>18.86</v>
      </c>
      <c r="H7" s="20">
        <v>20.22</v>
      </c>
      <c r="I7" s="21">
        <v>2.79</v>
      </c>
      <c r="J7" s="196">
        <v>270.32</v>
      </c>
      <c r="K7" s="277">
        <v>0.08</v>
      </c>
      <c r="L7" s="19">
        <v>0.52</v>
      </c>
      <c r="M7" s="20">
        <v>0.28000000000000003</v>
      </c>
      <c r="N7" s="20">
        <v>230</v>
      </c>
      <c r="O7" s="21">
        <v>2.87</v>
      </c>
      <c r="P7" s="277">
        <v>224.44</v>
      </c>
      <c r="Q7" s="20">
        <v>302.56</v>
      </c>
      <c r="R7" s="20">
        <v>22.67</v>
      </c>
      <c r="S7" s="20">
        <v>2.8</v>
      </c>
      <c r="T7" s="20">
        <v>206.21</v>
      </c>
      <c r="U7" s="20">
        <v>4.0000000000000001E-3</v>
      </c>
      <c r="V7" s="20">
        <v>3.3000000000000002E-2</v>
      </c>
      <c r="W7" s="211">
        <v>0.01</v>
      </c>
    </row>
    <row r="8" spans="1:23" s="16" customFormat="1" ht="39" customHeight="1" x14ac:dyDescent="0.35">
      <c r="A8" s="105"/>
      <c r="B8" s="134">
        <v>115</v>
      </c>
      <c r="C8" s="254" t="s">
        <v>18</v>
      </c>
      <c r="D8" s="719" t="s">
        <v>45</v>
      </c>
      <c r="E8" s="751">
        <v>200</v>
      </c>
      <c r="F8" s="135"/>
      <c r="G8" s="17">
        <v>6.64</v>
      </c>
      <c r="H8" s="15">
        <v>5.15</v>
      </c>
      <c r="I8" s="18">
        <v>16.809999999999999</v>
      </c>
      <c r="J8" s="193">
        <v>141.19</v>
      </c>
      <c r="K8" s="277">
        <v>0.06</v>
      </c>
      <c r="L8" s="19">
        <v>0.26</v>
      </c>
      <c r="M8" s="20">
        <v>1.0900000000000001</v>
      </c>
      <c r="N8" s="20">
        <v>30</v>
      </c>
      <c r="O8" s="21">
        <v>0.1</v>
      </c>
      <c r="P8" s="277">
        <v>226.48</v>
      </c>
      <c r="Q8" s="20">
        <v>187.22</v>
      </c>
      <c r="R8" s="20">
        <v>40.369999999999997</v>
      </c>
      <c r="S8" s="20">
        <v>0.97</v>
      </c>
      <c r="T8" s="20">
        <v>304.77999999999997</v>
      </c>
      <c r="U8" s="20">
        <v>1.7000000000000001E-2</v>
      </c>
      <c r="V8" s="20">
        <v>4.0000000000000001E-3</v>
      </c>
      <c r="W8" s="211">
        <v>0.05</v>
      </c>
    </row>
    <row r="9" spans="1:23" s="16" customFormat="1" ht="39" customHeight="1" x14ac:dyDescent="0.35">
      <c r="A9" s="105"/>
      <c r="B9" s="135">
        <v>121</v>
      </c>
      <c r="C9" s="248" t="s">
        <v>51</v>
      </c>
      <c r="D9" s="220" t="s">
        <v>51</v>
      </c>
      <c r="E9" s="601">
        <v>30</v>
      </c>
      <c r="F9" s="133"/>
      <c r="G9" s="17">
        <v>2.25</v>
      </c>
      <c r="H9" s="15">
        <v>0.87</v>
      </c>
      <c r="I9" s="18">
        <v>14.94</v>
      </c>
      <c r="J9" s="193">
        <v>78.599999999999994</v>
      </c>
      <c r="K9" s="242">
        <v>0.03</v>
      </c>
      <c r="L9" s="17">
        <v>0.01</v>
      </c>
      <c r="M9" s="15">
        <v>0</v>
      </c>
      <c r="N9" s="15">
        <v>0</v>
      </c>
      <c r="O9" s="41">
        <v>0</v>
      </c>
      <c r="P9" s="17">
        <v>5.7</v>
      </c>
      <c r="Q9" s="15">
        <v>19.5</v>
      </c>
      <c r="R9" s="15">
        <v>3.9</v>
      </c>
      <c r="S9" s="15">
        <v>0.36</v>
      </c>
      <c r="T9" s="15">
        <v>27.6</v>
      </c>
      <c r="U9" s="15">
        <v>0</v>
      </c>
      <c r="V9" s="15">
        <v>0</v>
      </c>
      <c r="W9" s="41">
        <v>0</v>
      </c>
    </row>
    <row r="10" spans="1:23" s="16" customFormat="1" ht="39" customHeight="1" x14ac:dyDescent="0.35">
      <c r="A10" s="105"/>
      <c r="B10" s="329"/>
      <c r="C10" s="254"/>
      <c r="D10" s="308" t="s">
        <v>20</v>
      </c>
      <c r="E10" s="602">
        <f>SUM(E6:E9)</f>
        <v>530</v>
      </c>
      <c r="F10" s="135"/>
      <c r="G10" s="603">
        <f t="shared" ref="G10:W10" si="0">SUM(G6:G9)</f>
        <v>28.35</v>
      </c>
      <c r="H10" s="604">
        <f t="shared" si="0"/>
        <v>26.69</v>
      </c>
      <c r="I10" s="605">
        <f t="shared" si="0"/>
        <v>49.989999999999995</v>
      </c>
      <c r="J10" s="606">
        <f t="shared" si="0"/>
        <v>560.61</v>
      </c>
      <c r="K10" s="603">
        <f t="shared" si="0"/>
        <v>0.19999999999999998</v>
      </c>
      <c r="L10" s="604">
        <f t="shared" si="0"/>
        <v>0.84000000000000008</v>
      </c>
      <c r="M10" s="604">
        <f t="shared" si="0"/>
        <v>8.870000000000001</v>
      </c>
      <c r="N10" s="604">
        <f t="shared" si="0"/>
        <v>260</v>
      </c>
      <c r="O10" s="605">
        <f t="shared" si="0"/>
        <v>2.97</v>
      </c>
      <c r="P10" s="607">
        <f t="shared" si="0"/>
        <v>485.11999999999995</v>
      </c>
      <c r="Q10" s="604">
        <f t="shared" si="0"/>
        <v>533.28</v>
      </c>
      <c r="R10" s="604">
        <f t="shared" si="0"/>
        <v>84.94</v>
      </c>
      <c r="S10" s="604">
        <f t="shared" si="0"/>
        <v>4.13</v>
      </c>
      <c r="T10" s="604">
        <f t="shared" si="0"/>
        <v>771.09</v>
      </c>
      <c r="U10" s="604">
        <f t="shared" si="0"/>
        <v>2.2000000000000002E-2</v>
      </c>
      <c r="V10" s="604">
        <f t="shared" si="0"/>
        <v>3.7000000000000005E-2</v>
      </c>
      <c r="W10" s="608">
        <f t="shared" si="0"/>
        <v>7.0000000000000007E-2</v>
      </c>
    </row>
    <row r="11" spans="1:23" s="16" customFormat="1" ht="39" customHeight="1" thickBot="1" x14ac:dyDescent="0.4">
      <c r="A11" s="105"/>
      <c r="B11" s="609"/>
      <c r="C11" s="610"/>
      <c r="D11" s="342" t="s">
        <v>21</v>
      </c>
      <c r="E11" s="611"/>
      <c r="F11" s="609"/>
      <c r="G11" s="612"/>
      <c r="H11" s="613"/>
      <c r="I11" s="614"/>
      <c r="J11" s="615">
        <f>J10/23.5</f>
        <v>23.855744680851064</v>
      </c>
      <c r="K11" s="612"/>
      <c r="L11" s="612"/>
      <c r="M11" s="613"/>
      <c r="N11" s="613"/>
      <c r="O11" s="614"/>
      <c r="P11" s="616"/>
      <c r="Q11" s="613"/>
      <c r="R11" s="613"/>
      <c r="S11" s="613"/>
      <c r="T11" s="613"/>
      <c r="U11" s="613"/>
      <c r="V11" s="613"/>
      <c r="W11" s="617"/>
    </row>
    <row r="12" spans="1:23" s="16" customFormat="1" ht="39" customHeight="1" x14ac:dyDescent="0.35">
      <c r="A12" s="145" t="s">
        <v>7</v>
      </c>
      <c r="B12" s="138">
        <v>13</v>
      </c>
      <c r="C12" s="390" t="s">
        <v>8</v>
      </c>
      <c r="D12" s="653" t="s">
        <v>58</v>
      </c>
      <c r="E12" s="531">
        <v>60</v>
      </c>
      <c r="F12" s="390"/>
      <c r="G12" s="261">
        <v>1.1200000000000001</v>
      </c>
      <c r="H12" s="37">
        <v>4.2699999999999996</v>
      </c>
      <c r="I12" s="223">
        <v>6.02</v>
      </c>
      <c r="J12" s="320">
        <v>68.62</v>
      </c>
      <c r="K12" s="289">
        <v>0.03</v>
      </c>
      <c r="L12" s="285">
        <v>0.04</v>
      </c>
      <c r="M12" s="84">
        <v>3.29</v>
      </c>
      <c r="N12" s="84">
        <v>450</v>
      </c>
      <c r="O12" s="85">
        <v>0</v>
      </c>
      <c r="P12" s="289">
        <v>14.45</v>
      </c>
      <c r="Q12" s="84">
        <v>29.75</v>
      </c>
      <c r="R12" s="84">
        <v>18.420000000000002</v>
      </c>
      <c r="S12" s="84">
        <v>0.54</v>
      </c>
      <c r="T12" s="84">
        <v>161.77000000000001</v>
      </c>
      <c r="U12" s="84">
        <v>3.0000000000000001E-3</v>
      </c>
      <c r="V12" s="84">
        <v>1E-3</v>
      </c>
      <c r="W12" s="86">
        <v>0.02</v>
      </c>
    </row>
    <row r="13" spans="1:23" s="16" customFormat="1" ht="39" customHeight="1" x14ac:dyDescent="0.35">
      <c r="A13" s="105"/>
      <c r="B13" s="136">
        <v>138</v>
      </c>
      <c r="C13" s="325" t="s">
        <v>9</v>
      </c>
      <c r="D13" s="637" t="s">
        <v>161</v>
      </c>
      <c r="E13" s="703">
        <v>200</v>
      </c>
      <c r="F13" s="135"/>
      <c r="G13" s="243">
        <v>6.03</v>
      </c>
      <c r="H13" s="13">
        <v>6.38</v>
      </c>
      <c r="I13" s="43">
        <v>11.17</v>
      </c>
      <c r="J13" s="136">
        <v>126.47</v>
      </c>
      <c r="K13" s="243">
        <v>0.08</v>
      </c>
      <c r="L13" s="71">
        <v>0.08</v>
      </c>
      <c r="M13" s="13">
        <v>5.73</v>
      </c>
      <c r="N13" s="13">
        <v>120</v>
      </c>
      <c r="O13" s="43">
        <v>0.02</v>
      </c>
      <c r="P13" s="243">
        <v>23.55</v>
      </c>
      <c r="Q13" s="13">
        <v>88.42</v>
      </c>
      <c r="R13" s="13">
        <v>23.21</v>
      </c>
      <c r="S13" s="13">
        <v>1.27</v>
      </c>
      <c r="T13" s="13">
        <v>411.47</v>
      </c>
      <c r="U13" s="13">
        <v>6.0000000000000001E-3</v>
      </c>
      <c r="V13" s="13">
        <v>0</v>
      </c>
      <c r="W13" s="43">
        <v>0.04</v>
      </c>
    </row>
    <row r="14" spans="1:23" s="16" customFormat="1" ht="39" customHeight="1" x14ac:dyDescent="0.35">
      <c r="A14" s="107"/>
      <c r="B14" s="193">
        <v>148</v>
      </c>
      <c r="C14" s="206" t="s">
        <v>10</v>
      </c>
      <c r="D14" s="361" t="s">
        <v>107</v>
      </c>
      <c r="E14" s="667">
        <v>90</v>
      </c>
      <c r="F14" s="134"/>
      <c r="G14" s="242">
        <v>19.52</v>
      </c>
      <c r="H14" s="15">
        <v>10.17</v>
      </c>
      <c r="I14" s="41">
        <v>5.89</v>
      </c>
      <c r="J14" s="259">
        <v>193.12</v>
      </c>
      <c r="K14" s="242">
        <v>0.11</v>
      </c>
      <c r="L14" s="17">
        <v>0.16</v>
      </c>
      <c r="M14" s="15">
        <v>1.57</v>
      </c>
      <c r="N14" s="15">
        <v>300</v>
      </c>
      <c r="O14" s="41">
        <v>0.44</v>
      </c>
      <c r="P14" s="242">
        <v>129.65</v>
      </c>
      <c r="Q14" s="15">
        <v>270.19</v>
      </c>
      <c r="R14" s="15">
        <v>64.94</v>
      </c>
      <c r="S14" s="15">
        <v>1.28</v>
      </c>
      <c r="T14" s="15">
        <v>460.93</v>
      </c>
      <c r="U14" s="15">
        <v>0.14000000000000001</v>
      </c>
      <c r="V14" s="15">
        <v>1.7000000000000001E-2</v>
      </c>
      <c r="W14" s="41">
        <v>0.66</v>
      </c>
    </row>
    <row r="15" spans="1:23" s="16" customFormat="1" ht="39" customHeight="1" x14ac:dyDescent="0.35">
      <c r="A15" s="107"/>
      <c r="B15" s="134">
        <v>253</v>
      </c>
      <c r="C15" s="206" t="s">
        <v>64</v>
      </c>
      <c r="D15" s="361" t="s">
        <v>113</v>
      </c>
      <c r="E15" s="667">
        <v>150</v>
      </c>
      <c r="F15" s="134"/>
      <c r="G15" s="251">
        <v>4.3</v>
      </c>
      <c r="H15" s="75">
        <v>4.24</v>
      </c>
      <c r="I15" s="211">
        <v>18.77</v>
      </c>
      <c r="J15" s="378">
        <v>129.54</v>
      </c>
      <c r="K15" s="251">
        <v>0.11</v>
      </c>
      <c r="L15" s="212">
        <v>0.06</v>
      </c>
      <c r="M15" s="75">
        <v>0</v>
      </c>
      <c r="N15" s="75">
        <v>10</v>
      </c>
      <c r="O15" s="211">
        <v>0.06</v>
      </c>
      <c r="P15" s="251">
        <v>8.69</v>
      </c>
      <c r="Q15" s="75">
        <v>94.9</v>
      </c>
      <c r="R15" s="75">
        <v>62.72</v>
      </c>
      <c r="S15" s="75">
        <v>2.12</v>
      </c>
      <c r="T15" s="75">
        <v>114.82</v>
      </c>
      <c r="U15" s="75">
        <v>1E-3</v>
      </c>
      <c r="V15" s="75">
        <v>1E-3</v>
      </c>
      <c r="W15" s="211">
        <v>0.01</v>
      </c>
    </row>
    <row r="16" spans="1:23" s="16" customFormat="1" ht="42.75" customHeight="1" x14ac:dyDescent="0.35">
      <c r="A16" s="107"/>
      <c r="B16" s="214">
        <v>100</v>
      </c>
      <c r="C16" s="208" t="s">
        <v>88</v>
      </c>
      <c r="D16" s="152" t="s">
        <v>86</v>
      </c>
      <c r="E16" s="134">
        <v>200</v>
      </c>
      <c r="F16" s="380"/>
      <c r="G16" s="277">
        <v>0.15</v>
      </c>
      <c r="H16" s="20">
        <v>0.04</v>
      </c>
      <c r="I16" s="46">
        <v>12.83</v>
      </c>
      <c r="J16" s="196">
        <v>52.45</v>
      </c>
      <c r="K16" s="242">
        <v>0</v>
      </c>
      <c r="L16" s="17">
        <v>0</v>
      </c>
      <c r="M16" s="15">
        <v>1.2</v>
      </c>
      <c r="N16" s="15">
        <v>0</v>
      </c>
      <c r="O16" s="41">
        <v>0</v>
      </c>
      <c r="P16" s="17">
        <v>6.83</v>
      </c>
      <c r="Q16" s="15">
        <v>5.22</v>
      </c>
      <c r="R16" s="15">
        <v>4.5199999999999996</v>
      </c>
      <c r="S16" s="15">
        <v>0.12</v>
      </c>
      <c r="T16" s="15">
        <v>42.79</v>
      </c>
      <c r="U16" s="15">
        <v>0</v>
      </c>
      <c r="V16" s="15">
        <v>0.02</v>
      </c>
      <c r="W16" s="41">
        <v>0</v>
      </c>
    </row>
    <row r="17" spans="1:23" s="16" customFormat="1" ht="34.5" customHeight="1" x14ac:dyDescent="0.35">
      <c r="A17" s="107"/>
      <c r="B17" s="136">
        <v>119</v>
      </c>
      <c r="C17" s="150" t="s">
        <v>14</v>
      </c>
      <c r="D17" s="182" t="s">
        <v>55</v>
      </c>
      <c r="E17" s="172">
        <v>45</v>
      </c>
      <c r="F17" s="133"/>
      <c r="G17" s="242">
        <v>3.42</v>
      </c>
      <c r="H17" s="15">
        <v>0.36</v>
      </c>
      <c r="I17" s="41">
        <v>22.14</v>
      </c>
      <c r="J17" s="193">
        <v>105.75</v>
      </c>
      <c r="K17" s="17">
        <v>0.05</v>
      </c>
      <c r="L17" s="17">
        <v>0.01</v>
      </c>
      <c r="M17" s="15">
        <v>0</v>
      </c>
      <c r="N17" s="15">
        <v>0</v>
      </c>
      <c r="O17" s="18">
        <v>0</v>
      </c>
      <c r="P17" s="242">
        <v>9</v>
      </c>
      <c r="Q17" s="15">
        <v>29.25</v>
      </c>
      <c r="R17" s="15">
        <v>6.3</v>
      </c>
      <c r="S17" s="15">
        <v>0.5</v>
      </c>
      <c r="T17" s="15">
        <v>41.85</v>
      </c>
      <c r="U17" s="15">
        <v>1E-3</v>
      </c>
      <c r="V17" s="15">
        <v>3.0000000000000001E-3</v>
      </c>
      <c r="W17" s="43">
        <v>6.53</v>
      </c>
    </row>
    <row r="18" spans="1:23" s="16" customFormat="1" ht="39" customHeight="1" x14ac:dyDescent="0.35">
      <c r="A18" s="107"/>
      <c r="B18" s="133">
        <v>120</v>
      </c>
      <c r="C18" s="150" t="s">
        <v>15</v>
      </c>
      <c r="D18" s="182" t="s">
        <v>47</v>
      </c>
      <c r="E18" s="172">
        <v>25</v>
      </c>
      <c r="F18" s="133"/>
      <c r="G18" s="242">
        <v>1.65</v>
      </c>
      <c r="H18" s="15">
        <v>0.3</v>
      </c>
      <c r="I18" s="41">
        <v>10.050000000000001</v>
      </c>
      <c r="J18" s="193">
        <v>49.5</v>
      </c>
      <c r="K18" s="17">
        <v>0.04</v>
      </c>
      <c r="L18" s="17">
        <v>0.02</v>
      </c>
      <c r="M18" s="15">
        <v>0</v>
      </c>
      <c r="N18" s="15">
        <v>0</v>
      </c>
      <c r="O18" s="18">
        <v>0</v>
      </c>
      <c r="P18" s="242">
        <v>7.25</v>
      </c>
      <c r="Q18" s="15">
        <v>37.5</v>
      </c>
      <c r="R18" s="15">
        <v>11.75</v>
      </c>
      <c r="S18" s="15">
        <v>0.98</v>
      </c>
      <c r="T18" s="15">
        <v>58.75</v>
      </c>
      <c r="U18" s="15">
        <v>1E-3</v>
      </c>
      <c r="V18" s="15">
        <v>1E-3</v>
      </c>
      <c r="W18" s="41">
        <v>0</v>
      </c>
    </row>
    <row r="19" spans="1:23" s="36" customFormat="1" ht="39" customHeight="1" x14ac:dyDescent="0.35">
      <c r="A19" s="106"/>
      <c r="B19" s="362"/>
      <c r="C19" s="227"/>
      <c r="D19" s="308" t="s">
        <v>20</v>
      </c>
      <c r="E19" s="371">
        <f>SUM(E12:E18)</f>
        <v>770</v>
      </c>
      <c r="F19" s="272"/>
      <c r="G19" s="203">
        <f t="shared" ref="G19:W19" si="1">SUM(G12:G18)</f>
        <v>36.19</v>
      </c>
      <c r="H19" s="34">
        <f t="shared" si="1"/>
        <v>25.76</v>
      </c>
      <c r="I19" s="63">
        <f t="shared" si="1"/>
        <v>86.86999999999999</v>
      </c>
      <c r="J19" s="272">
        <f t="shared" si="1"/>
        <v>725.45</v>
      </c>
      <c r="K19" s="35">
        <f t="shared" si="1"/>
        <v>0.42</v>
      </c>
      <c r="L19" s="34">
        <f t="shared" si="1"/>
        <v>0.37000000000000005</v>
      </c>
      <c r="M19" s="34">
        <f t="shared" si="1"/>
        <v>11.79</v>
      </c>
      <c r="N19" s="34">
        <f t="shared" si="1"/>
        <v>880</v>
      </c>
      <c r="O19" s="63">
        <f t="shared" si="1"/>
        <v>0.52</v>
      </c>
      <c r="P19" s="203">
        <f t="shared" si="1"/>
        <v>199.42000000000002</v>
      </c>
      <c r="Q19" s="34">
        <f t="shared" si="1"/>
        <v>555.23</v>
      </c>
      <c r="R19" s="34">
        <f t="shared" si="1"/>
        <v>191.86</v>
      </c>
      <c r="S19" s="34">
        <f t="shared" si="1"/>
        <v>6.8100000000000005</v>
      </c>
      <c r="T19" s="34">
        <f t="shared" si="1"/>
        <v>1292.3799999999999</v>
      </c>
      <c r="U19" s="34">
        <f t="shared" si="1"/>
        <v>0.15200000000000002</v>
      </c>
      <c r="V19" s="34">
        <f t="shared" si="1"/>
        <v>4.300000000000001E-2</v>
      </c>
      <c r="W19" s="63">
        <f t="shared" si="1"/>
        <v>7.26</v>
      </c>
    </row>
    <row r="20" spans="1:23" s="36" customFormat="1" ht="39" customHeight="1" thickBot="1" x14ac:dyDescent="0.4">
      <c r="A20" s="146"/>
      <c r="B20" s="140"/>
      <c r="C20" s="132"/>
      <c r="D20" s="342" t="s">
        <v>21</v>
      </c>
      <c r="E20" s="483"/>
      <c r="F20" s="464"/>
      <c r="G20" s="764"/>
      <c r="H20" s="765"/>
      <c r="I20" s="766"/>
      <c r="J20" s="399">
        <f>J19/23.5</f>
        <v>30.870212765957447</v>
      </c>
      <c r="K20" s="764"/>
      <c r="L20" s="767"/>
      <c r="M20" s="765"/>
      <c r="N20" s="765"/>
      <c r="O20" s="766"/>
      <c r="P20" s="764"/>
      <c r="Q20" s="765"/>
      <c r="R20" s="765"/>
      <c r="S20" s="765"/>
      <c r="T20" s="765"/>
      <c r="U20" s="765"/>
      <c r="V20" s="765"/>
      <c r="W20" s="766"/>
    </row>
    <row r="21" spans="1:23" x14ac:dyDescent="0.35">
      <c r="A21" s="2"/>
      <c r="B21" s="4"/>
      <c r="C21" s="2"/>
      <c r="D21" s="2"/>
      <c r="E21" s="2"/>
      <c r="F21" s="9"/>
      <c r="G21" s="10"/>
      <c r="H21" s="9"/>
      <c r="I21" s="2"/>
      <c r="J21" s="12"/>
      <c r="K21" s="2"/>
      <c r="L21" s="2"/>
      <c r="M21" s="2"/>
    </row>
    <row r="22" spans="1:23" ht="18" x14ac:dyDescent="0.35">
      <c r="C22" s="11"/>
      <c r="D22" s="25"/>
      <c r="E22" s="26"/>
      <c r="F22" s="11"/>
      <c r="G22" s="11"/>
      <c r="H22" s="11"/>
      <c r="I22" s="11"/>
    </row>
    <row r="23" spans="1:23" ht="18" x14ac:dyDescent="0.35">
      <c r="C23" s="11"/>
      <c r="D23" s="25"/>
      <c r="E23" s="26"/>
      <c r="F23" s="11"/>
      <c r="G23" s="11"/>
      <c r="H23" s="11"/>
      <c r="I23" s="11"/>
    </row>
    <row r="24" spans="1:23" ht="18" x14ac:dyDescent="0.35">
      <c r="C24" s="11"/>
      <c r="D24" s="25"/>
      <c r="E24" s="26"/>
      <c r="F24" s="11"/>
      <c r="G24" s="11"/>
      <c r="H24" s="11"/>
      <c r="I24" s="11"/>
    </row>
    <row r="25" spans="1:23" ht="18" x14ac:dyDescent="0.35">
      <c r="C25" s="11"/>
      <c r="D25" s="25"/>
      <c r="E25" s="26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41" zoomScaleNormal="41" workbookViewId="0">
      <selection activeCell="F28" sqref="F28"/>
    </sheetView>
  </sheetViews>
  <sheetFormatPr defaultRowHeight="14.5" x14ac:dyDescent="0.35"/>
  <cols>
    <col min="1" max="1" width="19.7265625" customWidth="1"/>
    <col min="2" max="2" width="19.7265625" style="847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846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39</v>
      </c>
      <c r="D4" s="102"/>
      <c r="E4" s="161"/>
      <c r="F4" s="97"/>
      <c r="G4" s="103"/>
      <c r="H4" s="810" t="s">
        <v>22</v>
      </c>
      <c r="I4" s="811"/>
      <c r="J4" s="812"/>
      <c r="K4" s="191" t="s">
        <v>23</v>
      </c>
      <c r="L4" s="929" t="s">
        <v>24</v>
      </c>
      <c r="M4" s="930"/>
      <c r="N4" s="931"/>
      <c r="O4" s="931"/>
      <c r="P4" s="935"/>
      <c r="Q4" s="943" t="s">
        <v>25</v>
      </c>
      <c r="R4" s="944"/>
      <c r="S4" s="944"/>
      <c r="T4" s="944"/>
      <c r="U4" s="944"/>
      <c r="V4" s="944"/>
      <c r="W4" s="944"/>
      <c r="X4" s="945"/>
    </row>
    <row r="5" spans="1:24" s="16" customFormat="1" ht="47" thickBot="1" x14ac:dyDescent="0.4">
      <c r="A5" s="142" t="s">
        <v>0</v>
      </c>
      <c r="B5" s="78"/>
      <c r="C5" s="104" t="s">
        <v>40</v>
      </c>
      <c r="D5" s="328" t="s">
        <v>41</v>
      </c>
      <c r="E5" s="104" t="s">
        <v>38</v>
      </c>
      <c r="F5" s="98" t="s">
        <v>26</v>
      </c>
      <c r="G5" s="104" t="s">
        <v>37</v>
      </c>
      <c r="H5" s="98" t="s">
        <v>27</v>
      </c>
      <c r="I5" s="487" t="s">
        <v>28</v>
      </c>
      <c r="J5" s="98" t="s">
        <v>29</v>
      </c>
      <c r="K5" s="192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37.5" customHeight="1" x14ac:dyDescent="0.35">
      <c r="A6" s="145" t="s">
        <v>7</v>
      </c>
      <c r="B6" s="390"/>
      <c r="C6" s="791">
        <v>28</v>
      </c>
      <c r="D6" s="690" t="s">
        <v>19</v>
      </c>
      <c r="E6" s="691" t="s">
        <v>135</v>
      </c>
      <c r="F6" s="692">
        <v>60</v>
      </c>
      <c r="G6" s="570"/>
      <c r="H6" s="47">
        <v>0.48</v>
      </c>
      <c r="I6" s="37">
        <v>0.6</v>
      </c>
      <c r="J6" s="48">
        <v>1.56</v>
      </c>
      <c r="K6" s="225">
        <v>8.4</v>
      </c>
      <c r="L6" s="277">
        <v>0.02</v>
      </c>
      <c r="M6" s="20">
        <v>0.02</v>
      </c>
      <c r="N6" s="20">
        <v>6</v>
      </c>
      <c r="O6" s="20">
        <v>10</v>
      </c>
      <c r="P6" s="21">
        <v>0</v>
      </c>
      <c r="Q6" s="338">
        <v>13.8</v>
      </c>
      <c r="R6" s="49">
        <v>25.2</v>
      </c>
      <c r="S6" s="49">
        <v>8.4</v>
      </c>
      <c r="T6" s="49">
        <v>0.36</v>
      </c>
      <c r="U6" s="49">
        <v>117.6</v>
      </c>
      <c r="V6" s="49">
        <v>0</v>
      </c>
      <c r="W6" s="49">
        <v>0</v>
      </c>
      <c r="X6" s="50">
        <v>0</v>
      </c>
    </row>
    <row r="7" spans="1:24" s="16" customFormat="1" ht="37.5" customHeight="1" x14ac:dyDescent="0.35">
      <c r="A7" s="105"/>
      <c r="B7" s="151"/>
      <c r="C7" s="147">
        <v>33</v>
      </c>
      <c r="D7" s="182" t="s">
        <v>9</v>
      </c>
      <c r="E7" s="220" t="s">
        <v>59</v>
      </c>
      <c r="F7" s="284">
        <v>200</v>
      </c>
      <c r="G7" s="151"/>
      <c r="H7" s="243">
        <v>6.2</v>
      </c>
      <c r="I7" s="13">
        <v>6.38</v>
      </c>
      <c r="J7" s="43">
        <v>12.3</v>
      </c>
      <c r="K7" s="101">
        <v>131.76</v>
      </c>
      <c r="L7" s="243">
        <v>7.0000000000000007E-2</v>
      </c>
      <c r="M7" s="71">
        <v>0.08</v>
      </c>
      <c r="N7" s="13">
        <v>5.17</v>
      </c>
      <c r="O7" s="13">
        <v>120</v>
      </c>
      <c r="P7" s="43">
        <v>0.02</v>
      </c>
      <c r="Q7" s="243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6">
        <v>0.04</v>
      </c>
    </row>
    <row r="8" spans="1:24" s="16" customFormat="1" ht="37.5" customHeight="1" x14ac:dyDescent="0.35">
      <c r="A8" s="107"/>
      <c r="B8" s="151"/>
      <c r="C8" s="147">
        <v>321</v>
      </c>
      <c r="D8" s="182" t="s">
        <v>10</v>
      </c>
      <c r="E8" s="220" t="s">
        <v>166</v>
      </c>
      <c r="F8" s="284">
        <v>90</v>
      </c>
      <c r="G8" s="151"/>
      <c r="H8" s="242">
        <v>19.78</v>
      </c>
      <c r="I8" s="15">
        <v>24.51</v>
      </c>
      <c r="J8" s="41">
        <v>2.52</v>
      </c>
      <c r="K8" s="260">
        <v>312.27999999999997</v>
      </c>
      <c r="L8" s="242">
        <v>7.0000000000000007E-2</v>
      </c>
      <c r="M8" s="17">
        <v>0.21</v>
      </c>
      <c r="N8" s="15">
        <v>1.1599999999999999</v>
      </c>
      <c r="O8" s="15">
        <v>80</v>
      </c>
      <c r="P8" s="41">
        <v>0.28999999999999998</v>
      </c>
      <c r="Q8" s="242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6">
        <v>0.1</v>
      </c>
    </row>
    <row r="9" spans="1:24" s="16" customFormat="1" ht="37.5" customHeight="1" x14ac:dyDescent="0.35">
      <c r="A9" s="107"/>
      <c r="B9" s="151"/>
      <c r="C9" s="147">
        <v>65</v>
      </c>
      <c r="D9" s="182" t="s">
        <v>49</v>
      </c>
      <c r="E9" s="220" t="s">
        <v>54</v>
      </c>
      <c r="F9" s="284">
        <v>150</v>
      </c>
      <c r="G9" s="151"/>
      <c r="H9" s="243">
        <v>6.76</v>
      </c>
      <c r="I9" s="13">
        <v>3.93</v>
      </c>
      <c r="J9" s="43">
        <v>41.29</v>
      </c>
      <c r="K9" s="101">
        <v>227.48</v>
      </c>
      <c r="L9" s="243">
        <v>0.08</v>
      </c>
      <c r="M9" s="71">
        <v>0.03</v>
      </c>
      <c r="N9" s="13">
        <v>0</v>
      </c>
      <c r="O9" s="13">
        <v>10</v>
      </c>
      <c r="P9" s="43">
        <v>0.06</v>
      </c>
      <c r="Q9" s="243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6">
        <v>0.01</v>
      </c>
    </row>
    <row r="10" spans="1:24" s="16" customFormat="1" ht="37.5" customHeight="1" x14ac:dyDescent="0.35">
      <c r="A10" s="107"/>
      <c r="B10" s="151"/>
      <c r="C10" s="147">
        <v>114</v>
      </c>
      <c r="D10" s="182" t="s">
        <v>46</v>
      </c>
      <c r="E10" s="220" t="s">
        <v>52</v>
      </c>
      <c r="F10" s="284">
        <v>200</v>
      </c>
      <c r="G10" s="151"/>
      <c r="H10" s="242">
        <v>0</v>
      </c>
      <c r="I10" s="15">
        <v>0</v>
      </c>
      <c r="J10" s="41">
        <v>7.27</v>
      </c>
      <c r="K10" s="259">
        <v>28.73</v>
      </c>
      <c r="L10" s="242">
        <v>0</v>
      </c>
      <c r="M10" s="17">
        <v>0</v>
      </c>
      <c r="N10" s="15">
        <v>0</v>
      </c>
      <c r="O10" s="15">
        <v>0</v>
      </c>
      <c r="P10" s="18">
        <v>0</v>
      </c>
      <c r="Q10" s="24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1">
        <v>0</v>
      </c>
    </row>
    <row r="11" spans="1:24" s="16" customFormat="1" ht="37.5" customHeight="1" x14ac:dyDescent="0.35">
      <c r="A11" s="107"/>
      <c r="B11" s="151"/>
      <c r="C11" s="149">
        <v>119</v>
      </c>
      <c r="D11" s="182" t="s">
        <v>14</v>
      </c>
      <c r="E11" s="151" t="s">
        <v>55</v>
      </c>
      <c r="F11" s="187">
        <v>20</v>
      </c>
      <c r="G11" s="129"/>
      <c r="H11" s="242">
        <v>1.52</v>
      </c>
      <c r="I11" s="15">
        <v>0.16</v>
      </c>
      <c r="J11" s="41">
        <v>9.84</v>
      </c>
      <c r="K11" s="259">
        <v>47</v>
      </c>
      <c r="L11" s="242">
        <v>0.02</v>
      </c>
      <c r="M11" s="15">
        <v>0.01</v>
      </c>
      <c r="N11" s="15">
        <v>0</v>
      </c>
      <c r="O11" s="15">
        <v>0</v>
      </c>
      <c r="P11" s="18">
        <v>0</v>
      </c>
      <c r="Q11" s="24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7.5" customHeight="1" x14ac:dyDescent="0.35">
      <c r="A12" s="107"/>
      <c r="B12" s="151"/>
      <c r="C12" s="147">
        <v>120</v>
      </c>
      <c r="D12" s="182" t="s">
        <v>15</v>
      </c>
      <c r="E12" s="151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44">
        <v>39.6</v>
      </c>
      <c r="L12" s="277">
        <v>0.03</v>
      </c>
      <c r="M12" s="19">
        <v>0.02</v>
      </c>
      <c r="N12" s="20">
        <v>0</v>
      </c>
      <c r="O12" s="20">
        <v>0</v>
      </c>
      <c r="P12" s="46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7.5" customHeight="1" x14ac:dyDescent="0.35">
      <c r="A13" s="107"/>
      <c r="B13" s="151"/>
      <c r="C13" s="792"/>
      <c r="D13" s="655"/>
      <c r="E13" s="308" t="s">
        <v>20</v>
      </c>
      <c r="F13" s="129">
        <f>SUM(F6:F12)</f>
        <v>740</v>
      </c>
      <c r="G13" s="151"/>
      <c r="H13" s="201">
        <f>SUM(H6:H12)</f>
        <v>36.06</v>
      </c>
      <c r="I13" s="14">
        <f>SUM(I6:I12)</f>
        <v>35.82</v>
      </c>
      <c r="J13" s="44">
        <f>SUM(J6:J12)</f>
        <v>82.82</v>
      </c>
      <c r="K13" s="322">
        <f>SUM(K6:K12)</f>
        <v>795.25</v>
      </c>
      <c r="L13" s="693">
        <f t="shared" ref="L13:X13" si="0">SUM(L6:L12)</f>
        <v>0.29000000000000004</v>
      </c>
      <c r="M13" s="779">
        <f t="shared" si="0"/>
        <v>0.37</v>
      </c>
      <c r="N13" s="694">
        <f t="shared" si="0"/>
        <v>12.33</v>
      </c>
      <c r="O13" s="694">
        <f t="shared" si="0"/>
        <v>220</v>
      </c>
      <c r="P13" s="695">
        <f t="shared" si="0"/>
        <v>0.37</v>
      </c>
      <c r="Q13" s="693">
        <f t="shared" si="0"/>
        <v>263.95</v>
      </c>
      <c r="R13" s="694">
        <f t="shared" si="0"/>
        <v>488.85999999999996</v>
      </c>
      <c r="S13" s="694">
        <f t="shared" si="0"/>
        <v>77.86</v>
      </c>
      <c r="T13" s="694">
        <f t="shared" si="0"/>
        <v>4.75</v>
      </c>
      <c r="U13" s="694">
        <f t="shared" si="0"/>
        <v>863.17</v>
      </c>
      <c r="V13" s="694">
        <f t="shared" si="0"/>
        <v>1.3600000000000001E-2</v>
      </c>
      <c r="W13" s="694">
        <f t="shared" si="0"/>
        <v>5.47E-3</v>
      </c>
      <c r="X13" s="46">
        <f t="shared" si="0"/>
        <v>3.05</v>
      </c>
    </row>
    <row r="14" spans="1:24" s="16" customFormat="1" ht="37.5" customHeight="1" thickBot="1" x14ac:dyDescent="0.4">
      <c r="A14" s="265"/>
      <c r="B14" s="698"/>
      <c r="C14" s="793"/>
      <c r="D14" s="658"/>
      <c r="E14" s="342" t="s">
        <v>21</v>
      </c>
      <c r="F14" s="658"/>
      <c r="G14" s="656"/>
      <c r="H14" s="662"/>
      <c r="I14" s="664"/>
      <c r="J14" s="665"/>
      <c r="K14" s="323">
        <f>K13/23.5</f>
        <v>33.840425531914896</v>
      </c>
      <c r="L14" s="662"/>
      <c r="M14" s="663"/>
      <c r="N14" s="664"/>
      <c r="O14" s="664"/>
      <c r="P14" s="665"/>
      <c r="Q14" s="662"/>
      <c r="R14" s="664"/>
      <c r="S14" s="664"/>
      <c r="T14" s="664"/>
      <c r="U14" s="664"/>
      <c r="V14" s="664"/>
      <c r="W14" s="664"/>
      <c r="X14" s="155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639" t="s">
        <v>66</v>
      </c>
      <c r="B17" s="848"/>
      <c r="C17" s="640"/>
      <c r="D17" s="641"/>
      <c r="E17" s="25"/>
      <c r="F17" s="26"/>
      <c r="G17" s="11"/>
      <c r="H17" s="11"/>
      <c r="I17" s="11"/>
      <c r="J17" s="11"/>
    </row>
    <row r="18" spans="1:10" ht="18" x14ac:dyDescent="0.35">
      <c r="A18" s="642" t="s">
        <v>67</v>
      </c>
      <c r="B18" s="844"/>
      <c r="C18" s="643"/>
      <c r="D18" s="643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3" zoomScale="46" zoomScaleNormal="46" workbookViewId="0">
      <selection activeCell="F17" sqref="F17"/>
    </sheetView>
  </sheetViews>
  <sheetFormatPr defaultRowHeight="14.5" x14ac:dyDescent="0.35"/>
  <cols>
    <col min="1" max="1" width="20.26953125" customWidth="1"/>
    <col min="2" max="2" width="11.26953125" style="843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49"/>
      <c r="C4" s="645" t="s">
        <v>39</v>
      </c>
      <c r="D4" s="253"/>
      <c r="E4" s="696"/>
      <c r="F4" s="646"/>
      <c r="G4" s="645"/>
      <c r="H4" s="813" t="s">
        <v>22</v>
      </c>
      <c r="I4" s="814"/>
      <c r="J4" s="815"/>
      <c r="K4" s="651" t="s">
        <v>23</v>
      </c>
      <c r="L4" s="929" t="s">
        <v>24</v>
      </c>
      <c r="M4" s="930"/>
      <c r="N4" s="931"/>
      <c r="O4" s="931"/>
      <c r="P4" s="935"/>
      <c r="Q4" s="943" t="s">
        <v>25</v>
      </c>
      <c r="R4" s="944"/>
      <c r="S4" s="944"/>
      <c r="T4" s="944"/>
      <c r="U4" s="944"/>
      <c r="V4" s="944"/>
      <c r="W4" s="944"/>
      <c r="X4" s="945"/>
    </row>
    <row r="5" spans="1:24" s="16" customFormat="1" ht="28.5" customHeight="1" thickBot="1" x14ac:dyDescent="0.4">
      <c r="A5" s="142" t="s">
        <v>0</v>
      </c>
      <c r="B5" s="850"/>
      <c r="C5" s="98" t="s">
        <v>40</v>
      </c>
      <c r="D5" s="697" t="s">
        <v>41</v>
      </c>
      <c r="E5" s="98" t="s">
        <v>38</v>
      </c>
      <c r="F5" s="104" t="s">
        <v>26</v>
      </c>
      <c r="G5" s="98" t="s">
        <v>37</v>
      </c>
      <c r="H5" s="127" t="s">
        <v>27</v>
      </c>
      <c r="I5" s="487" t="s">
        <v>28</v>
      </c>
      <c r="J5" s="775" t="s">
        <v>29</v>
      </c>
      <c r="K5" s="652" t="s">
        <v>30</v>
      </c>
      <c r="L5" s="510" t="s">
        <v>31</v>
      </c>
      <c r="M5" s="510" t="s">
        <v>114</v>
      </c>
      <c r="N5" s="510" t="s">
        <v>32</v>
      </c>
      <c r="O5" s="571" t="s">
        <v>115</v>
      </c>
      <c r="P5" s="510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38.25" customHeight="1" x14ac:dyDescent="0.35">
      <c r="A6" s="145" t="s">
        <v>7</v>
      </c>
      <c r="B6" s="156"/>
      <c r="C6" s="286">
        <v>133</v>
      </c>
      <c r="D6" s="699" t="s">
        <v>19</v>
      </c>
      <c r="E6" s="700" t="s">
        <v>137</v>
      </c>
      <c r="F6" s="701">
        <v>60</v>
      </c>
      <c r="G6" s="286"/>
      <c r="H6" s="47">
        <v>1.24</v>
      </c>
      <c r="I6" s="37">
        <v>0.21</v>
      </c>
      <c r="J6" s="48">
        <v>6.12</v>
      </c>
      <c r="K6" s="225">
        <v>31.32</v>
      </c>
      <c r="L6" s="261">
        <v>0.01</v>
      </c>
      <c r="M6" s="47">
        <v>0.02</v>
      </c>
      <c r="N6" s="37">
        <v>1.1499999999999999</v>
      </c>
      <c r="O6" s="37">
        <v>0</v>
      </c>
      <c r="P6" s="48">
        <v>0</v>
      </c>
      <c r="Q6" s="269">
        <v>22.18</v>
      </c>
      <c r="R6" s="39">
        <v>21.4</v>
      </c>
      <c r="S6" s="39">
        <v>6.79</v>
      </c>
      <c r="T6" s="39">
        <v>0.19</v>
      </c>
      <c r="U6" s="39">
        <v>67.73</v>
      </c>
      <c r="V6" s="39">
        <v>0</v>
      </c>
      <c r="W6" s="39">
        <v>0</v>
      </c>
      <c r="X6" s="40">
        <v>0.01</v>
      </c>
    </row>
    <row r="7" spans="1:24" s="16" customFormat="1" ht="38.25" customHeight="1" x14ac:dyDescent="0.35">
      <c r="A7" s="105"/>
      <c r="B7" s="221"/>
      <c r="C7" s="135">
        <v>32</v>
      </c>
      <c r="D7" s="702" t="s">
        <v>9</v>
      </c>
      <c r="E7" s="637" t="s">
        <v>53</v>
      </c>
      <c r="F7" s="703">
        <v>200</v>
      </c>
      <c r="G7" s="135"/>
      <c r="H7" s="212">
        <v>5.88</v>
      </c>
      <c r="I7" s="75">
        <v>8.82</v>
      </c>
      <c r="J7" s="76">
        <v>9.6</v>
      </c>
      <c r="K7" s="214">
        <v>142.19999999999999</v>
      </c>
      <c r="L7" s="243">
        <v>0.04</v>
      </c>
      <c r="M7" s="71">
        <v>0.08</v>
      </c>
      <c r="N7" s="13">
        <v>2.2400000000000002</v>
      </c>
      <c r="O7" s="13">
        <v>132.44</v>
      </c>
      <c r="P7" s="43">
        <v>0.06</v>
      </c>
      <c r="Q7" s="243">
        <v>32.880000000000003</v>
      </c>
      <c r="R7" s="13">
        <v>83.64</v>
      </c>
      <c r="S7" s="3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3">
        <v>3.5999999999999997E-2</v>
      </c>
    </row>
    <row r="8" spans="1:24" s="16" customFormat="1" ht="38.25" customHeight="1" x14ac:dyDescent="0.35">
      <c r="A8" s="107"/>
      <c r="B8" s="186" t="s">
        <v>75</v>
      </c>
      <c r="C8" s="168">
        <v>88</v>
      </c>
      <c r="D8" s="446" t="s">
        <v>10</v>
      </c>
      <c r="E8" s="689" t="s">
        <v>165</v>
      </c>
      <c r="F8" s="546">
        <v>90</v>
      </c>
      <c r="G8" s="168"/>
      <c r="H8" s="336">
        <v>18</v>
      </c>
      <c r="I8" s="55">
        <v>16.5</v>
      </c>
      <c r="J8" s="69">
        <v>2.89</v>
      </c>
      <c r="K8" s="334">
        <v>232.8</v>
      </c>
      <c r="L8" s="407">
        <v>0.05</v>
      </c>
      <c r="M8" s="74">
        <v>0.13</v>
      </c>
      <c r="N8" s="74">
        <v>0.55000000000000004</v>
      </c>
      <c r="O8" s="74">
        <v>0</v>
      </c>
      <c r="P8" s="462">
        <v>0</v>
      </c>
      <c r="Q8" s="407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408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1" t="s">
        <v>49</v>
      </c>
      <c r="E9" s="182" t="s">
        <v>43</v>
      </c>
      <c r="F9" s="133">
        <v>150</v>
      </c>
      <c r="G9" s="129"/>
      <c r="H9" s="277">
        <v>7.26</v>
      </c>
      <c r="I9" s="20">
        <v>4.96</v>
      </c>
      <c r="J9" s="46">
        <v>31.76</v>
      </c>
      <c r="K9" s="276">
        <v>198.84</v>
      </c>
      <c r="L9" s="277">
        <v>0.19</v>
      </c>
      <c r="M9" s="19">
        <v>0.1</v>
      </c>
      <c r="N9" s="20">
        <v>0</v>
      </c>
      <c r="O9" s="20">
        <v>10</v>
      </c>
      <c r="P9" s="21">
        <v>0.06</v>
      </c>
      <c r="Q9" s="277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6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1" t="s">
        <v>18</v>
      </c>
      <c r="E10" s="361" t="s">
        <v>128</v>
      </c>
      <c r="F10" s="187">
        <v>200</v>
      </c>
      <c r="G10" s="129"/>
      <c r="H10" s="242">
        <v>1</v>
      </c>
      <c r="I10" s="15">
        <v>0.2</v>
      </c>
      <c r="J10" s="41">
        <v>20.2</v>
      </c>
      <c r="K10" s="259">
        <v>92</v>
      </c>
      <c r="L10" s="242">
        <v>0.02</v>
      </c>
      <c r="M10" s="17">
        <v>0.02</v>
      </c>
      <c r="N10" s="15">
        <v>4</v>
      </c>
      <c r="O10" s="15">
        <v>0</v>
      </c>
      <c r="P10" s="41">
        <v>0</v>
      </c>
      <c r="Q10" s="242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1">
        <v>0</v>
      </c>
    </row>
    <row r="11" spans="1:24" s="16" customFormat="1" ht="38.25" customHeight="1" x14ac:dyDescent="0.35">
      <c r="A11" s="107"/>
      <c r="B11" s="133"/>
      <c r="C11" s="101">
        <v>119</v>
      </c>
      <c r="D11" s="151" t="s">
        <v>14</v>
      </c>
      <c r="E11" s="182" t="s">
        <v>55</v>
      </c>
      <c r="F11" s="187">
        <v>20</v>
      </c>
      <c r="G11" s="129"/>
      <c r="H11" s="242">
        <v>1.52</v>
      </c>
      <c r="I11" s="15">
        <v>0.16</v>
      </c>
      <c r="J11" s="41">
        <v>9.84</v>
      </c>
      <c r="K11" s="259">
        <v>47</v>
      </c>
      <c r="L11" s="242">
        <v>0.02</v>
      </c>
      <c r="M11" s="15">
        <v>0.01</v>
      </c>
      <c r="N11" s="15">
        <v>0</v>
      </c>
      <c r="O11" s="15">
        <v>0</v>
      </c>
      <c r="P11" s="18">
        <v>0</v>
      </c>
      <c r="Q11" s="24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1" t="s">
        <v>15</v>
      </c>
      <c r="E12" s="182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75">
        <v>39.6</v>
      </c>
      <c r="L12" s="277">
        <v>0.03</v>
      </c>
      <c r="M12" s="19">
        <v>0.02</v>
      </c>
      <c r="N12" s="20">
        <v>0</v>
      </c>
      <c r="O12" s="20">
        <v>0</v>
      </c>
      <c r="P12" s="46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8.25" customHeight="1" x14ac:dyDescent="0.35">
      <c r="A13" s="107"/>
      <c r="B13" s="839"/>
      <c r="C13" s="185"/>
      <c r="D13" s="677"/>
      <c r="E13" s="306" t="s">
        <v>20</v>
      </c>
      <c r="F13" s="498" t="e">
        <f>F6+F7+#REF!+F9+F10+F11+F12</f>
        <v>#REF!</v>
      </c>
      <c r="G13" s="532"/>
      <c r="H13" s="202" t="e">
        <f>H6+H7+#REF!+H9+H10+H11+H12</f>
        <v>#REF!</v>
      </c>
      <c r="I13" s="22" t="e">
        <f>I6+I7+#REF!+I9+I10+I11+I12</f>
        <v>#REF!</v>
      </c>
      <c r="J13" s="61" t="e">
        <f>J6+J7+#REF!+J9+J10+J11+J12</f>
        <v>#REF!</v>
      </c>
      <c r="K13" s="167" t="e">
        <f>K6+K7+#REF!+K9+K10+K11+K12</f>
        <v>#REF!</v>
      </c>
      <c r="L13" s="202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202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1" t="e">
        <f>X6+X7+#REF!+X9+X10+X11+X12</f>
        <v>#REF!</v>
      </c>
    </row>
    <row r="14" spans="1:24" s="16" customFormat="1" ht="38.25" customHeight="1" x14ac:dyDescent="0.35">
      <c r="A14" s="107"/>
      <c r="B14" s="840"/>
      <c r="C14" s="401"/>
      <c r="D14" s="704"/>
      <c r="E14" s="307" t="s">
        <v>20</v>
      </c>
      <c r="F14" s="496">
        <f>F6+F7+F8+F9+F10+F11+F12</f>
        <v>740</v>
      </c>
      <c r="G14" s="298"/>
      <c r="H14" s="310">
        <f t="shared" ref="H14:X14" si="0">H6+H7+H8+H9+H10+H11+H12</f>
        <v>36.220000000000006</v>
      </c>
      <c r="I14" s="54">
        <f t="shared" si="0"/>
        <v>31.09</v>
      </c>
      <c r="J14" s="70">
        <f t="shared" si="0"/>
        <v>88.450000000000017</v>
      </c>
      <c r="K14" s="454">
        <f t="shared" si="0"/>
        <v>783.76</v>
      </c>
      <c r="L14" s="310">
        <f t="shared" si="0"/>
        <v>0.3600000000000001</v>
      </c>
      <c r="M14" s="54">
        <f t="shared" si="0"/>
        <v>0.38000000000000006</v>
      </c>
      <c r="N14" s="54">
        <f t="shared" si="0"/>
        <v>7.94</v>
      </c>
      <c r="O14" s="54">
        <f t="shared" si="0"/>
        <v>142.44</v>
      </c>
      <c r="P14" s="777">
        <f t="shared" si="0"/>
        <v>0.12</v>
      </c>
      <c r="Q14" s="310">
        <f t="shared" si="0"/>
        <v>103.65</v>
      </c>
      <c r="R14" s="54">
        <f t="shared" si="0"/>
        <v>492.51</v>
      </c>
      <c r="S14" s="54">
        <f t="shared" si="0"/>
        <v>177.99</v>
      </c>
      <c r="T14" s="54">
        <f t="shared" si="0"/>
        <v>11.469999999999999</v>
      </c>
      <c r="U14" s="54">
        <f t="shared" si="0"/>
        <v>1190.0999999999999</v>
      </c>
      <c r="V14" s="54">
        <f t="shared" si="0"/>
        <v>1.9000000000000003E-2</v>
      </c>
      <c r="W14" s="54">
        <f t="shared" si="0"/>
        <v>5.0000000000000001E-3</v>
      </c>
      <c r="X14" s="70">
        <f t="shared" si="0"/>
        <v>3.0149999999999997</v>
      </c>
    </row>
    <row r="15" spans="1:24" s="16" customFormat="1" ht="38.25" customHeight="1" x14ac:dyDescent="0.35">
      <c r="A15" s="107"/>
      <c r="B15" s="839"/>
      <c r="C15" s="359"/>
      <c r="D15" s="705"/>
      <c r="E15" s="306" t="s">
        <v>21</v>
      </c>
      <c r="F15" s="501"/>
      <c r="G15" s="508"/>
      <c r="H15" s="202"/>
      <c r="I15" s="22"/>
      <c r="J15" s="61"/>
      <c r="K15" s="505" t="e">
        <f>K13/23.5</f>
        <v>#REF!</v>
      </c>
      <c r="L15" s="202"/>
      <c r="M15" s="22"/>
      <c r="N15" s="22"/>
      <c r="O15" s="22"/>
      <c r="P15" s="111"/>
      <c r="Q15" s="202"/>
      <c r="R15" s="22"/>
      <c r="S15" s="22"/>
      <c r="T15" s="22"/>
      <c r="U15" s="22"/>
      <c r="V15" s="22"/>
      <c r="W15" s="22"/>
      <c r="X15" s="61"/>
    </row>
    <row r="16" spans="1:24" s="16" customFormat="1" ht="38.25" customHeight="1" thickBot="1" x14ac:dyDescent="0.4">
      <c r="A16" s="265"/>
      <c r="B16" s="841"/>
      <c r="C16" s="540"/>
      <c r="D16" s="706"/>
      <c r="E16" s="561" t="s">
        <v>21</v>
      </c>
      <c r="F16" s="707"/>
      <c r="G16" s="708"/>
      <c r="H16" s="709"/>
      <c r="I16" s="710"/>
      <c r="J16" s="711"/>
      <c r="K16" s="433">
        <f>K14/23.5</f>
        <v>33.351489361702129</v>
      </c>
      <c r="L16" s="709"/>
      <c r="M16" s="710"/>
      <c r="N16" s="710"/>
      <c r="O16" s="710"/>
      <c r="P16" s="712"/>
      <c r="Q16" s="709"/>
      <c r="R16" s="710"/>
      <c r="S16" s="710"/>
      <c r="T16" s="710"/>
      <c r="U16" s="710"/>
      <c r="V16" s="710"/>
      <c r="W16" s="710"/>
      <c r="X16" s="711"/>
    </row>
    <row r="17" spans="1:14" x14ac:dyDescent="0.35">
      <c r="A17" s="9"/>
      <c r="C17" s="31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639" t="s">
        <v>133</v>
      </c>
      <c r="B18" s="848"/>
      <c r="C18" s="640"/>
      <c r="D18" s="641"/>
      <c r="E18" s="28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642" t="s">
        <v>67</v>
      </c>
      <c r="B19" s="844"/>
      <c r="C19" s="643"/>
      <c r="D19" s="643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0" zoomScaleNormal="40" workbookViewId="0">
      <selection activeCell="E28" sqref="E28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646" t="s">
        <v>39</v>
      </c>
      <c r="D4" s="713"/>
      <c r="E4" s="714"/>
      <c r="F4" s="645"/>
      <c r="G4" s="646"/>
      <c r="H4" s="946" t="s">
        <v>22</v>
      </c>
      <c r="I4" s="947"/>
      <c r="J4" s="948"/>
      <c r="K4" s="715" t="s">
        <v>23</v>
      </c>
      <c r="L4" s="929" t="s">
        <v>24</v>
      </c>
      <c r="M4" s="930"/>
      <c r="N4" s="931"/>
      <c r="O4" s="931"/>
      <c r="P4" s="935"/>
      <c r="Q4" s="943" t="s">
        <v>25</v>
      </c>
      <c r="R4" s="944"/>
      <c r="S4" s="944"/>
      <c r="T4" s="944"/>
      <c r="U4" s="944"/>
      <c r="V4" s="944"/>
      <c r="W4" s="944"/>
      <c r="X4" s="945"/>
    </row>
    <row r="5" spans="1:24" s="16" customFormat="1" ht="28.5" customHeight="1" thickBot="1" x14ac:dyDescent="0.4">
      <c r="A5" s="142" t="s">
        <v>0</v>
      </c>
      <c r="B5" s="567"/>
      <c r="C5" s="256" t="s">
        <v>40</v>
      </c>
      <c r="D5" s="716" t="s">
        <v>41</v>
      </c>
      <c r="E5" s="256" t="s">
        <v>38</v>
      </c>
      <c r="F5" s="497" t="s">
        <v>26</v>
      </c>
      <c r="G5" s="256" t="s">
        <v>37</v>
      </c>
      <c r="H5" s="497" t="s">
        <v>27</v>
      </c>
      <c r="I5" s="487" t="s">
        <v>28</v>
      </c>
      <c r="J5" s="497" t="s">
        <v>29</v>
      </c>
      <c r="K5" s="717" t="s">
        <v>30</v>
      </c>
      <c r="L5" s="510" t="s">
        <v>31</v>
      </c>
      <c r="M5" s="510" t="s">
        <v>114</v>
      </c>
      <c r="N5" s="510" t="s">
        <v>32</v>
      </c>
      <c r="O5" s="571" t="s">
        <v>115</v>
      </c>
      <c r="P5" s="510" t="s">
        <v>116</v>
      </c>
      <c r="Q5" s="510" t="s">
        <v>33</v>
      </c>
      <c r="R5" s="510" t="s">
        <v>34</v>
      </c>
      <c r="S5" s="510" t="s">
        <v>35</v>
      </c>
      <c r="T5" s="510" t="s">
        <v>36</v>
      </c>
      <c r="U5" s="510" t="s">
        <v>117</v>
      </c>
      <c r="V5" s="510" t="s">
        <v>118</v>
      </c>
      <c r="W5" s="510" t="s">
        <v>119</v>
      </c>
      <c r="X5" s="646" t="s">
        <v>120</v>
      </c>
    </row>
    <row r="6" spans="1:24" s="16" customFormat="1" ht="39" customHeight="1" x14ac:dyDescent="0.35">
      <c r="A6" s="121" t="s">
        <v>7</v>
      </c>
      <c r="B6" s="121"/>
      <c r="C6" s="394">
        <v>25</v>
      </c>
      <c r="D6" s="274" t="s">
        <v>19</v>
      </c>
      <c r="E6" s="341" t="s">
        <v>50</v>
      </c>
      <c r="F6" s="356">
        <v>150</v>
      </c>
      <c r="G6" s="138"/>
      <c r="H6" s="47">
        <v>0.6</v>
      </c>
      <c r="I6" s="37">
        <v>0.45</v>
      </c>
      <c r="J6" s="48">
        <v>15.45</v>
      </c>
      <c r="K6" s="195">
        <v>70.5</v>
      </c>
      <c r="L6" s="261">
        <v>0.03</v>
      </c>
      <c r="M6" s="47">
        <v>0.05</v>
      </c>
      <c r="N6" s="37">
        <v>7.5</v>
      </c>
      <c r="O6" s="37">
        <v>0</v>
      </c>
      <c r="P6" s="223">
        <v>0</v>
      </c>
      <c r="Q6" s="26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0">
        <v>0.01</v>
      </c>
    </row>
    <row r="7" spans="1:24" s="16" customFormat="1" ht="39" customHeight="1" x14ac:dyDescent="0.35">
      <c r="A7" s="869"/>
      <c r="B7" s="150"/>
      <c r="C7" s="148">
        <v>37</v>
      </c>
      <c r="D7" s="151" t="s">
        <v>9</v>
      </c>
      <c r="E7" s="177" t="s">
        <v>56</v>
      </c>
      <c r="F7" s="187">
        <v>200</v>
      </c>
      <c r="G7" s="129"/>
      <c r="H7" s="243">
        <v>5.78</v>
      </c>
      <c r="I7" s="13">
        <v>5.5</v>
      </c>
      <c r="J7" s="43">
        <v>10.8</v>
      </c>
      <c r="K7" s="101">
        <v>115.7</v>
      </c>
      <c r="L7" s="243">
        <v>7.0000000000000007E-2</v>
      </c>
      <c r="M7" s="71">
        <v>7.0000000000000007E-2</v>
      </c>
      <c r="N7" s="13">
        <v>5.69</v>
      </c>
      <c r="O7" s="13">
        <v>110</v>
      </c>
      <c r="P7" s="43">
        <v>0</v>
      </c>
      <c r="Q7" s="243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3">
        <v>0.04</v>
      </c>
    </row>
    <row r="8" spans="1:24" s="16" customFormat="1" ht="39" customHeight="1" x14ac:dyDescent="0.35">
      <c r="A8" s="107"/>
      <c r="B8" s="868"/>
      <c r="C8" s="148">
        <v>75</v>
      </c>
      <c r="D8" s="702" t="s">
        <v>10</v>
      </c>
      <c r="E8" s="637" t="s">
        <v>65</v>
      </c>
      <c r="F8" s="703">
        <v>90</v>
      </c>
      <c r="G8" s="135"/>
      <c r="H8" s="330">
        <v>12.86</v>
      </c>
      <c r="I8" s="29">
        <v>1.65</v>
      </c>
      <c r="J8" s="30">
        <v>4.9400000000000004</v>
      </c>
      <c r="K8" s="329">
        <v>84.8</v>
      </c>
      <c r="L8" s="330">
        <v>0.08</v>
      </c>
      <c r="M8" s="330">
        <v>0.09</v>
      </c>
      <c r="N8" s="29">
        <v>1.36</v>
      </c>
      <c r="O8" s="29">
        <v>170</v>
      </c>
      <c r="P8" s="30">
        <v>0.16</v>
      </c>
      <c r="Q8" s="331">
        <v>36.93</v>
      </c>
      <c r="R8" s="29">
        <v>163.35</v>
      </c>
      <c r="S8" s="29">
        <v>46.53</v>
      </c>
      <c r="T8" s="29">
        <v>0.85</v>
      </c>
      <c r="U8" s="29">
        <v>346.72</v>
      </c>
      <c r="V8" s="29">
        <v>0.11</v>
      </c>
      <c r="W8" s="29">
        <v>1.2E-2</v>
      </c>
      <c r="X8" s="83">
        <v>0.51</v>
      </c>
    </row>
    <row r="9" spans="1:24" s="16" customFormat="1" ht="39" customHeight="1" x14ac:dyDescent="0.35">
      <c r="A9" s="107"/>
      <c r="B9" s="868"/>
      <c r="C9" s="148">
        <v>53</v>
      </c>
      <c r="D9" s="702" t="s">
        <v>64</v>
      </c>
      <c r="E9" s="325" t="s">
        <v>60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43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39" customHeight="1" x14ac:dyDescent="0.35">
      <c r="A10" s="107"/>
      <c r="B10" s="868"/>
      <c r="C10" s="563">
        <v>104</v>
      </c>
      <c r="D10" s="325" t="s">
        <v>18</v>
      </c>
      <c r="E10" s="719" t="s">
        <v>146</v>
      </c>
      <c r="F10" s="638">
        <v>200</v>
      </c>
      <c r="G10" s="99"/>
      <c r="H10" s="242">
        <v>0</v>
      </c>
      <c r="I10" s="15">
        <v>0</v>
      </c>
      <c r="J10" s="41">
        <v>14.16</v>
      </c>
      <c r="K10" s="259">
        <v>55.48</v>
      </c>
      <c r="L10" s="242">
        <v>0.09</v>
      </c>
      <c r="M10" s="15">
        <v>0.1</v>
      </c>
      <c r="N10" s="15">
        <v>2.94</v>
      </c>
      <c r="O10" s="15">
        <v>80</v>
      </c>
      <c r="P10" s="18">
        <v>0.96</v>
      </c>
      <c r="Q10" s="24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1">
        <v>0</v>
      </c>
    </row>
    <row r="11" spans="1:24" s="16" customFormat="1" ht="39" customHeight="1" x14ac:dyDescent="0.35">
      <c r="A11" s="107"/>
      <c r="B11" s="868"/>
      <c r="C11" s="149">
        <v>119</v>
      </c>
      <c r="D11" s="182" t="s">
        <v>14</v>
      </c>
      <c r="E11" s="151" t="s">
        <v>55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93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2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3">
        <v>6.53</v>
      </c>
    </row>
    <row r="12" spans="1:24" s="16" customFormat="1" ht="39" customHeight="1" x14ac:dyDescent="0.35">
      <c r="A12" s="107"/>
      <c r="B12" s="868"/>
      <c r="C12" s="147">
        <v>120</v>
      </c>
      <c r="D12" s="182" t="s">
        <v>15</v>
      </c>
      <c r="E12" s="151" t="s">
        <v>47</v>
      </c>
      <c r="F12" s="133">
        <v>40</v>
      </c>
      <c r="G12" s="266"/>
      <c r="H12" s="242">
        <v>2.64</v>
      </c>
      <c r="I12" s="15">
        <v>0.48</v>
      </c>
      <c r="J12" s="41">
        <v>16.079999999999998</v>
      </c>
      <c r="K12" s="200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2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1">
        <v>0.01</v>
      </c>
    </row>
    <row r="13" spans="1:24" s="16" customFormat="1" ht="39" customHeight="1" x14ac:dyDescent="0.35">
      <c r="A13" s="107"/>
      <c r="B13" s="868"/>
      <c r="C13" s="792"/>
      <c r="D13" s="655"/>
      <c r="E13" s="308" t="s">
        <v>20</v>
      </c>
      <c r="F13" s="313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312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201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4">
        <f t="shared" si="1"/>
        <v>7.12</v>
      </c>
    </row>
    <row r="14" spans="1:24" s="16" customFormat="1" ht="39" customHeight="1" thickBot="1" x14ac:dyDescent="0.4">
      <c r="A14" s="265"/>
      <c r="B14" s="355"/>
      <c r="C14" s="793"/>
      <c r="D14" s="658"/>
      <c r="E14" s="342" t="s">
        <v>21</v>
      </c>
      <c r="F14" s="658"/>
      <c r="G14" s="656"/>
      <c r="H14" s="663"/>
      <c r="I14" s="664"/>
      <c r="J14" s="720"/>
      <c r="K14" s="578">
        <f>K13/23.5</f>
        <v>29.911489361702131</v>
      </c>
      <c r="L14" s="663"/>
      <c r="M14" s="663"/>
      <c r="N14" s="664"/>
      <c r="O14" s="664"/>
      <c r="P14" s="720"/>
      <c r="Q14" s="662"/>
      <c r="R14" s="664"/>
      <c r="S14" s="664"/>
      <c r="T14" s="664"/>
      <c r="U14" s="664"/>
      <c r="V14" s="664"/>
      <c r="W14" s="664"/>
      <c r="X14" s="665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9" zoomScaleNormal="49" workbookViewId="0">
      <selection activeCell="E27" sqref="E27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788" t="s">
        <v>39</v>
      </c>
      <c r="D4" s="721"/>
      <c r="E4" s="714"/>
      <c r="F4" s="646"/>
      <c r="G4" s="645"/>
      <c r="H4" s="748" t="s">
        <v>22</v>
      </c>
      <c r="I4" s="651"/>
      <c r="J4" s="796"/>
      <c r="K4" s="651" t="s">
        <v>23</v>
      </c>
      <c r="L4" s="929" t="s">
        <v>24</v>
      </c>
      <c r="M4" s="930"/>
      <c r="N4" s="931"/>
      <c r="O4" s="931"/>
      <c r="P4" s="935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47" s="16" customFormat="1" ht="28.5" customHeight="1" thickBot="1" x14ac:dyDescent="0.4">
      <c r="A5" s="142" t="s">
        <v>0</v>
      </c>
      <c r="B5" s="119"/>
      <c r="C5" s="775" t="s">
        <v>40</v>
      </c>
      <c r="D5" s="697" t="s">
        <v>41</v>
      </c>
      <c r="E5" s="104" t="s">
        <v>38</v>
      </c>
      <c r="F5" s="104" t="s">
        <v>26</v>
      </c>
      <c r="G5" s="98" t="s">
        <v>37</v>
      </c>
      <c r="H5" s="487" t="s">
        <v>27</v>
      </c>
      <c r="I5" s="487" t="s">
        <v>28</v>
      </c>
      <c r="J5" s="487" t="s">
        <v>29</v>
      </c>
      <c r="K5" s="652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47" s="16" customFormat="1" ht="26.5" customHeight="1" x14ac:dyDescent="0.35">
      <c r="A6" s="145" t="s">
        <v>7</v>
      </c>
      <c r="B6" s="795"/>
      <c r="C6" s="156">
        <v>132</v>
      </c>
      <c r="D6" s="723" t="s">
        <v>19</v>
      </c>
      <c r="E6" s="700" t="s">
        <v>129</v>
      </c>
      <c r="F6" s="724">
        <v>60</v>
      </c>
      <c r="G6" s="287"/>
      <c r="H6" s="269">
        <v>0.75</v>
      </c>
      <c r="I6" s="39">
        <v>5.08</v>
      </c>
      <c r="J6" s="40">
        <v>4.9800000000000004</v>
      </c>
      <c r="K6" s="320">
        <v>68.55</v>
      </c>
      <c r="L6" s="338">
        <v>0.01</v>
      </c>
      <c r="M6" s="340">
        <v>0.02</v>
      </c>
      <c r="N6" s="49">
        <v>3</v>
      </c>
      <c r="O6" s="49">
        <v>0</v>
      </c>
      <c r="P6" s="50">
        <v>0</v>
      </c>
      <c r="Q6" s="340">
        <v>18.62</v>
      </c>
      <c r="R6" s="49">
        <v>20.059999999999999</v>
      </c>
      <c r="S6" s="49">
        <v>10.51</v>
      </c>
      <c r="T6" s="49">
        <v>0.83</v>
      </c>
      <c r="U6" s="49">
        <v>147.34</v>
      </c>
      <c r="V6" s="49">
        <v>3.0000000000000001E-3</v>
      </c>
      <c r="W6" s="49">
        <v>0</v>
      </c>
      <c r="X6" s="50">
        <v>0.01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</row>
    <row r="7" spans="1:47" s="16" customFormat="1" ht="26.5" customHeight="1" x14ac:dyDescent="0.35">
      <c r="A7" s="105"/>
      <c r="B7" s="124"/>
      <c r="C7" s="135">
        <v>138</v>
      </c>
      <c r="D7" s="325" t="s">
        <v>9</v>
      </c>
      <c r="E7" s="637" t="s">
        <v>68</v>
      </c>
      <c r="F7" s="638">
        <v>200</v>
      </c>
      <c r="G7" s="99"/>
      <c r="H7" s="243">
        <v>6.03</v>
      </c>
      <c r="I7" s="13">
        <v>6.38</v>
      </c>
      <c r="J7" s="43">
        <v>11.17</v>
      </c>
      <c r="K7" s="101">
        <v>126.47</v>
      </c>
      <c r="L7" s="243">
        <v>0.08</v>
      </c>
      <c r="M7" s="71">
        <v>0.08</v>
      </c>
      <c r="N7" s="13">
        <v>5.73</v>
      </c>
      <c r="O7" s="13">
        <v>120</v>
      </c>
      <c r="P7" s="43">
        <v>0.02</v>
      </c>
      <c r="Q7" s="71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3">
        <v>0.04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16" customFormat="1" ht="26.5" customHeight="1" x14ac:dyDescent="0.35">
      <c r="A8" s="107"/>
      <c r="B8" s="124"/>
      <c r="C8" s="135">
        <v>126</v>
      </c>
      <c r="D8" s="325" t="s">
        <v>10</v>
      </c>
      <c r="E8" s="637" t="s">
        <v>152</v>
      </c>
      <c r="F8" s="638">
        <v>90</v>
      </c>
      <c r="G8" s="99"/>
      <c r="H8" s="243">
        <v>18.489999999999998</v>
      </c>
      <c r="I8" s="13">
        <v>18.54</v>
      </c>
      <c r="J8" s="43">
        <v>3.59</v>
      </c>
      <c r="K8" s="101">
        <v>256</v>
      </c>
      <c r="L8" s="243">
        <v>0.06</v>
      </c>
      <c r="M8" s="71">
        <v>0.14000000000000001</v>
      </c>
      <c r="N8" s="13">
        <v>1.08</v>
      </c>
      <c r="O8" s="13">
        <v>10</v>
      </c>
      <c r="P8" s="43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3">
        <v>0.06</v>
      </c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26.5" customHeight="1" x14ac:dyDescent="0.35">
      <c r="A9" s="107"/>
      <c r="B9" s="134"/>
      <c r="C9" s="563">
        <v>51</v>
      </c>
      <c r="D9" s="207" t="s">
        <v>64</v>
      </c>
      <c r="E9" s="152" t="s">
        <v>134</v>
      </c>
      <c r="F9" s="563">
        <v>150</v>
      </c>
      <c r="G9" s="171"/>
      <c r="H9" s="883">
        <v>3.33</v>
      </c>
      <c r="I9" s="884">
        <v>3.81</v>
      </c>
      <c r="J9" s="885">
        <v>26.04</v>
      </c>
      <c r="K9" s="886">
        <v>151.12</v>
      </c>
      <c r="L9" s="242">
        <v>0.15</v>
      </c>
      <c r="M9" s="15">
        <v>0.1</v>
      </c>
      <c r="N9" s="15">
        <v>14.03</v>
      </c>
      <c r="O9" s="15">
        <v>20</v>
      </c>
      <c r="P9" s="18">
        <v>0.06</v>
      </c>
      <c r="Q9" s="242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1">
        <v>0.05</v>
      </c>
    </row>
    <row r="10" spans="1:47" s="16" customFormat="1" ht="26.5" customHeight="1" x14ac:dyDescent="0.35">
      <c r="A10" s="107"/>
      <c r="B10" s="124"/>
      <c r="C10" s="135">
        <v>101</v>
      </c>
      <c r="D10" s="325" t="s">
        <v>18</v>
      </c>
      <c r="E10" s="637" t="s">
        <v>69</v>
      </c>
      <c r="F10" s="638">
        <v>200</v>
      </c>
      <c r="G10" s="99"/>
      <c r="H10" s="242">
        <v>0.64</v>
      </c>
      <c r="I10" s="15">
        <v>0.25</v>
      </c>
      <c r="J10" s="41">
        <v>16.059999999999999</v>
      </c>
      <c r="K10" s="259">
        <v>79.849999999999994</v>
      </c>
      <c r="L10" s="242">
        <v>0.01</v>
      </c>
      <c r="M10" s="17">
        <v>0.05</v>
      </c>
      <c r="N10" s="15">
        <v>0.05</v>
      </c>
      <c r="O10" s="15">
        <v>100</v>
      </c>
      <c r="P10" s="41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1">
        <v>0</v>
      </c>
    </row>
    <row r="11" spans="1:47" s="16" customFormat="1" ht="26.5" customHeight="1" x14ac:dyDescent="0.35">
      <c r="A11" s="107"/>
      <c r="B11" s="124"/>
      <c r="C11" s="136">
        <v>119</v>
      </c>
      <c r="D11" s="151" t="s">
        <v>14</v>
      </c>
      <c r="E11" s="151" t="s">
        <v>55</v>
      </c>
      <c r="F11" s="187">
        <v>20</v>
      </c>
      <c r="G11" s="129"/>
      <c r="H11" s="242">
        <v>1.52</v>
      </c>
      <c r="I11" s="15">
        <v>0.16</v>
      </c>
      <c r="J11" s="41">
        <v>9.84</v>
      </c>
      <c r="K11" s="259">
        <v>47</v>
      </c>
      <c r="L11" s="242">
        <v>0.02</v>
      </c>
      <c r="M11" s="15">
        <v>0.01</v>
      </c>
      <c r="N11" s="15">
        <v>0</v>
      </c>
      <c r="O11" s="15">
        <v>0</v>
      </c>
      <c r="P11" s="18">
        <v>0</v>
      </c>
      <c r="Q11" s="24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47" s="16" customFormat="1" ht="26.5" customHeight="1" x14ac:dyDescent="0.35">
      <c r="A12" s="107"/>
      <c r="B12" s="124"/>
      <c r="C12" s="133">
        <v>120</v>
      </c>
      <c r="D12" s="151" t="s">
        <v>15</v>
      </c>
      <c r="E12" s="151" t="s">
        <v>47</v>
      </c>
      <c r="F12" s="133">
        <v>20</v>
      </c>
      <c r="G12" s="182"/>
      <c r="H12" s="242">
        <v>1.32</v>
      </c>
      <c r="I12" s="15">
        <v>0.24</v>
      </c>
      <c r="J12" s="41">
        <v>8.0399999999999991</v>
      </c>
      <c r="K12" s="260">
        <v>39.6</v>
      </c>
      <c r="L12" s="277">
        <v>0.03</v>
      </c>
      <c r="M12" s="19">
        <v>0.02</v>
      </c>
      <c r="N12" s="20">
        <v>0</v>
      </c>
      <c r="O12" s="20">
        <v>0</v>
      </c>
      <c r="P12" s="46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47" s="16" customFormat="1" ht="26.5" customHeight="1" x14ac:dyDescent="0.35">
      <c r="A13" s="107"/>
      <c r="B13" s="124"/>
      <c r="C13" s="228"/>
      <c r="D13" s="151"/>
      <c r="E13" s="308" t="s">
        <v>20</v>
      </c>
      <c r="F13" s="315">
        <f>SUM(F6:F12)</f>
        <v>740</v>
      </c>
      <c r="G13" s="129"/>
      <c r="H13" s="201">
        <f>SUM(H6:H12)</f>
        <v>32.08</v>
      </c>
      <c r="I13" s="14">
        <f t="shared" ref="I13:J13" si="0">SUM(I6:I12)</f>
        <v>34.46</v>
      </c>
      <c r="J13" s="44">
        <f t="shared" si="0"/>
        <v>79.72</v>
      </c>
      <c r="K13" s="322">
        <f>SUM(K6:K12)</f>
        <v>768.59</v>
      </c>
      <c r="L13" s="201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4">
        <f t="shared" si="1"/>
        <v>0.12</v>
      </c>
      <c r="Q13" s="24">
        <f t="shared" si="1"/>
        <v>115.24</v>
      </c>
      <c r="R13" s="14">
        <f t="shared" si="1"/>
        <v>433.91999999999996</v>
      </c>
      <c r="S13" s="694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4">
        <f t="shared" si="2"/>
        <v>0</v>
      </c>
    </row>
    <row r="14" spans="1:47" ht="30" customHeight="1" thickBot="1" x14ac:dyDescent="0.4">
      <c r="A14" s="265"/>
      <c r="B14" s="301"/>
      <c r="C14" s="324"/>
      <c r="D14" s="698"/>
      <c r="E14" s="342" t="s">
        <v>21</v>
      </c>
      <c r="F14" s="656"/>
      <c r="G14" s="658"/>
      <c r="H14" s="662"/>
      <c r="I14" s="664"/>
      <c r="J14" s="665"/>
      <c r="K14" s="323">
        <f>K13/23.5</f>
        <v>32.705957446808512</v>
      </c>
      <c r="L14" s="662"/>
      <c r="M14" s="663"/>
      <c r="N14" s="664"/>
      <c r="O14" s="664"/>
      <c r="P14" s="665"/>
      <c r="Q14" s="663"/>
      <c r="R14" s="664"/>
      <c r="S14" s="725"/>
      <c r="T14" s="664"/>
      <c r="U14" s="664"/>
      <c r="V14" s="664"/>
      <c r="W14" s="725"/>
      <c r="X14" s="726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G31" sqref="G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645" t="s">
        <v>39</v>
      </c>
      <c r="D4" s="314"/>
      <c r="E4" s="696"/>
      <c r="F4" s="646"/>
      <c r="G4" s="645"/>
      <c r="H4" s="748" t="s">
        <v>22</v>
      </c>
      <c r="I4" s="651"/>
      <c r="J4" s="796"/>
      <c r="K4" s="651" t="s">
        <v>23</v>
      </c>
      <c r="L4" s="929" t="s">
        <v>24</v>
      </c>
      <c r="M4" s="930"/>
      <c r="N4" s="931"/>
      <c r="O4" s="931"/>
      <c r="P4" s="935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47" thickBot="1" x14ac:dyDescent="0.4">
      <c r="A5" s="142" t="s">
        <v>0</v>
      </c>
      <c r="B5" s="119"/>
      <c r="C5" s="98" t="s">
        <v>40</v>
      </c>
      <c r="D5" s="797" t="s">
        <v>41</v>
      </c>
      <c r="E5" s="98" t="s">
        <v>38</v>
      </c>
      <c r="F5" s="104" t="s">
        <v>26</v>
      </c>
      <c r="G5" s="98" t="s">
        <v>37</v>
      </c>
      <c r="H5" s="487" t="s">
        <v>27</v>
      </c>
      <c r="I5" s="487" t="s">
        <v>28</v>
      </c>
      <c r="J5" s="487" t="s">
        <v>29</v>
      </c>
      <c r="K5" s="652" t="s">
        <v>30</v>
      </c>
      <c r="L5" s="510" t="s">
        <v>31</v>
      </c>
      <c r="M5" s="510" t="s">
        <v>114</v>
      </c>
      <c r="N5" s="510" t="s">
        <v>32</v>
      </c>
      <c r="O5" s="571" t="s">
        <v>115</v>
      </c>
      <c r="P5" s="510" t="s">
        <v>116</v>
      </c>
      <c r="Q5" s="510" t="s">
        <v>33</v>
      </c>
      <c r="R5" s="510" t="s">
        <v>34</v>
      </c>
      <c r="S5" s="510" t="s">
        <v>35</v>
      </c>
      <c r="T5" s="510" t="s">
        <v>36</v>
      </c>
      <c r="U5" s="510" t="s">
        <v>117</v>
      </c>
      <c r="V5" s="510" t="s">
        <v>118</v>
      </c>
      <c r="W5" s="510" t="s">
        <v>119</v>
      </c>
      <c r="X5" s="487" t="s">
        <v>120</v>
      </c>
    </row>
    <row r="6" spans="1:24" s="16" customFormat="1" ht="33.75" customHeight="1" x14ac:dyDescent="0.35">
      <c r="A6" s="145" t="s">
        <v>7</v>
      </c>
      <c r="B6" s="121"/>
      <c r="C6" s="156">
        <v>25</v>
      </c>
      <c r="D6" s="274" t="s">
        <v>19</v>
      </c>
      <c r="E6" s="341" t="s">
        <v>50</v>
      </c>
      <c r="F6" s="356">
        <v>150</v>
      </c>
      <c r="G6" s="138"/>
      <c r="H6" s="47">
        <v>0.6</v>
      </c>
      <c r="I6" s="37">
        <v>0.45</v>
      </c>
      <c r="J6" s="48">
        <v>15.45</v>
      </c>
      <c r="K6" s="195">
        <v>70.5</v>
      </c>
      <c r="L6" s="261">
        <v>0.03</v>
      </c>
      <c r="M6" s="47">
        <v>0.05</v>
      </c>
      <c r="N6" s="37">
        <v>7.5</v>
      </c>
      <c r="O6" s="37">
        <v>0</v>
      </c>
      <c r="P6" s="223">
        <v>0</v>
      </c>
      <c r="Q6" s="261">
        <v>28.5</v>
      </c>
      <c r="R6" s="37">
        <v>24</v>
      </c>
      <c r="S6" s="37">
        <v>18</v>
      </c>
      <c r="T6" s="37">
        <v>0</v>
      </c>
      <c r="U6" s="37">
        <v>232.5</v>
      </c>
      <c r="V6" s="37">
        <v>1E-3</v>
      </c>
      <c r="W6" s="37">
        <v>0</v>
      </c>
      <c r="X6" s="450">
        <v>0.01</v>
      </c>
    </row>
    <row r="7" spans="1:24" s="16" customFormat="1" ht="33.75" customHeight="1" x14ac:dyDescent="0.35">
      <c r="A7" s="105"/>
      <c r="B7" s="124"/>
      <c r="C7" s="99">
        <v>35</v>
      </c>
      <c r="D7" s="325" t="s">
        <v>9</v>
      </c>
      <c r="E7" s="719" t="s">
        <v>71</v>
      </c>
      <c r="F7" s="638">
        <v>200</v>
      </c>
      <c r="G7" s="99"/>
      <c r="H7" s="243">
        <v>4.91</v>
      </c>
      <c r="I7" s="13">
        <v>9.9600000000000009</v>
      </c>
      <c r="J7" s="43">
        <v>9.02</v>
      </c>
      <c r="K7" s="101">
        <v>146.41</v>
      </c>
      <c r="L7" s="243">
        <v>0.04</v>
      </c>
      <c r="M7" s="71">
        <v>0.03</v>
      </c>
      <c r="N7" s="13">
        <v>0.75</v>
      </c>
      <c r="O7" s="13">
        <v>120</v>
      </c>
      <c r="P7" s="23">
        <v>0</v>
      </c>
      <c r="Q7" s="243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3">
        <v>0.03</v>
      </c>
    </row>
    <row r="8" spans="1:24" s="16" customFormat="1" ht="33.75" customHeight="1" x14ac:dyDescent="0.35">
      <c r="A8" s="107"/>
      <c r="B8" s="124"/>
      <c r="C8" s="99">
        <v>89</v>
      </c>
      <c r="D8" s="325" t="s">
        <v>10</v>
      </c>
      <c r="E8" s="719" t="s">
        <v>89</v>
      </c>
      <c r="F8" s="638">
        <v>90</v>
      </c>
      <c r="G8" s="99"/>
      <c r="H8" s="243">
        <v>18.13</v>
      </c>
      <c r="I8" s="13">
        <v>17.05</v>
      </c>
      <c r="J8" s="43">
        <v>3.69</v>
      </c>
      <c r="K8" s="101">
        <v>240.96</v>
      </c>
      <c r="L8" s="379">
        <v>0.06</v>
      </c>
      <c r="M8" s="90">
        <v>0.13</v>
      </c>
      <c r="N8" s="91">
        <v>1.06</v>
      </c>
      <c r="O8" s="91">
        <v>0</v>
      </c>
      <c r="P8" s="92">
        <v>0</v>
      </c>
      <c r="Q8" s="379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16" customFormat="1" ht="33.75" customHeight="1" x14ac:dyDescent="0.35">
      <c r="A9" s="107"/>
      <c r="B9" s="124"/>
      <c r="C9" s="135">
        <v>53</v>
      </c>
      <c r="D9" s="702" t="s">
        <v>64</v>
      </c>
      <c r="E9" s="325" t="s">
        <v>60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43">
        <v>6.29</v>
      </c>
      <c r="R9" s="13">
        <v>67.34</v>
      </c>
      <c r="S9" s="33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3">
        <v>0.02</v>
      </c>
    </row>
    <row r="10" spans="1:24" s="16" customFormat="1" ht="43.5" customHeight="1" x14ac:dyDescent="0.35">
      <c r="A10" s="107"/>
      <c r="B10" s="124"/>
      <c r="C10" s="214">
        <v>216</v>
      </c>
      <c r="D10" s="182" t="s">
        <v>18</v>
      </c>
      <c r="E10" s="220" t="s">
        <v>127</v>
      </c>
      <c r="F10" s="133">
        <v>200</v>
      </c>
      <c r="G10" s="655"/>
      <c r="H10" s="242">
        <v>0.25</v>
      </c>
      <c r="I10" s="15">
        <v>0</v>
      </c>
      <c r="J10" s="41">
        <v>12.73</v>
      </c>
      <c r="K10" s="193">
        <v>51.3</v>
      </c>
      <c r="L10" s="277">
        <v>0</v>
      </c>
      <c r="M10" s="19">
        <v>0</v>
      </c>
      <c r="N10" s="20">
        <v>4.3899999999999997</v>
      </c>
      <c r="O10" s="20">
        <v>0</v>
      </c>
      <c r="P10" s="46">
        <v>0</v>
      </c>
      <c r="Q10" s="277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6">
        <v>0</v>
      </c>
    </row>
    <row r="11" spans="1:24" s="16" customFormat="1" ht="33.75" customHeight="1" x14ac:dyDescent="0.35">
      <c r="A11" s="107"/>
      <c r="B11" s="124"/>
      <c r="C11" s="101">
        <v>119</v>
      </c>
      <c r="D11" s="151" t="s">
        <v>14</v>
      </c>
      <c r="E11" s="182" t="s">
        <v>55</v>
      </c>
      <c r="F11" s="187">
        <v>20</v>
      </c>
      <c r="G11" s="129"/>
      <c r="H11" s="242">
        <v>1.52</v>
      </c>
      <c r="I11" s="15">
        <v>0.16</v>
      </c>
      <c r="J11" s="41">
        <v>9.84</v>
      </c>
      <c r="K11" s="259">
        <v>47</v>
      </c>
      <c r="L11" s="242">
        <v>0.02</v>
      </c>
      <c r="M11" s="15">
        <v>0.01</v>
      </c>
      <c r="N11" s="15">
        <v>0</v>
      </c>
      <c r="O11" s="15">
        <v>0</v>
      </c>
      <c r="P11" s="18">
        <v>0</v>
      </c>
      <c r="Q11" s="24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1">
        <v>2.9</v>
      </c>
    </row>
    <row r="12" spans="1:24" s="16" customFormat="1" ht="33.75" customHeight="1" x14ac:dyDescent="0.35">
      <c r="A12" s="107"/>
      <c r="B12" s="124"/>
      <c r="C12" s="129">
        <v>120</v>
      </c>
      <c r="D12" s="151" t="s">
        <v>15</v>
      </c>
      <c r="E12" s="182" t="s">
        <v>47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75">
        <v>39.6</v>
      </c>
      <c r="L12" s="277">
        <v>0.03</v>
      </c>
      <c r="M12" s="19">
        <v>0.02</v>
      </c>
      <c r="N12" s="20">
        <v>0</v>
      </c>
      <c r="O12" s="20">
        <v>0</v>
      </c>
      <c r="P12" s="46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107"/>
      <c r="B13" s="124"/>
      <c r="C13" s="266"/>
      <c r="D13" s="654"/>
      <c r="E13" s="299" t="s">
        <v>20</v>
      </c>
      <c r="F13" s="315">
        <f>F6+F7+F8+F9+F10+F11+F12+60</f>
        <v>890</v>
      </c>
      <c r="G13" s="129"/>
      <c r="H13" s="201">
        <f>SUM(H6:H12)</f>
        <v>30.07</v>
      </c>
      <c r="I13" s="14">
        <f>SUM(I6:I12)</f>
        <v>32.770000000000003</v>
      </c>
      <c r="J13" s="44">
        <f t="shared" ref="J13" si="0">SUM(J6:J12)</f>
        <v>92.700000000000017</v>
      </c>
      <c r="K13" s="322">
        <f t="shared" ref="K13:X13" si="1">SUM(K6:K12)</f>
        <v>787.26</v>
      </c>
      <c r="L13" s="201">
        <f t="shared" si="1"/>
        <v>0.21</v>
      </c>
      <c r="M13" s="24">
        <f t="shared" si="1"/>
        <v>0.26</v>
      </c>
      <c r="N13" s="14">
        <f t="shared" si="1"/>
        <v>13.7</v>
      </c>
      <c r="O13" s="14">
        <f t="shared" si="1"/>
        <v>140</v>
      </c>
      <c r="P13" s="125">
        <f t="shared" si="1"/>
        <v>0.09</v>
      </c>
      <c r="Q13" s="201">
        <f t="shared" si="1"/>
        <v>74.39</v>
      </c>
      <c r="R13" s="14">
        <f t="shared" si="1"/>
        <v>357.56</v>
      </c>
      <c r="S13" s="14">
        <f t="shared" si="1"/>
        <v>84.89</v>
      </c>
      <c r="T13" s="14">
        <f t="shared" si="1"/>
        <v>4.67</v>
      </c>
      <c r="U13" s="14">
        <f t="shared" si="1"/>
        <v>742.37</v>
      </c>
      <c r="V13" s="14">
        <f t="shared" si="1"/>
        <v>1.3000000000000001E-2</v>
      </c>
      <c r="W13" s="14">
        <f t="shared" si="1"/>
        <v>9.0000000000000011E-3</v>
      </c>
      <c r="X13" s="44">
        <f t="shared" si="1"/>
        <v>3.02</v>
      </c>
    </row>
    <row r="14" spans="1:24" s="16" customFormat="1" ht="33.75" customHeight="1" thickBot="1" x14ac:dyDescent="0.4">
      <c r="A14" s="265"/>
      <c r="B14" s="301"/>
      <c r="C14" s="303"/>
      <c r="D14" s="656"/>
      <c r="E14" s="657" t="s">
        <v>21</v>
      </c>
      <c r="F14" s="656"/>
      <c r="G14" s="658"/>
      <c r="H14" s="662"/>
      <c r="I14" s="664"/>
      <c r="J14" s="665"/>
      <c r="K14" s="323">
        <f>K13/23.5</f>
        <v>33.500425531914892</v>
      </c>
      <c r="L14" s="662"/>
      <c r="M14" s="663"/>
      <c r="N14" s="664"/>
      <c r="O14" s="664"/>
      <c r="P14" s="720"/>
      <c r="Q14" s="662"/>
      <c r="R14" s="664"/>
      <c r="S14" s="664"/>
      <c r="T14" s="664"/>
      <c r="U14" s="664"/>
      <c r="V14" s="664"/>
      <c r="W14" s="664"/>
      <c r="X14" s="665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9" customFormat="1" ht="18" x14ac:dyDescent="0.35">
      <c r="B16" s="279"/>
      <c r="C16" s="279"/>
      <c r="D16" s="280"/>
      <c r="E16" s="281"/>
      <c r="F16" s="282"/>
      <c r="G16" s="280"/>
      <c r="H16" s="280"/>
      <c r="I16" s="280"/>
      <c r="J16" s="280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2" zoomScaleNormal="42" workbookViewId="0">
      <selection activeCell="E26" sqref="E26"/>
    </sheetView>
  </sheetViews>
  <sheetFormatPr defaultRowHeight="14.5" x14ac:dyDescent="0.35"/>
  <cols>
    <col min="1" max="1" width="16.81640625" customWidth="1"/>
    <col min="2" max="2" width="11" style="843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854"/>
      <c r="C4" s="646" t="s">
        <v>39</v>
      </c>
      <c r="D4" s="713"/>
      <c r="E4" s="714"/>
      <c r="F4" s="645"/>
      <c r="G4" s="646"/>
      <c r="H4" s="651" t="s">
        <v>22</v>
      </c>
      <c r="I4" s="651"/>
      <c r="J4" s="651"/>
      <c r="K4" s="715" t="s">
        <v>23</v>
      </c>
      <c r="L4" s="929" t="s">
        <v>24</v>
      </c>
      <c r="M4" s="930"/>
      <c r="N4" s="931"/>
      <c r="O4" s="931"/>
      <c r="P4" s="931"/>
      <c r="Q4" s="943" t="s">
        <v>25</v>
      </c>
      <c r="R4" s="944"/>
      <c r="S4" s="944"/>
      <c r="T4" s="944"/>
      <c r="U4" s="944"/>
      <c r="V4" s="944"/>
      <c r="W4" s="944"/>
      <c r="X4" s="945"/>
    </row>
    <row r="5" spans="1:24" s="16" customFormat="1" ht="28.5" customHeight="1" thickBot="1" x14ac:dyDescent="0.4">
      <c r="A5" s="142" t="s">
        <v>0</v>
      </c>
      <c r="B5" s="855"/>
      <c r="C5" s="104" t="s">
        <v>40</v>
      </c>
      <c r="D5" s="395" t="s">
        <v>41</v>
      </c>
      <c r="E5" s="104" t="s">
        <v>38</v>
      </c>
      <c r="F5" s="98" t="s">
        <v>26</v>
      </c>
      <c r="G5" s="104" t="s">
        <v>37</v>
      </c>
      <c r="H5" s="487" t="s">
        <v>27</v>
      </c>
      <c r="I5" s="487" t="s">
        <v>28</v>
      </c>
      <c r="J5" s="487" t="s">
        <v>29</v>
      </c>
      <c r="K5" s="728" t="s">
        <v>30</v>
      </c>
      <c r="L5" s="510" t="s">
        <v>31</v>
      </c>
      <c r="M5" s="510" t="s">
        <v>114</v>
      </c>
      <c r="N5" s="510" t="s">
        <v>32</v>
      </c>
      <c r="O5" s="571" t="s">
        <v>115</v>
      </c>
      <c r="P5" s="644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33.75" customHeight="1" x14ac:dyDescent="0.35">
      <c r="A6" s="81" t="s">
        <v>7</v>
      </c>
      <c r="B6" s="138"/>
      <c r="C6" s="579">
        <v>172</v>
      </c>
      <c r="D6" s="699" t="s">
        <v>19</v>
      </c>
      <c r="E6" s="700" t="s">
        <v>136</v>
      </c>
      <c r="F6" s="722">
        <v>60</v>
      </c>
      <c r="G6" s="287"/>
      <c r="H6" s="289">
        <v>1.75</v>
      </c>
      <c r="I6" s="84">
        <v>0.11</v>
      </c>
      <c r="J6" s="86">
        <v>3.55</v>
      </c>
      <c r="K6" s="518">
        <v>21.6</v>
      </c>
      <c r="L6" s="289">
        <v>0.05</v>
      </c>
      <c r="M6" s="84">
        <v>0.02</v>
      </c>
      <c r="N6" s="84">
        <v>2.4</v>
      </c>
      <c r="O6" s="84">
        <v>20</v>
      </c>
      <c r="P6" s="85">
        <v>0</v>
      </c>
      <c r="Q6" s="289">
        <v>10.56</v>
      </c>
      <c r="R6" s="84">
        <v>32.36</v>
      </c>
      <c r="S6" s="84">
        <v>10.96</v>
      </c>
      <c r="T6" s="84">
        <v>0.37</v>
      </c>
      <c r="U6" s="84">
        <v>49.3</v>
      </c>
      <c r="V6" s="84">
        <v>4.0000000000000001E-3</v>
      </c>
      <c r="W6" s="84">
        <v>1E-3</v>
      </c>
      <c r="X6" s="86">
        <v>0.03</v>
      </c>
    </row>
    <row r="7" spans="1:24" s="16" customFormat="1" ht="33.75" customHeight="1" x14ac:dyDescent="0.35">
      <c r="A7" s="79"/>
      <c r="B7" s="186" t="s">
        <v>76</v>
      </c>
      <c r="C7" s="580">
        <v>37</v>
      </c>
      <c r="D7" s="517" t="s">
        <v>9</v>
      </c>
      <c r="E7" s="305" t="s">
        <v>56</v>
      </c>
      <c r="F7" s="594">
        <v>200</v>
      </c>
      <c r="G7" s="168"/>
      <c r="H7" s="336">
        <v>5.78</v>
      </c>
      <c r="I7" s="55">
        <v>5.5</v>
      </c>
      <c r="J7" s="69">
        <v>10.8</v>
      </c>
      <c r="K7" s="334">
        <v>115.7</v>
      </c>
      <c r="L7" s="336">
        <v>7.0000000000000007E-2</v>
      </c>
      <c r="M7" s="55">
        <v>7.0000000000000007E-2</v>
      </c>
      <c r="N7" s="55">
        <v>5.69</v>
      </c>
      <c r="O7" s="55">
        <v>110</v>
      </c>
      <c r="P7" s="56">
        <v>0</v>
      </c>
      <c r="Q7" s="336">
        <v>14.22</v>
      </c>
      <c r="R7" s="55">
        <v>82.61</v>
      </c>
      <c r="S7" s="55">
        <v>21.99</v>
      </c>
      <c r="T7" s="55">
        <v>1.22</v>
      </c>
      <c r="U7" s="55">
        <v>398.71</v>
      </c>
      <c r="V7" s="55">
        <v>5.0000000000000001E-3</v>
      </c>
      <c r="W7" s="55">
        <v>0</v>
      </c>
      <c r="X7" s="69">
        <v>0.04</v>
      </c>
    </row>
    <row r="8" spans="1:24" s="16" customFormat="1" ht="33.75" customHeight="1" x14ac:dyDescent="0.35">
      <c r="A8" s="82"/>
      <c r="B8" s="186" t="s">
        <v>76</v>
      </c>
      <c r="C8" s="580">
        <v>85</v>
      </c>
      <c r="D8" s="517" t="s">
        <v>10</v>
      </c>
      <c r="E8" s="305" t="s">
        <v>172</v>
      </c>
      <c r="F8" s="546">
        <v>90</v>
      </c>
      <c r="G8" s="168"/>
      <c r="H8" s="336">
        <v>13.81</v>
      </c>
      <c r="I8" s="55">
        <v>7.8</v>
      </c>
      <c r="J8" s="69">
        <v>7.21</v>
      </c>
      <c r="K8" s="334">
        <v>154.13</v>
      </c>
      <c r="L8" s="336">
        <v>0.18</v>
      </c>
      <c r="M8" s="55">
        <v>1.37</v>
      </c>
      <c r="N8" s="55">
        <v>10.33</v>
      </c>
      <c r="O8" s="55">
        <v>3920</v>
      </c>
      <c r="P8" s="56">
        <v>0.96</v>
      </c>
      <c r="Q8" s="336">
        <v>16.170000000000002</v>
      </c>
      <c r="R8" s="55">
        <v>221.57</v>
      </c>
      <c r="S8" s="55">
        <v>14.02</v>
      </c>
      <c r="T8" s="55">
        <v>4.8</v>
      </c>
      <c r="U8" s="55">
        <v>194.11</v>
      </c>
      <c r="V8" s="55">
        <v>5.0000000000000001E-3</v>
      </c>
      <c r="W8" s="55">
        <v>2.8000000000000001E-2</v>
      </c>
      <c r="X8" s="69">
        <v>0</v>
      </c>
    </row>
    <row r="9" spans="1:24" s="16" customFormat="1" ht="33.75" customHeight="1" x14ac:dyDescent="0.35">
      <c r="A9" s="82"/>
      <c r="B9" s="134"/>
      <c r="C9" s="563">
        <v>64</v>
      </c>
      <c r="D9" s="213" t="s">
        <v>49</v>
      </c>
      <c r="E9" s="361" t="s">
        <v>72</v>
      </c>
      <c r="F9" s="229">
        <v>150</v>
      </c>
      <c r="G9" s="100"/>
      <c r="H9" s="251">
        <v>6.76</v>
      </c>
      <c r="I9" s="75">
        <v>3.93</v>
      </c>
      <c r="J9" s="211">
        <v>41.29</v>
      </c>
      <c r="K9" s="378">
        <v>227.48</v>
      </c>
      <c r="L9" s="251">
        <v>0.08</v>
      </c>
      <c r="M9" s="75">
        <v>0.03</v>
      </c>
      <c r="N9" s="75">
        <v>0</v>
      </c>
      <c r="O9" s="75">
        <v>10</v>
      </c>
      <c r="P9" s="76">
        <v>0.06</v>
      </c>
      <c r="Q9" s="251">
        <v>13.22</v>
      </c>
      <c r="R9" s="75">
        <v>50.76</v>
      </c>
      <c r="S9" s="75">
        <v>9.1199999999999992</v>
      </c>
      <c r="T9" s="75">
        <v>0.92</v>
      </c>
      <c r="U9" s="75">
        <v>72.489999999999995</v>
      </c>
      <c r="V9" s="75">
        <v>1E-3</v>
      </c>
      <c r="W9" s="75">
        <v>0</v>
      </c>
      <c r="X9" s="211">
        <v>0.01</v>
      </c>
    </row>
    <row r="10" spans="1:24" s="16" customFormat="1" ht="43.5" customHeight="1" x14ac:dyDescent="0.35">
      <c r="A10" s="82"/>
      <c r="B10" s="134"/>
      <c r="C10" s="134">
        <v>95</v>
      </c>
      <c r="D10" s="702" t="s">
        <v>18</v>
      </c>
      <c r="E10" s="637" t="s">
        <v>147</v>
      </c>
      <c r="F10" s="703">
        <v>200</v>
      </c>
      <c r="G10" s="134"/>
      <c r="H10" s="277">
        <v>0</v>
      </c>
      <c r="I10" s="20">
        <v>0</v>
      </c>
      <c r="J10" s="21">
        <v>20</v>
      </c>
      <c r="K10" s="196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42">
        <v>0.16</v>
      </c>
      <c r="R10" s="15">
        <v>0</v>
      </c>
      <c r="S10" s="32">
        <v>0</v>
      </c>
      <c r="T10" s="15">
        <v>0.02</v>
      </c>
      <c r="U10" s="15">
        <v>0.15</v>
      </c>
      <c r="V10" s="15">
        <v>0</v>
      </c>
      <c r="W10" s="15">
        <v>0</v>
      </c>
      <c r="X10" s="43">
        <v>0</v>
      </c>
    </row>
    <row r="11" spans="1:24" s="16" customFormat="1" ht="33.75" customHeight="1" x14ac:dyDescent="0.35">
      <c r="A11" s="82"/>
      <c r="B11" s="134"/>
      <c r="C11" s="577">
        <v>119</v>
      </c>
      <c r="D11" s="213" t="s">
        <v>14</v>
      </c>
      <c r="E11" s="152" t="s">
        <v>55</v>
      </c>
      <c r="F11" s="134">
        <v>30</v>
      </c>
      <c r="G11" s="171"/>
      <c r="H11" s="277">
        <v>2.2799999999999998</v>
      </c>
      <c r="I11" s="20">
        <v>0.24</v>
      </c>
      <c r="J11" s="46">
        <v>14.76</v>
      </c>
      <c r="K11" s="412">
        <v>70.5</v>
      </c>
      <c r="L11" s="277">
        <v>0.03</v>
      </c>
      <c r="M11" s="20">
        <v>0.01</v>
      </c>
      <c r="N11" s="20">
        <v>0</v>
      </c>
      <c r="O11" s="20">
        <v>0</v>
      </c>
      <c r="P11" s="21">
        <v>0</v>
      </c>
      <c r="Q11" s="277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6">
        <v>4.3499999999999996</v>
      </c>
    </row>
    <row r="12" spans="1:24" s="16" customFormat="1" ht="33.75" customHeight="1" x14ac:dyDescent="0.35">
      <c r="A12" s="82"/>
      <c r="B12" s="134"/>
      <c r="C12" s="563">
        <v>120</v>
      </c>
      <c r="D12" s="213" t="s">
        <v>15</v>
      </c>
      <c r="E12" s="152" t="s">
        <v>47</v>
      </c>
      <c r="F12" s="134">
        <v>20</v>
      </c>
      <c r="G12" s="171"/>
      <c r="H12" s="277">
        <v>1.32</v>
      </c>
      <c r="I12" s="20">
        <v>0.24</v>
      </c>
      <c r="J12" s="46">
        <v>8.0399999999999991</v>
      </c>
      <c r="K12" s="412">
        <v>39.6</v>
      </c>
      <c r="L12" s="277">
        <v>0.03</v>
      </c>
      <c r="M12" s="20">
        <v>0.02</v>
      </c>
      <c r="N12" s="20">
        <v>0</v>
      </c>
      <c r="O12" s="20">
        <v>0</v>
      </c>
      <c r="P12" s="21">
        <v>0</v>
      </c>
      <c r="Q12" s="277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6">
        <v>0</v>
      </c>
    </row>
    <row r="13" spans="1:24" s="16" customFormat="1" ht="33.75" customHeight="1" x14ac:dyDescent="0.35">
      <c r="A13" s="82"/>
      <c r="B13" s="185" t="s">
        <v>74</v>
      </c>
      <c r="C13" s="498"/>
      <c r="D13" s="178"/>
      <c r="E13" s="418" t="s">
        <v>20</v>
      </c>
      <c r="F13" s="297" t="e">
        <f>F6+#REF!+#REF!+F9+F10+F11+F12</f>
        <v>#REF!</v>
      </c>
      <c r="G13" s="470"/>
      <c r="H13" s="202" t="e">
        <f>H6+#REF!+#REF!+H9+H10+H11+H12</f>
        <v>#REF!</v>
      </c>
      <c r="I13" s="22" t="e">
        <f>I6+#REF!+#REF!+I9+I10+I11+I12</f>
        <v>#REF!</v>
      </c>
      <c r="J13" s="61" t="e">
        <f>J6+#REF!+#REF!+J9+J10+J11+J12</f>
        <v>#REF!</v>
      </c>
      <c r="K13" s="460" t="e">
        <f>K6+#REF!+#REF!+K9+K10+K11+K12</f>
        <v>#REF!</v>
      </c>
      <c r="L13" s="202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1" t="e">
        <f>P6+#REF!+#REF!+P9+P10+P11+P12</f>
        <v>#REF!</v>
      </c>
      <c r="Q13" s="202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1" t="e">
        <f>X6+#REF!+#REF!+X9+X10+X11+X12</f>
        <v>#REF!</v>
      </c>
    </row>
    <row r="14" spans="1:24" s="16" customFormat="1" ht="33.75" customHeight="1" x14ac:dyDescent="0.35">
      <c r="A14" s="82"/>
      <c r="B14" s="240" t="s">
        <v>76</v>
      </c>
      <c r="C14" s="581"/>
      <c r="D14" s="422"/>
      <c r="E14" s="423" t="s">
        <v>20</v>
      </c>
      <c r="F14" s="296">
        <f>F6+F7+F8+F9+F10+F11+F12</f>
        <v>750</v>
      </c>
      <c r="G14" s="471"/>
      <c r="H14" s="310">
        <f t="shared" ref="H14:X14" si="0">H6+H7+H8+H9+H10+H11+H12</f>
        <v>31.700000000000003</v>
      </c>
      <c r="I14" s="54">
        <f t="shared" si="0"/>
        <v>17.819999999999997</v>
      </c>
      <c r="J14" s="70">
        <f t="shared" si="0"/>
        <v>105.65</v>
      </c>
      <c r="K14" s="472">
        <f t="shared" si="0"/>
        <v>709.61</v>
      </c>
      <c r="L14" s="310">
        <f t="shared" si="0"/>
        <v>0.54</v>
      </c>
      <c r="M14" s="54">
        <f t="shared" si="0"/>
        <v>1.6200000000000003</v>
      </c>
      <c r="N14" s="54">
        <f t="shared" si="0"/>
        <v>21.42</v>
      </c>
      <c r="O14" s="54">
        <f t="shared" si="0"/>
        <v>4139.2</v>
      </c>
      <c r="P14" s="777">
        <f t="shared" si="0"/>
        <v>1.98</v>
      </c>
      <c r="Q14" s="310">
        <f t="shared" si="0"/>
        <v>66.13</v>
      </c>
      <c r="R14" s="54">
        <f t="shared" si="0"/>
        <v>436.79999999999995</v>
      </c>
      <c r="S14" s="54">
        <f t="shared" si="0"/>
        <v>69.69</v>
      </c>
      <c r="T14" s="54">
        <f t="shared" si="0"/>
        <v>8.44</v>
      </c>
      <c r="U14" s="54">
        <f t="shared" si="0"/>
        <v>789.66</v>
      </c>
      <c r="V14" s="54">
        <f t="shared" si="0"/>
        <v>1.7000000000000005E-2</v>
      </c>
      <c r="W14" s="54">
        <f t="shared" si="0"/>
        <v>3.2000000000000001E-2</v>
      </c>
      <c r="X14" s="70">
        <f t="shared" si="0"/>
        <v>4.43</v>
      </c>
    </row>
    <row r="15" spans="1:24" s="16" customFormat="1" ht="33.75" customHeight="1" x14ac:dyDescent="0.35">
      <c r="A15" s="82"/>
      <c r="B15" s="239" t="s">
        <v>74</v>
      </c>
      <c r="C15" s="514"/>
      <c r="D15" s="424"/>
      <c r="E15" s="418" t="s">
        <v>21</v>
      </c>
      <c r="F15" s="425"/>
      <c r="G15" s="426"/>
      <c r="H15" s="419"/>
      <c r="I15" s="420"/>
      <c r="J15" s="421"/>
      <c r="K15" s="434" t="e">
        <f>K13/23.5</f>
        <v>#REF!</v>
      </c>
      <c r="L15" s="419"/>
      <c r="M15" s="420"/>
      <c r="N15" s="420"/>
      <c r="O15" s="420"/>
      <c r="P15" s="474"/>
      <c r="Q15" s="419"/>
      <c r="R15" s="420"/>
      <c r="S15" s="420"/>
      <c r="T15" s="420"/>
      <c r="U15" s="420"/>
      <c r="V15" s="420"/>
      <c r="W15" s="420"/>
      <c r="X15" s="421"/>
    </row>
    <row r="16" spans="1:24" s="16" customFormat="1" ht="33.75" customHeight="1" thickBot="1" x14ac:dyDescent="0.4">
      <c r="A16" s="355"/>
      <c r="B16" s="188" t="s">
        <v>76</v>
      </c>
      <c r="C16" s="504"/>
      <c r="D16" s="427"/>
      <c r="E16" s="636" t="s">
        <v>21</v>
      </c>
      <c r="F16" s="429"/>
      <c r="G16" s="169"/>
      <c r="H16" s="430"/>
      <c r="I16" s="431"/>
      <c r="J16" s="432"/>
      <c r="K16" s="433">
        <f>K14/23.5</f>
        <v>30.196170212765956</v>
      </c>
      <c r="L16" s="430"/>
      <c r="M16" s="431"/>
      <c r="N16" s="431"/>
      <c r="O16" s="431"/>
      <c r="P16" s="475"/>
      <c r="Q16" s="430"/>
      <c r="R16" s="431"/>
      <c r="S16" s="431"/>
      <c r="T16" s="431"/>
      <c r="U16" s="431"/>
      <c r="V16" s="431"/>
      <c r="W16" s="431"/>
      <c r="X16" s="43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639" t="s">
        <v>66</v>
      </c>
      <c r="B18" s="848"/>
      <c r="C18" s="640"/>
      <c r="D18" s="641"/>
      <c r="E18" s="25"/>
      <c r="F18" s="26"/>
      <c r="G18" s="11"/>
      <c r="H18" s="9"/>
      <c r="I18" s="11"/>
      <c r="J18" s="11"/>
    </row>
    <row r="19" spans="1:14" ht="18" x14ac:dyDescent="0.35">
      <c r="A19" s="642" t="s">
        <v>67</v>
      </c>
      <c r="B19" s="844"/>
      <c r="C19" s="643"/>
      <c r="D19" s="643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56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846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00"/>
      <c r="B4" s="808"/>
      <c r="C4" s="645" t="s">
        <v>39</v>
      </c>
      <c r="D4" s="253"/>
      <c r="E4" s="696"/>
      <c r="F4" s="949" t="s">
        <v>26</v>
      </c>
      <c r="G4" s="646"/>
      <c r="H4" s="651" t="s">
        <v>22</v>
      </c>
      <c r="I4" s="651"/>
      <c r="J4" s="651"/>
      <c r="K4" s="715" t="s">
        <v>23</v>
      </c>
      <c r="L4" s="929" t="s">
        <v>24</v>
      </c>
      <c r="M4" s="930"/>
      <c r="N4" s="931"/>
      <c r="O4" s="931"/>
      <c r="P4" s="935"/>
      <c r="Q4" s="936" t="s">
        <v>25</v>
      </c>
      <c r="R4" s="937"/>
      <c r="S4" s="937"/>
      <c r="T4" s="937"/>
      <c r="U4" s="937"/>
      <c r="V4" s="937"/>
      <c r="W4" s="937"/>
      <c r="X4" s="938"/>
    </row>
    <row r="5" spans="1:24" s="16" customFormat="1" ht="28.5" customHeight="1" thickBot="1" x14ac:dyDescent="0.4">
      <c r="A5" s="328" t="s">
        <v>0</v>
      </c>
      <c r="B5" s="802"/>
      <c r="C5" s="98" t="s">
        <v>40</v>
      </c>
      <c r="D5" s="697" t="s">
        <v>41</v>
      </c>
      <c r="E5" s="98" t="s">
        <v>38</v>
      </c>
      <c r="F5" s="950"/>
      <c r="G5" s="104" t="s">
        <v>37</v>
      </c>
      <c r="H5" s="487" t="s">
        <v>27</v>
      </c>
      <c r="I5" s="487" t="s">
        <v>28</v>
      </c>
      <c r="J5" s="487" t="s">
        <v>29</v>
      </c>
      <c r="K5" s="728" t="s">
        <v>30</v>
      </c>
      <c r="L5" s="352" t="s">
        <v>31</v>
      </c>
      <c r="M5" s="352" t="s">
        <v>114</v>
      </c>
      <c r="N5" s="352" t="s">
        <v>32</v>
      </c>
      <c r="O5" s="484" t="s">
        <v>115</v>
      </c>
      <c r="P5" s="352" t="s">
        <v>116</v>
      </c>
      <c r="Q5" s="352" t="s">
        <v>33</v>
      </c>
      <c r="R5" s="352" t="s">
        <v>34</v>
      </c>
      <c r="S5" s="352" t="s">
        <v>35</v>
      </c>
      <c r="T5" s="352" t="s">
        <v>36</v>
      </c>
      <c r="U5" s="352" t="s">
        <v>117</v>
      </c>
      <c r="V5" s="352" t="s">
        <v>118</v>
      </c>
      <c r="W5" s="352" t="s">
        <v>119</v>
      </c>
      <c r="X5" s="487" t="s">
        <v>120</v>
      </c>
    </row>
    <row r="6" spans="1:24" s="16" customFormat="1" ht="26.5" customHeight="1" x14ac:dyDescent="0.35">
      <c r="A6" s="73" t="s">
        <v>6</v>
      </c>
      <c r="B6" s="390"/>
      <c r="C6" s="579">
        <v>28</v>
      </c>
      <c r="D6" s="699" t="s">
        <v>19</v>
      </c>
      <c r="E6" s="700" t="s">
        <v>142</v>
      </c>
      <c r="F6" s="701">
        <v>60</v>
      </c>
      <c r="G6" s="286"/>
      <c r="H6" s="289">
        <v>0.48</v>
      </c>
      <c r="I6" s="84">
        <v>0.6</v>
      </c>
      <c r="J6" s="86">
        <v>1.56</v>
      </c>
      <c r="K6" s="518">
        <v>8.4</v>
      </c>
      <c r="L6" s="289">
        <v>0.02</v>
      </c>
      <c r="M6" s="84">
        <v>0.02</v>
      </c>
      <c r="N6" s="84">
        <v>6</v>
      </c>
      <c r="O6" s="84">
        <v>10</v>
      </c>
      <c r="P6" s="85">
        <v>0</v>
      </c>
      <c r="Q6" s="289">
        <v>13.8</v>
      </c>
      <c r="R6" s="84">
        <v>25.2</v>
      </c>
      <c r="S6" s="84">
        <v>8.4</v>
      </c>
      <c r="T6" s="84">
        <v>0.36</v>
      </c>
      <c r="U6" s="84">
        <v>117.6</v>
      </c>
      <c r="V6" s="84">
        <v>0</v>
      </c>
      <c r="W6" s="84">
        <v>0</v>
      </c>
      <c r="X6" s="86">
        <v>0</v>
      </c>
    </row>
    <row r="7" spans="1:24" s="36" customFormat="1" ht="37.5" customHeight="1" x14ac:dyDescent="0.35">
      <c r="A7" s="87"/>
      <c r="B7" s="152"/>
      <c r="C7" s="563">
        <v>75</v>
      </c>
      <c r="D7" s="213" t="s">
        <v>10</v>
      </c>
      <c r="E7" s="152" t="s">
        <v>123</v>
      </c>
      <c r="F7" s="100">
        <v>90</v>
      </c>
      <c r="G7" s="152"/>
      <c r="H7" s="242">
        <v>12.86</v>
      </c>
      <c r="I7" s="15">
        <v>1.65</v>
      </c>
      <c r="J7" s="18">
        <v>4.9400000000000004</v>
      </c>
      <c r="K7" s="625">
        <v>84.8</v>
      </c>
      <c r="L7" s="242">
        <v>0.08</v>
      </c>
      <c r="M7" s="15">
        <v>0.09</v>
      </c>
      <c r="N7" s="15">
        <v>1.36</v>
      </c>
      <c r="O7" s="15">
        <v>170</v>
      </c>
      <c r="P7" s="18">
        <v>0.16</v>
      </c>
      <c r="Q7" s="242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1">
        <v>0.51</v>
      </c>
    </row>
    <row r="8" spans="1:24" s="36" customFormat="1" ht="26.25" customHeight="1" x14ac:dyDescent="0.35">
      <c r="A8" s="87"/>
      <c r="B8" s="152"/>
      <c r="C8" s="563">
        <v>226</v>
      </c>
      <c r="D8" s="213" t="s">
        <v>64</v>
      </c>
      <c r="E8" s="361" t="s">
        <v>153</v>
      </c>
      <c r="F8" s="667">
        <v>150</v>
      </c>
      <c r="G8" s="134"/>
      <c r="H8" s="277">
        <v>3.23</v>
      </c>
      <c r="I8" s="20">
        <v>5.1100000000000003</v>
      </c>
      <c r="J8" s="21">
        <v>25.3</v>
      </c>
      <c r="K8" s="291">
        <v>159.79</v>
      </c>
      <c r="L8" s="277">
        <v>0.15</v>
      </c>
      <c r="M8" s="20">
        <v>0.1</v>
      </c>
      <c r="N8" s="20">
        <v>13.63</v>
      </c>
      <c r="O8" s="20">
        <v>20</v>
      </c>
      <c r="P8" s="21">
        <v>0.06</v>
      </c>
      <c r="Q8" s="277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6">
        <v>0.05</v>
      </c>
    </row>
    <row r="9" spans="1:24" s="36" customFormat="1" ht="23.25" customHeight="1" x14ac:dyDescent="0.35">
      <c r="A9" s="87"/>
      <c r="B9" s="152"/>
      <c r="C9" s="563">
        <v>102</v>
      </c>
      <c r="D9" s="213" t="s">
        <v>18</v>
      </c>
      <c r="E9" s="361" t="s">
        <v>81</v>
      </c>
      <c r="F9" s="667">
        <v>200</v>
      </c>
      <c r="G9" s="152"/>
      <c r="H9" s="277">
        <v>0.83</v>
      </c>
      <c r="I9" s="20">
        <v>0.04</v>
      </c>
      <c r="J9" s="46">
        <v>15.16</v>
      </c>
      <c r="K9" s="412">
        <v>64.22</v>
      </c>
      <c r="L9" s="277">
        <v>0.01</v>
      </c>
      <c r="M9" s="20">
        <v>0.03</v>
      </c>
      <c r="N9" s="20">
        <v>0.27</v>
      </c>
      <c r="O9" s="20">
        <v>60</v>
      </c>
      <c r="P9" s="21">
        <v>0</v>
      </c>
      <c r="Q9" s="277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6">
        <v>0.01</v>
      </c>
    </row>
    <row r="10" spans="1:24" s="36" customFormat="1" ht="23.25" customHeight="1" x14ac:dyDescent="0.35">
      <c r="A10" s="87"/>
      <c r="B10" s="152"/>
      <c r="C10" s="149">
        <v>119</v>
      </c>
      <c r="D10" s="182" t="s">
        <v>14</v>
      </c>
      <c r="E10" s="151" t="s">
        <v>55</v>
      </c>
      <c r="F10" s="100">
        <v>45</v>
      </c>
      <c r="G10" s="134"/>
      <c r="H10" s="277">
        <v>3.42</v>
      </c>
      <c r="I10" s="20">
        <v>0.36</v>
      </c>
      <c r="J10" s="46">
        <v>22.14</v>
      </c>
      <c r="K10" s="291">
        <v>105.75</v>
      </c>
      <c r="L10" s="277">
        <v>0.05</v>
      </c>
      <c r="M10" s="20">
        <v>0.01</v>
      </c>
      <c r="N10" s="20">
        <v>0</v>
      </c>
      <c r="O10" s="20">
        <v>0</v>
      </c>
      <c r="P10" s="21">
        <v>0</v>
      </c>
      <c r="Q10" s="277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6">
        <v>6.53</v>
      </c>
    </row>
    <row r="11" spans="1:24" s="36" customFormat="1" ht="23.25" customHeight="1" x14ac:dyDescent="0.35">
      <c r="A11" s="87"/>
      <c r="B11" s="152"/>
      <c r="C11" s="563">
        <v>120</v>
      </c>
      <c r="D11" s="213" t="s">
        <v>15</v>
      </c>
      <c r="E11" s="152" t="s">
        <v>13</v>
      </c>
      <c r="F11" s="171">
        <v>30</v>
      </c>
      <c r="G11" s="874"/>
      <c r="H11" s="277">
        <v>1.98</v>
      </c>
      <c r="I11" s="20">
        <v>0.36</v>
      </c>
      <c r="J11" s="46">
        <v>12.06</v>
      </c>
      <c r="K11" s="276">
        <v>59.4</v>
      </c>
      <c r="L11" s="277">
        <v>0.05</v>
      </c>
      <c r="M11" s="20">
        <v>0.02</v>
      </c>
      <c r="N11" s="20">
        <v>0</v>
      </c>
      <c r="O11" s="20">
        <v>0</v>
      </c>
      <c r="P11" s="21">
        <v>0</v>
      </c>
      <c r="Q11" s="277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6">
        <v>0.01</v>
      </c>
    </row>
    <row r="12" spans="1:24" s="36" customFormat="1" ht="23.25" customHeight="1" x14ac:dyDescent="0.35">
      <c r="A12" s="87"/>
      <c r="B12" s="152"/>
      <c r="C12" s="563"/>
      <c r="D12" s="213"/>
      <c r="E12" s="308" t="s">
        <v>20</v>
      </c>
      <c r="F12" s="371">
        <f>F6+F7+F8+F9+F10+F11</f>
        <v>575</v>
      </c>
      <c r="G12" s="134"/>
      <c r="H12" s="203">
        <f t="shared" ref="H12:X12" si="0">H6+H7+H8+H9+H10+H11</f>
        <v>22.8</v>
      </c>
      <c r="I12" s="34">
        <f t="shared" si="0"/>
        <v>8.120000000000001</v>
      </c>
      <c r="J12" s="270">
        <f t="shared" si="0"/>
        <v>81.16</v>
      </c>
      <c r="K12" s="273">
        <f t="shared" si="0"/>
        <v>482.36</v>
      </c>
      <c r="L12" s="203">
        <f t="shared" si="0"/>
        <v>0.36</v>
      </c>
      <c r="M12" s="34">
        <f t="shared" si="0"/>
        <v>0.27</v>
      </c>
      <c r="N12" s="34">
        <f t="shared" si="0"/>
        <v>21.26</v>
      </c>
      <c r="O12" s="34">
        <f t="shared" si="0"/>
        <v>260</v>
      </c>
      <c r="P12" s="270">
        <f t="shared" si="0"/>
        <v>0.22</v>
      </c>
      <c r="Q12" s="203">
        <f t="shared" si="0"/>
        <v>112.25000000000001</v>
      </c>
      <c r="R12" s="34">
        <f t="shared" si="0"/>
        <v>372.46999999999997</v>
      </c>
      <c r="S12" s="34">
        <f t="shared" si="0"/>
        <v>125.53999999999999</v>
      </c>
      <c r="T12" s="34">
        <f t="shared" si="0"/>
        <v>4.78</v>
      </c>
      <c r="U12" s="34">
        <f t="shared" si="0"/>
        <v>1625.98</v>
      </c>
      <c r="V12" s="34">
        <f t="shared" si="0"/>
        <v>0.121</v>
      </c>
      <c r="W12" s="34">
        <f t="shared" si="0"/>
        <v>1.7000000000000001E-2</v>
      </c>
      <c r="X12" s="63">
        <f t="shared" si="0"/>
        <v>7.11</v>
      </c>
    </row>
    <row r="13" spans="1:24" s="36" customFormat="1" ht="38.25" customHeight="1" thickBot="1" x14ac:dyDescent="0.4">
      <c r="A13" s="87"/>
      <c r="B13" s="255"/>
      <c r="C13" s="271"/>
      <c r="D13" s="391"/>
      <c r="E13" s="342" t="s">
        <v>21</v>
      </c>
      <c r="F13" s="209"/>
      <c r="G13" s="137"/>
      <c r="H13" s="205"/>
      <c r="I13" s="51"/>
      <c r="J13" s="128"/>
      <c r="K13" s="909">
        <f>K12/23.5</f>
        <v>20.525957446808512</v>
      </c>
      <c r="L13" s="205"/>
      <c r="M13" s="51"/>
      <c r="N13" s="51"/>
      <c r="O13" s="51"/>
      <c r="P13" s="128"/>
      <c r="Q13" s="205"/>
      <c r="R13" s="51"/>
      <c r="S13" s="51"/>
      <c r="T13" s="51"/>
      <c r="U13" s="51"/>
      <c r="V13" s="51"/>
      <c r="W13" s="51"/>
      <c r="X13" s="117"/>
    </row>
    <row r="14" spans="1:24" s="16" customFormat="1" ht="33.75" customHeight="1" x14ac:dyDescent="0.35">
      <c r="A14" s="400" t="s">
        <v>7</v>
      </c>
      <c r="B14" s="727"/>
      <c r="C14" s="568">
        <v>13</v>
      </c>
      <c r="D14" s="390" t="s">
        <v>8</v>
      </c>
      <c r="E14" s="730" t="s">
        <v>58</v>
      </c>
      <c r="F14" s="731">
        <v>60</v>
      </c>
      <c r="G14" s="138"/>
      <c r="H14" s="338">
        <v>1.1200000000000001</v>
      </c>
      <c r="I14" s="49">
        <v>4.2699999999999996</v>
      </c>
      <c r="J14" s="50">
        <v>6.02</v>
      </c>
      <c r="K14" s="624">
        <v>68.62</v>
      </c>
      <c r="L14" s="338">
        <v>0.03</v>
      </c>
      <c r="M14" s="49">
        <v>0.04</v>
      </c>
      <c r="N14" s="49">
        <v>3.29</v>
      </c>
      <c r="O14" s="49">
        <v>450</v>
      </c>
      <c r="P14" s="388">
        <v>0</v>
      </c>
      <c r="Q14" s="338">
        <v>14.45</v>
      </c>
      <c r="R14" s="49">
        <v>29.75</v>
      </c>
      <c r="S14" s="49">
        <v>18.420000000000002</v>
      </c>
      <c r="T14" s="49">
        <v>0.54</v>
      </c>
      <c r="U14" s="49">
        <v>161.77000000000001</v>
      </c>
      <c r="V14" s="49">
        <v>3.0000000000000001E-3</v>
      </c>
      <c r="W14" s="49">
        <v>1E-3</v>
      </c>
      <c r="X14" s="50">
        <v>0.02</v>
      </c>
    </row>
    <row r="15" spans="1:24" s="16" customFormat="1" ht="33.75" customHeight="1" x14ac:dyDescent="0.35">
      <c r="A15" s="80"/>
      <c r="B15" s="152"/>
      <c r="C15" s="148">
        <v>34</v>
      </c>
      <c r="D15" s="702" t="s">
        <v>9</v>
      </c>
      <c r="E15" s="637" t="s">
        <v>77</v>
      </c>
      <c r="F15" s="703">
        <v>200</v>
      </c>
      <c r="G15" s="135"/>
      <c r="H15" s="243">
        <v>9.19</v>
      </c>
      <c r="I15" s="13">
        <v>5.64</v>
      </c>
      <c r="J15" s="43">
        <v>13.63</v>
      </c>
      <c r="K15" s="292">
        <v>141.18</v>
      </c>
      <c r="L15" s="243">
        <v>0.16</v>
      </c>
      <c r="M15" s="13">
        <v>0.08</v>
      </c>
      <c r="N15" s="13">
        <v>2.73</v>
      </c>
      <c r="O15" s="13">
        <v>110</v>
      </c>
      <c r="P15" s="23">
        <v>0</v>
      </c>
      <c r="Q15" s="243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3">
        <v>0.03</v>
      </c>
    </row>
    <row r="16" spans="1:24" s="16" customFormat="1" ht="33.75" customHeight="1" x14ac:dyDescent="0.35">
      <c r="A16" s="622"/>
      <c r="B16" s="185" t="s">
        <v>74</v>
      </c>
      <c r="C16" s="498">
        <v>152</v>
      </c>
      <c r="D16" s="677" t="s">
        <v>10</v>
      </c>
      <c r="E16" s="599" t="s">
        <v>154</v>
      </c>
      <c r="F16" s="678">
        <v>90</v>
      </c>
      <c r="G16" s="185"/>
      <c r="H16" s="309">
        <v>17.25</v>
      </c>
      <c r="I16" s="59">
        <v>14.98</v>
      </c>
      <c r="J16" s="60">
        <v>7.87</v>
      </c>
      <c r="K16" s="535">
        <v>235.78</v>
      </c>
      <c r="L16" s="309">
        <v>7.0000000000000007E-2</v>
      </c>
      <c r="M16" s="59">
        <v>0.12</v>
      </c>
      <c r="N16" s="59">
        <v>0.81</v>
      </c>
      <c r="O16" s="59">
        <v>10</v>
      </c>
      <c r="P16" s="112">
        <v>0.02</v>
      </c>
      <c r="Q16" s="309">
        <v>24.88</v>
      </c>
      <c r="R16" s="59">
        <v>155.37</v>
      </c>
      <c r="S16" s="59">
        <v>19.91</v>
      </c>
      <c r="T16" s="59">
        <v>1.72</v>
      </c>
      <c r="U16" s="59">
        <v>234.74</v>
      </c>
      <c r="V16" s="59">
        <v>6.0000000000000001E-3</v>
      </c>
      <c r="W16" s="59">
        <v>1E-3</v>
      </c>
      <c r="X16" s="60">
        <v>0.08</v>
      </c>
    </row>
    <row r="17" spans="1:24" s="16" customFormat="1" ht="33.75" customHeight="1" x14ac:dyDescent="0.35">
      <c r="A17" s="622"/>
      <c r="B17" s="186" t="s">
        <v>76</v>
      </c>
      <c r="C17" s="580">
        <v>126</v>
      </c>
      <c r="D17" s="517" t="s">
        <v>10</v>
      </c>
      <c r="E17" s="593" t="s">
        <v>152</v>
      </c>
      <c r="F17" s="679">
        <v>90</v>
      </c>
      <c r="G17" s="186"/>
      <c r="H17" s="244">
        <v>18.489999999999998</v>
      </c>
      <c r="I17" s="62">
        <v>18.54</v>
      </c>
      <c r="J17" s="110">
        <v>3.59</v>
      </c>
      <c r="K17" s="573">
        <v>256</v>
      </c>
      <c r="L17" s="244">
        <v>0.06</v>
      </c>
      <c r="M17" s="62">
        <v>0.14000000000000001</v>
      </c>
      <c r="N17" s="62">
        <v>1.08</v>
      </c>
      <c r="O17" s="62">
        <v>10</v>
      </c>
      <c r="P17" s="492">
        <v>0.04</v>
      </c>
      <c r="Q17" s="244">
        <v>32.39</v>
      </c>
      <c r="R17" s="62">
        <v>188.9</v>
      </c>
      <c r="S17" s="62">
        <v>24.33</v>
      </c>
      <c r="T17" s="62">
        <v>2.57</v>
      </c>
      <c r="U17" s="62">
        <v>330.48</v>
      </c>
      <c r="V17" s="62">
        <v>8.9999999999999993E-3</v>
      </c>
      <c r="W17" s="62">
        <v>0</v>
      </c>
      <c r="X17" s="110">
        <v>0.06</v>
      </c>
    </row>
    <row r="18" spans="1:24" s="16" customFormat="1" ht="33.75" customHeight="1" x14ac:dyDescent="0.35">
      <c r="A18" s="89"/>
      <c r="B18" s="681"/>
      <c r="C18" s="147">
        <v>54</v>
      </c>
      <c r="D18" s="182" t="s">
        <v>64</v>
      </c>
      <c r="E18" s="151" t="s">
        <v>43</v>
      </c>
      <c r="F18" s="129">
        <v>150</v>
      </c>
      <c r="G18" s="133"/>
      <c r="H18" s="277">
        <v>7.26</v>
      </c>
      <c r="I18" s="20">
        <v>4.96</v>
      </c>
      <c r="J18" s="46">
        <v>31.76</v>
      </c>
      <c r="K18" s="291">
        <v>198.84</v>
      </c>
      <c r="L18" s="277">
        <v>0.19</v>
      </c>
      <c r="M18" s="20">
        <v>0.1</v>
      </c>
      <c r="N18" s="20">
        <v>0</v>
      </c>
      <c r="O18" s="20">
        <v>10</v>
      </c>
      <c r="P18" s="21">
        <v>0.06</v>
      </c>
      <c r="Q18" s="277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6">
        <v>0.01</v>
      </c>
    </row>
    <row r="19" spans="1:24" s="16" customFormat="1" ht="43.5" customHeight="1" x14ac:dyDescent="0.35">
      <c r="A19" s="89"/>
      <c r="B19" s="681"/>
      <c r="C19" s="148">
        <v>107</v>
      </c>
      <c r="D19" s="702" t="s">
        <v>18</v>
      </c>
      <c r="E19" s="637" t="s">
        <v>130</v>
      </c>
      <c r="F19" s="703">
        <v>200</v>
      </c>
      <c r="G19" s="135"/>
      <c r="H19" s="242">
        <v>0.2</v>
      </c>
      <c r="I19" s="15">
        <v>0</v>
      </c>
      <c r="J19" s="41">
        <v>24</v>
      </c>
      <c r="K19" s="625">
        <v>100</v>
      </c>
      <c r="L19" s="242">
        <v>0</v>
      </c>
      <c r="M19" s="15">
        <v>0</v>
      </c>
      <c r="N19" s="15">
        <v>0</v>
      </c>
      <c r="O19" s="15">
        <v>820</v>
      </c>
      <c r="P19" s="18">
        <v>0</v>
      </c>
      <c r="Q19" s="242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1">
        <v>0</v>
      </c>
    </row>
    <row r="20" spans="1:24" s="16" customFormat="1" ht="33.75" customHeight="1" x14ac:dyDescent="0.35">
      <c r="A20" s="82"/>
      <c r="B20" s="654"/>
      <c r="C20" s="149">
        <v>119</v>
      </c>
      <c r="D20" s="182" t="s">
        <v>14</v>
      </c>
      <c r="E20" s="151" t="s">
        <v>55</v>
      </c>
      <c r="F20" s="284">
        <v>20</v>
      </c>
      <c r="G20" s="133"/>
      <c r="H20" s="242">
        <v>1.52</v>
      </c>
      <c r="I20" s="15">
        <v>0.16</v>
      </c>
      <c r="J20" s="41">
        <v>9.84</v>
      </c>
      <c r="K20" s="625">
        <v>47</v>
      </c>
      <c r="L20" s="242">
        <v>0.02</v>
      </c>
      <c r="M20" s="15">
        <v>0.01</v>
      </c>
      <c r="N20" s="15">
        <v>0</v>
      </c>
      <c r="O20" s="15">
        <v>0</v>
      </c>
      <c r="P20" s="18">
        <v>0</v>
      </c>
      <c r="Q20" s="242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1">
        <v>2.9</v>
      </c>
    </row>
    <row r="21" spans="1:24" s="16" customFormat="1" ht="33.75" customHeight="1" x14ac:dyDescent="0.35">
      <c r="A21" s="82"/>
      <c r="B21" s="654"/>
      <c r="C21" s="147">
        <v>120</v>
      </c>
      <c r="D21" s="182" t="s">
        <v>15</v>
      </c>
      <c r="E21" s="151" t="s">
        <v>47</v>
      </c>
      <c r="F21" s="129">
        <v>20</v>
      </c>
      <c r="G21" s="133"/>
      <c r="H21" s="242">
        <v>1.32</v>
      </c>
      <c r="I21" s="15">
        <v>0.24</v>
      </c>
      <c r="J21" s="41">
        <v>8.0399999999999991</v>
      </c>
      <c r="K21" s="626">
        <v>39.6</v>
      </c>
      <c r="L21" s="277">
        <v>0.03</v>
      </c>
      <c r="M21" s="20">
        <v>0.02</v>
      </c>
      <c r="N21" s="20">
        <v>0</v>
      </c>
      <c r="O21" s="20">
        <v>0</v>
      </c>
      <c r="P21" s="21">
        <v>0</v>
      </c>
      <c r="Q21" s="277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6">
        <v>0</v>
      </c>
    </row>
    <row r="22" spans="1:24" s="16" customFormat="1" ht="33.75" customHeight="1" x14ac:dyDescent="0.35">
      <c r="A22" s="82"/>
      <c r="B22" s="185" t="s">
        <v>74</v>
      </c>
      <c r="C22" s="798"/>
      <c r="D22" s="732"/>
      <c r="E22" s="306" t="s">
        <v>20</v>
      </c>
      <c r="F22" s="460">
        <f>F14+F15+F16+F18+F19+F20+F21</f>
        <v>740</v>
      </c>
      <c r="G22" s="297"/>
      <c r="H22" s="202">
        <f t="shared" ref="H22:X22" si="1">H14+H15+H16+H18+H19+H20+H21</f>
        <v>37.860000000000007</v>
      </c>
      <c r="I22" s="22">
        <f t="shared" si="1"/>
        <v>30.25</v>
      </c>
      <c r="J22" s="61">
        <f t="shared" si="1"/>
        <v>101.16</v>
      </c>
      <c r="K22" s="470">
        <f t="shared" si="1"/>
        <v>831.0200000000001</v>
      </c>
      <c r="L22" s="202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1">
        <f t="shared" si="1"/>
        <v>0.08</v>
      </c>
      <c r="Q22" s="202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1">
        <f t="shared" si="1"/>
        <v>3.04</v>
      </c>
    </row>
    <row r="23" spans="1:24" s="16" customFormat="1" ht="33.75" customHeight="1" x14ac:dyDescent="0.35">
      <c r="A23" s="82"/>
      <c r="B23" s="186" t="s">
        <v>76</v>
      </c>
      <c r="C23" s="799"/>
      <c r="D23" s="733"/>
      <c r="E23" s="307" t="s">
        <v>20</v>
      </c>
      <c r="F23" s="472">
        <f>F14+F15+F17+F19+F18+F20+F21</f>
        <v>740</v>
      </c>
      <c r="G23" s="296"/>
      <c r="H23" s="310">
        <f t="shared" ref="H23:X23" si="2">H14+H15+H17+H19+H18+H20+H21</f>
        <v>39.1</v>
      </c>
      <c r="I23" s="54">
        <f t="shared" si="2"/>
        <v>33.809999999999995</v>
      </c>
      <c r="J23" s="70">
        <f t="shared" si="2"/>
        <v>96.88</v>
      </c>
      <c r="K23" s="471">
        <f t="shared" si="2"/>
        <v>851.24</v>
      </c>
      <c r="L23" s="310">
        <f t="shared" si="2"/>
        <v>0.49</v>
      </c>
      <c r="M23" s="54">
        <f t="shared" si="2"/>
        <v>0.39</v>
      </c>
      <c r="N23" s="54">
        <f t="shared" si="2"/>
        <v>7.1</v>
      </c>
      <c r="O23" s="54">
        <f t="shared" si="2"/>
        <v>1400</v>
      </c>
      <c r="P23" s="777">
        <f t="shared" si="2"/>
        <v>0.1</v>
      </c>
      <c r="Q23" s="310">
        <f t="shared" si="2"/>
        <v>94.12</v>
      </c>
      <c r="R23" s="54">
        <f t="shared" si="2"/>
        <v>522.36</v>
      </c>
      <c r="S23" s="54">
        <f t="shared" si="2"/>
        <v>190.21</v>
      </c>
      <c r="T23" s="54">
        <f t="shared" si="2"/>
        <v>9.76</v>
      </c>
      <c r="U23" s="54">
        <f t="shared" si="2"/>
        <v>1091.04</v>
      </c>
      <c r="V23" s="54">
        <f t="shared" si="2"/>
        <v>2.0000000000000004E-2</v>
      </c>
      <c r="W23" s="54">
        <f t="shared" si="2"/>
        <v>8.0000000000000002E-3</v>
      </c>
      <c r="X23" s="70">
        <f t="shared" si="2"/>
        <v>3.02</v>
      </c>
    </row>
    <row r="24" spans="1:24" s="16" customFormat="1" ht="33.75" customHeight="1" x14ac:dyDescent="0.35">
      <c r="A24" s="82"/>
      <c r="B24" s="185" t="s">
        <v>74</v>
      </c>
      <c r="C24" s="800"/>
      <c r="D24" s="705"/>
      <c r="E24" s="560" t="s">
        <v>21</v>
      </c>
      <c r="F24" s="426"/>
      <c r="G24" s="239"/>
      <c r="H24" s="202"/>
      <c r="I24" s="22"/>
      <c r="J24" s="61"/>
      <c r="K24" s="522">
        <f>K22/23.5</f>
        <v>35.362553191489368</v>
      </c>
      <c r="L24" s="202"/>
      <c r="M24" s="22"/>
      <c r="N24" s="22"/>
      <c r="O24" s="22"/>
      <c r="P24" s="111"/>
      <c r="Q24" s="202"/>
      <c r="R24" s="22"/>
      <c r="S24" s="22"/>
      <c r="T24" s="22"/>
      <c r="U24" s="22"/>
      <c r="V24" s="22"/>
      <c r="W24" s="22"/>
      <c r="X24" s="61"/>
    </row>
    <row r="25" spans="1:24" s="16" customFormat="1" ht="33.75" customHeight="1" thickBot="1" x14ac:dyDescent="0.4">
      <c r="A25" s="355"/>
      <c r="B25" s="188" t="s">
        <v>76</v>
      </c>
      <c r="C25" s="801"/>
      <c r="D25" s="706"/>
      <c r="E25" s="561" t="s">
        <v>21</v>
      </c>
      <c r="F25" s="706"/>
      <c r="G25" s="684"/>
      <c r="H25" s="709"/>
      <c r="I25" s="710"/>
      <c r="J25" s="711"/>
      <c r="K25" s="523">
        <f>K23/23.5</f>
        <v>36.222978723404253</v>
      </c>
      <c r="L25" s="709"/>
      <c r="M25" s="710"/>
      <c r="N25" s="710"/>
      <c r="O25" s="710"/>
      <c r="P25" s="712"/>
      <c r="Q25" s="709"/>
      <c r="R25" s="710"/>
      <c r="S25" s="710"/>
      <c r="T25" s="710"/>
      <c r="U25" s="710"/>
      <c r="V25" s="710"/>
      <c r="W25" s="710"/>
      <c r="X25" s="71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81"/>
      <c r="B27" s="381"/>
      <c r="C27" s="280"/>
      <c r="D27" s="216"/>
      <c r="E27" s="25"/>
      <c r="F27" s="26"/>
      <c r="G27" s="11"/>
      <c r="H27" s="9"/>
      <c r="I27" s="11"/>
      <c r="J27" s="11"/>
    </row>
    <row r="28" spans="1:24" ht="18" x14ac:dyDescent="0.35">
      <c r="A28" s="639" t="s">
        <v>66</v>
      </c>
      <c r="B28" s="852"/>
      <c r="C28" s="640"/>
      <c r="D28" s="641"/>
      <c r="E28" s="25"/>
      <c r="F28" s="26"/>
      <c r="G28" s="11"/>
      <c r="H28" s="11"/>
      <c r="I28" s="11"/>
      <c r="J28" s="11"/>
    </row>
    <row r="29" spans="1:24" ht="18" x14ac:dyDescent="0.35">
      <c r="A29" s="642" t="s">
        <v>67</v>
      </c>
      <c r="B29" s="853"/>
      <c r="C29" s="643"/>
      <c r="D29" s="643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2023-03-30T08:54:07Z</dcterms:modified>
</cp:coreProperties>
</file>