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80" yWindow="200" windowWidth="19420" windowHeight="6640" tabRatio="733" activeTab="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4" i="10"/>
  <c r="G13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L24" i="30" s="1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L29" i="29" s="1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L29" i="32" l="1"/>
  <c r="L27" i="32"/>
  <c r="G28" i="32"/>
  <c r="G26" i="32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L24" i="26" s="1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L22" i="26" s="1"/>
  <c r="K21" i="26"/>
  <c r="J21" i="26"/>
  <c r="I21" i="26"/>
  <c r="G23" i="26"/>
  <c r="G21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G14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G13" i="13"/>
  <c r="L16" i="10"/>
  <c r="L15" i="10"/>
  <c r="L13" i="11" l="1"/>
  <c r="L14" i="11" s="1"/>
  <c r="L16" i="13"/>
  <c r="L15" i="13"/>
  <c r="N13" i="11"/>
  <c r="I13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13" i="11" l="1"/>
  <c r="X13" i="11"/>
  <c r="W13" i="11"/>
  <c r="V13" i="11"/>
  <c r="U13" i="11"/>
  <c r="T13" i="11"/>
  <c r="S13" i="11"/>
  <c r="R13" i="11"/>
  <c r="Q13" i="11"/>
  <c r="P13" i="11"/>
  <c r="O13" i="11"/>
  <c r="M13" i="11"/>
  <c r="K13" i="11"/>
  <c r="J13" i="11"/>
  <c r="L17" i="23" l="1"/>
  <c r="L16" i="23"/>
  <c r="G12" i="28" l="1"/>
  <c r="H13" i="13" l="1"/>
  <c r="G13" i="16" l="1"/>
  <c r="I13" i="16"/>
  <c r="J13" i="16"/>
  <c r="K13" i="16"/>
  <c r="L13" i="16"/>
  <c r="L14" i="16" s="1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13" i="14"/>
  <c r="G13" i="11"/>
  <c r="G12" i="6"/>
  <c r="L13" i="14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L13" i="22" l="1"/>
  <c r="H14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13" i="14" l="1"/>
  <c r="X13" i="14"/>
  <c r="W13" i="14"/>
  <c r="V13" i="14"/>
  <c r="U13" i="14"/>
  <c r="T13" i="14"/>
  <c r="S13" i="14"/>
  <c r="R13" i="14"/>
  <c r="Q13" i="14"/>
  <c r="P13" i="14"/>
  <c r="O13" i="14"/>
  <c r="N13" i="14"/>
  <c r="M13" i="14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3" i="28" l="1"/>
  <c r="L12" i="6" l="1"/>
  <c r="L20" i="15" l="1"/>
  <c r="I20" i="15"/>
  <c r="I12" i="6" l="1"/>
  <c r="L13" i="17" l="1"/>
  <c r="L21" i="15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13" i="14" l="1"/>
  <c r="J13" i="14"/>
  <c r="I13" i="14"/>
  <c r="J12" i="6" l="1"/>
  <c r="K12" i="6"/>
  <c r="L13" i="6"/>
  <c r="L14" i="14"/>
</calcChain>
</file>

<file path=xl/sharedStrings.xml><?xml version="1.0" encoding="utf-8"?>
<sst xmlns="http://schemas.openxmlformats.org/spreadsheetml/2006/main" count="1577" uniqueCount="185">
  <si>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</si>
  <si>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</si>
  <si>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</si>
  <si>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</si>
  <si>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</si>
  <si>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</si>
  <si>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</si>
  <si>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</si>
  <si>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</si>
  <si>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</si>
  <si>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</si>
  <si>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</si>
  <si>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</si>
  <si>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</si>
  <si>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</si>
  <si>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</si>
  <si>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</si>
  <si>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</si>
  <si>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</si>
  <si>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</si>
  <si>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</si>
  <si>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</si>
  <si>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</si>
  <si>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</si>
  <si>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</si>
  <si>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</si>
  <si>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</si>
  <si>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</si>
  <si>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</si>
  <si>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</si>
  <si>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</si>
  <si>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</si>
  <si>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</si>
  <si>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</si>
  <si>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</si>
  <si>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</si>
  <si>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</si>
  <si>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</si>
  <si>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</si>
  <si>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</si>
  <si>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</si>
  <si>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</si>
  <si>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</si>
  <si>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</si>
  <si>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</si>
  <si>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</si>
  <si>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</si>
  <si>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</si>
  <si>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</si>
  <si>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</si>
  <si>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</si>
  <si>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</si>
  <si>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</si>
  <si>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</si>
  <si>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</si>
  <si>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</si>
  <si>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</si>
  <si>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</si>
  <si>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</si>
  <si>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</si>
  <si>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</si>
  <si>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</si>
  <si>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</si>
  <si>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</si>
  <si>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</si>
  <si>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</si>
  <si>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</si>
  <si>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</si>
  <si>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</si>
  <si>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</si>
  <si>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</si>
  <si>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</si>
  <si>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</si>
  <si>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</si>
  <si>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</si>
  <si>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</si>
  <si>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</si>
  <si>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</si>
  <si>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</si>
  <si>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</si>
  <si>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</si>
  <si>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</si>
  <si>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</si>
  <si>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</si>
  <si>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</si>
  <si>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</si>
  <si>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</si>
  <si>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</si>
  <si>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</si>
  <si>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</si>
  <si>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</si>
  <si>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</si>
  <si>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</si>
  <si>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</si>
  <si>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</si>
  <si>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</si>
  <si>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</si>
  <si>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</si>
  <si>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</si>
  <si>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 xml:space="preserve"> Каша перловая  рассыпчатая с маслом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</si>
  <si>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</si>
  <si>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</si>
  <si>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</si>
  <si>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</si>
  <si>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</si>
  <si>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</si>
  <si>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</si>
  <si>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</si>
  <si>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</si>
  <si>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</si>
  <si>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</si>
  <si>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</si>
  <si>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</si>
  <si>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</si>
  <si>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</si>
  <si>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</si>
  <si>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</si>
  <si>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</si>
  <si>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</si>
  <si>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</si>
  <si>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</si>
  <si>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</si>
  <si>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</si>
  <si>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</si>
  <si>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</si>
  <si>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</si>
  <si>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</si>
  <si>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</si>
  <si>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</si>
  <si>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</si>
  <si>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</si>
  <si>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</si>
  <si>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</si>
  <si>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</si>
  <si>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</si>
  <si>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</si>
  <si>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</si>
  <si>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</si>
  <si>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</si>
  <si>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</si>
  <si>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</si>
  <si>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</si>
  <si>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</si>
  <si>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</si>
  <si>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</si>
  <si>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</si>
  <si>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</si>
  <si>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</si>
  <si>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</si>
  <si>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</si>
  <si>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</si>
  <si>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</si>
  <si>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Фрукты в ассортименте (мандарин)</t>
  </si>
  <si>
    <t>Икра овощная(кабачковая)</t>
  </si>
  <si>
    <t>Котлета мясная (говядина,  курица)</t>
  </si>
  <si>
    <t>Филе птицы тушоное с овощным чатни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</si>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</sst>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0" fillId="3" borderId="36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3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302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4"/>
  <sheetViews>
    <sheetView zoomScale="42" zoomScaleNormal="42" workbookViewId="0">
      <selection activeCell="H23" sqref="H23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877" t="s">
        <v>0</v>
      </c>
      <c r="C4" s="877"/>
      <c r="D4" s="879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ht="47" thickBot="1" x14ac:dyDescent="0.4">
      <c r="B5" s="878"/>
      <c r="C5" s="882"/>
      <c r="D5" s="878"/>
      <c r="E5" s="878"/>
      <c r="F5" s="878"/>
      <c r="G5" s="878"/>
      <c r="H5" s="878"/>
      <c r="I5" s="106" t="s">
        <v>27</v>
      </c>
      <c r="J5" s="400" t="s">
        <v>28</v>
      </c>
      <c r="K5" s="520" t="s">
        <v>29</v>
      </c>
      <c r="L5" s="881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ht="34.5" customHeight="1" x14ac:dyDescent="0.35">
      <c r="B6" s="578" t="s">
        <v>7</v>
      </c>
      <c r="C6" s="190"/>
      <c r="D6" s="335">
        <v>137</v>
      </c>
      <c r="E6" s="573" t="s">
        <v>20</v>
      </c>
      <c r="F6" s="757" t="s">
        <v>152</v>
      </c>
      <c r="G6" s="828">
        <v>100</v>
      </c>
      <c r="H6" s="130"/>
      <c r="I6" s="297">
        <v>0.8</v>
      </c>
      <c r="J6" s="47">
        <v>0.2</v>
      </c>
      <c r="K6" s="332">
        <v>7.5</v>
      </c>
      <c r="L6" s="829">
        <v>38</v>
      </c>
      <c r="M6" s="296">
        <v>0.06</v>
      </c>
      <c r="N6" s="297">
        <v>0.03</v>
      </c>
      <c r="O6" s="47">
        <v>38</v>
      </c>
      <c r="P6" s="47">
        <v>10</v>
      </c>
      <c r="Q6" s="48">
        <v>0</v>
      </c>
      <c r="R6" s="296">
        <v>35</v>
      </c>
      <c r="S6" s="47">
        <v>17</v>
      </c>
      <c r="T6" s="47">
        <v>11</v>
      </c>
      <c r="U6" s="47">
        <v>0.1</v>
      </c>
      <c r="V6" s="47">
        <v>155</v>
      </c>
      <c r="W6" s="47">
        <v>2.9999999999999997E-4</v>
      </c>
      <c r="X6" s="47">
        <v>1E-4</v>
      </c>
      <c r="Y6" s="48">
        <v>0.15</v>
      </c>
    </row>
    <row r="7" spans="2:25" ht="34.5" customHeight="1" x14ac:dyDescent="0.35">
      <c r="B7" s="579"/>
      <c r="C7" s="111"/>
      <c r="D7" s="456">
        <v>30</v>
      </c>
      <c r="E7" s="112" t="s">
        <v>9</v>
      </c>
      <c r="F7" s="176" t="s">
        <v>16</v>
      </c>
      <c r="G7" s="112">
        <v>200</v>
      </c>
      <c r="H7" s="88"/>
      <c r="I7" s="234">
        <v>6</v>
      </c>
      <c r="J7" s="20">
        <v>6.28</v>
      </c>
      <c r="K7" s="44">
        <v>7.12</v>
      </c>
      <c r="L7" s="232">
        <v>109.74</v>
      </c>
      <c r="M7" s="234">
        <v>0.06</v>
      </c>
      <c r="N7" s="19">
        <v>0.08</v>
      </c>
      <c r="O7" s="20">
        <v>9.92</v>
      </c>
      <c r="P7" s="20">
        <v>121</v>
      </c>
      <c r="Q7" s="44">
        <v>8.0000000000000002E-3</v>
      </c>
      <c r="R7" s="234">
        <v>37.1</v>
      </c>
      <c r="S7" s="20">
        <v>79.599999999999994</v>
      </c>
      <c r="T7" s="20">
        <v>21.2</v>
      </c>
      <c r="U7" s="20">
        <v>1.2</v>
      </c>
      <c r="V7" s="20">
        <v>329.8</v>
      </c>
      <c r="W7" s="20">
        <v>6.0000000000000001E-3</v>
      </c>
      <c r="X7" s="20">
        <v>0</v>
      </c>
      <c r="Y7" s="44">
        <v>3.2000000000000001E-2</v>
      </c>
    </row>
    <row r="8" spans="2:25" ht="34.5" customHeight="1" x14ac:dyDescent="0.35">
      <c r="B8" s="582"/>
      <c r="C8" s="194"/>
      <c r="D8" s="456">
        <v>504</v>
      </c>
      <c r="E8" s="112" t="s">
        <v>10</v>
      </c>
      <c r="F8" s="176" t="s">
        <v>174</v>
      </c>
      <c r="G8" s="112">
        <v>250</v>
      </c>
      <c r="H8" s="88"/>
      <c r="I8" s="234">
        <v>26.9</v>
      </c>
      <c r="J8" s="20">
        <v>33.159999999999997</v>
      </c>
      <c r="K8" s="44">
        <v>40.369999999999997</v>
      </c>
      <c r="L8" s="232">
        <v>567.08000000000004</v>
      </c>
      <c r="M8" s="234">
        <v>0.1</v>
      </c>
      <c r="N8" s="19">
        <v>0.19</v>
      </c>
      <c r="O8" s="20">
        <v>1.33</v>
      </c>
      <c r="P8" s="20">
        <v>160</v>
      </c>
      <c r="Q8" s="44">
        <v>0</v>
      </c>
      <c r="R8" s="234">
        <v>22.6</v>
      </c>
      <c r="S8" s="20">
        <v>299.75</v>
      </c>
      <c r="T8" s="20">
        <v>56.55</v>
      </c>
      <c r="U8" s="20">
        <v>3.78</v>
      </c>
      <c r="V8" s="20">
        <v>461.65</v>
      </c>
      <c r="W8" s="20">
        <v>0.01</v>
      </c>
      <c r="X8" s="20">
        <v>7.7499999999999999E-3</v>
      </c>
      <c r="Y8" s="44">
        <v>0.1</v>
      </c>
    </row>
    <row r="9" spans="2:25" ht="34.5" customHeight="1" x14ac:dyDescent="0.35">
      <c r="B9" s="582"/>
      <c r="C9" s="194"/>
      <c r="D9" s="456">
        <v>98</v>
      </c>
      <c r="E9" s="112" t="s">
        <v>18</v>
      </c>
      <c r="F9" s="176" t="s">
        <v>17</v>
      </c>
      <c r="G9" s="112">
        <v>200</v>
      </c>
      <c r="H9" s="88"/>
      <c r="I9" s="234">
        <v>0.4</v>
      </c>
      <c r="J9" s="20">
        <v>0</v>
      </c>
      <c r="K9" s="44">
        <v>27</v>
      </c>
      <c r="L9" s="232">
        <v>110</v>
      </c>
      <c r="M9" s="234">
        <v>0</v>
      </c>
      <c r="N9" s="19">
        <v>0</v>
      </c>
      <c r="O9" s="20">
        <v>1.4</v>
      </c>
      <c r="P9" s="20">
        <v>0</v>
      </c>
      <c r="Q9" s="44">
        <v>0</v>
      </c>
      <c r="R9" s="234">
        <v>12.8</v>
      </c>
      <c r="S9" s="20">
        <v>2.2000000000000002</v>
      </c>
      <c r="T9" s="20">
        <v>1.8</v>
      </c>
      <c r="U9" s="20">
        <v>0.5</v>
      </c>
      <c r="V9" s="20">
        <v>0.6</v>
      </c>
      <c r="W9" s="20">
        <v>0</v>
      </c>
      <c r="X9" s="20">
        <v>0</v>
      </c>
      <c r="Y9" s="44">
        <v>0</v>
      </c>
    </row>
    <row r="10" spans="2:25" ht="34.5" customHeight="1" x14ac:dyDescent="0.35">
      <c r="B10" s="582"/>
      <c r="C10" s="194"/>
      <c r="D10" s="459">
        <v>119</v>
      </c>
      <c r="E10" s="112" t="s">
        <v>14</v>
      </c>
      <c r="F10" s="176" t="s">
        <v>52</v>
      </c>
      <c r="G10" s="195">
        <v>20</v>
      </c>
      <c r="H10" s="88"/>
      <c r="I10" s="234">
        <v>1.4</v>
      </c>
      <c r="J10" s="20">
        <v>0.14000000000000001</v>
      </c>
      <c r="K10" s="44">
        <v>8.8000000000000007</v>
      </c>
      <c r="L10" s="233">
        <v>48</v>
      </c>
      <c r="M10" s="234">
        <v>0.02</v>
      </c>
      <c r="N10" s="20">
        <v>6.0000000000000001E-3</v>
      </c>
      <c r="O10" s="20">
        <v>0</v>
      </c>
      <c r="P10" s="20">
        <v>0</v>
      </c>
      <c r="Q10" s="44">
        <v>0</v>
      </c>
      <c r="R10" s="19">
        <v>7.4</v>
      </c>
      <c r="S10" s="20">
        <v>43.6</v>
      </c>
      <c r="T10" s="20">
        <v>13</v>
      </c>
      <c r="U10" s="19">
        <v>0.56000000000000005</v>
      </c>
      <c r="V10" s="20">
        <v>18.600000000000001</v>
      </c>
      <c r="W10" s="20">
        <v>5.9999999999999995E-4</v>
      </c>
      <c r="X10" s="19">
        <v>1E-3</v>
      </c>
      <c r="Y10" s="44">
        <v>0</v>
      </c>
    </row>
    <row r="11" spans="2:25" ht="34.5" customHeight="1" x14ac:dyDescent="0.35">
      <c r="B11" s="582"/>
      <c r="C11" s="194"/>
      <c r="D11" s="121">
        <v>120</v>
      </c>
      <c r="E11" s="111" t="s">
        <v>15</v>
      </c>
      <c r="F11" s="556" t="s">
        <v>44</v>
      </c>
      <c r="G11" s="111">
        <v>20</v>
      </c>
      <c r="H11" s="108"/>
      <c r="I11" s="204">
        <v>1.1399999999999999</v>
      </c>
      <c r="J11" s="15">
        <v>0.22</v>
      </c>
      <c r="K11" s="38">
        <v>7.44</v>
      </c>
      <c r="L11" s="162">
        <v>36.26</v>
      </c>
      <c r="M11" s="234">
        <v>0.02</v>
      </c>
      <c r="N11" s="19">
        <v>2.4E-2</v>
      </c>
      <c r="O11" s="20">
        <v>0.08</v>
      </c>
      <c r="P11" s="20">
        <v>0</v>
      </c>
      <c r="Q11" s="44">
        <v>0</v>
      </c>
      <c r="R11" s="234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4">
        <v>1.2E-2</v>
      </c>
    </row>
    <row r="12" spans="2:25" ht="34.5" customHeight="1" x14ac:dyDescent="0.35">
      <c r="B12" s="582"/>
      <c r="C12" s="194"/>
      <c r="D12" s="595"/>
      <c r="E12" s="194"/>
      <c r="F12" s="151" t="s">
        <v>21</v>
      </c>
      <c r="G12" s="271">
        <f>SUM(G6:G11)</f>
        <v>790</v>
      </c>
      <c r="H12" s="221"/>
      <c r="I12" s="170">
        <f>SUM(I6:I11)</f>
        <v>36.639999999999993</v>
      </c>
      <c r="J12" s="14">
        <f>SUM(J6:J11)</f>
        <v>40</v>
      </c>
      <c r="K12" s="43">
        <f>SUM(K6:K11)</f>
        <v>98.22999999999999</v>
      </c>
      <c r="L12" s="268">
        <f>SUM(L6:L11)</f>
        <v>909.08</v>
      </c>
      <c r="M12" s="170">
        <f t="shared" ref="M12:Y12" si="0">SUM(M6:M11)</f>
        <v>0.26</v>
      </c>
      <c r="N12" s="14">
        <f t="shared" si="0"/>
        <v>0.33</v>
      </c>
      <c r="O12" s="14">
        <f t="shared" si="0"/>
        <v>50.73</v>
      </c>
      <c r="P12" s="14">
        <f t="shared" si="0"/>
        <v>291</v>
      </c>
      <c r="Q12" s="43">
        <f t="shared" si="0"/>
        <v>8.0000000000000002E-3</v>
      </c>
      <c r="R12" s="170">
        <f t="shared" si="0"/>
        <v>121.69999999999999</v>
      </c>
      <c r="S12" s="14">
        <f t="shared" si="0"/>
        <v>466.15000000000003</v>
      </c>
      <c r="T12" s="14">
        <f t="shared" si="0"/>
        <v>111.75</v>
      </c>
      <c r="U12" s="14">
        <f t="shared" si="0"/>
        <v>6.6000000000000005</v>
      </c>
      <c r="V12" s="14">
        <f t="shared" si="0"/>
        <v>1039.1500000000001</v>
      </c>
      <c r="W12" s="14">
        <f t="shared" si="0"/>
        <v>1.89E-2</v>
      </c>
      <c r="X12" s="14">
        <f t="shared" si="0"/>
        <v>1.085E-2</v>
      </c>
      <c r="Y12" s="43">
        <f t="shared" si="0"/>
        <v>0.29400000000000004</v>
      </c>
    </row>
    <row r="13" spans="2:25" ht="34.5" customHeight="1" thickBot="1" x14ac:dyDescent="0.4">
      <c r="B13" s="583"/>
      <c r="C13" s="276"/>
      <c r="D13" s="596"/>
      <c r="E13" s="276"/>
      <c r="F13" s="152" t="s">
        <v>22</v>
      </c>
      <c r="G13" s="276"/>
      <c r="H13" s="557"/>
      <c r="I13" s="558"/>
      <c r="J13" s="559"/>
      <c r="K13" s="560"/>
      <c r="L13" s="269">
        <f>L12/23.5</f>
        <v>38.684255319148939</v>
      </c>
      <c r="M13" s="561"/>
      <c r="N13" s="562"/>
      <c r="O13" s="563"/>
      <c r="P13" s="563"/>
      <c r="Q13" s="564"/>
      <c r="R13" s="561"/>
      <c r="S13" s="563"/>
      <c r="T13" s="563"/>
      <c r="U13" s="563"/>
      <c r="V13" s="563"/>
      <c r="W13" s="563"/>
      <c r="X13" s="563"/>
      <c r="Y13" s="564"/>
    </row>
    <row r="14" spans="2:25" x14ac:dyDescent="0.35">
      <c r="B14" s="2"/>
      <c r="C14" s="2"/>
      <c r="D14" s="4"/>
      <c r="E14" s="2"/>
      <c r="F14" s="2"/>
      <c r="G14" s="2"/>
      <c r="H14" s="9"/>
      <c r="I14" s="10"/>
      <c r="J14" s="9"/>
      <c r="K14" s="2"/>
      <c r="L14" s="12"/>
      <c r="M14" s="2"/>
      <c r="N14" s="2"/>
      <c r="O14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77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5" s="16" customFormat="1" ht="47" thickBot="1" x14ac:dyDescent="0.4">
      <c r="B5" s="878"/>
      <c r="C5" s="878"/>
      <c r="D5" s="881"/>
      <c r="E5" s="882"/>
      <c r="F5" s="878"/>
      <c r="G5" s="878"/>
      <c r="H5" s="878"/>
      <c r="I5" s="106" t="s">
        <v>27</v>
      </c>
      <c r="J5" s="400" t="s">
        <v>28</v>
      </c>
      <c r="K5" s="86" t="s">
        <v>29</v>
      </c>
      <c r="L5" s="896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26.5" customHeight="1" x14ac:dyDescent="0.35">
      <c r="B6" s="578" t="s">
        <v>6</v>
      </c>
      <c r="C6" s="116"/>
      <c r="D6" s="335">
        <v>137</v>
      </c>
      <c r="E6" s="573" t="s">
        <v>20</v>
      </c>
      <c r="F6" s="757" t="s">
        <v>152</v>
      </c>
      <c r="G6" s="828">
        <v>100</v>
      </c>
      <c r="H6" s="130"/>
      <c r="I6" s="297">
        <v>0.8</v>
      </c>
      <c r="J6" s="47">
        <v>0.2</v>
      </c>
      <c r="K6" s="332">
        <v>7.5</v>
      </c>
      <c r="L6" s="829">
        <v>38</v>
      </c>
      <c r="M6" s="296">
        <v>0.06</v>
      </c>
      <c r="N6" s="297">
        <v>0.03</v>
      </c>
      <c r="O6" s="47">
        <v>38</v>
      </c>
      <c r="P6" s="47">
        <v>10</v>
      </c>
      <c r="Q6" s="48">
        <v>0</v>
      </c>
      <c r="R6" s="296">
        <v>35</v>
      </c>
      <c r="S6" s="47">
        <v>17</v>
      </c>
      <c r="T6" s="47">
        <v>11</v>
      </c>
      <c r="U6" s="47">
        <v>0.1</v>
      </c>
      <c r="V6" s="47">
        <v>155</v>
      </c>
      <c r="W6" s="47">
        <v>2.9999999999999997E-4</v>
      </c>
      <c r="X6" s="47">
        <v>1E-4</v>
      </c>
      <c r="Y6" s="48">
        <v>0.15</v>
      </c>
    </row>
    <row r="7" spans="2:25" s="33" customFormat="1" ht="26.25" customHeight="1" x14ac:dyDescent="0.35">
      <c r="B7" s="588"/>
      <c r="C7" s="112"/>
      <c r="D7" s="456">
        <v>67</v>
      </c>
      <c r="E7" s="112" t="s">
        <v>59</v>
      </c>
      <c r="F7" s="109" t="s">
        <v>145</v>
      </c>
      <c r="G7" s="112">
        <v>150</v>
      </c>
      <c r="H7" s="88"/>
      <c r="I7" s="234">
        <v>18.75</v>
      </c>
      <c r="J7" s="20">
        <v>19.5</v>
      </c>
      <c r="K7" s="44">
        <v>2.7</v>
      </c>
      <c r="L7" s="164">
        <v>261.45</v>
      </c>
      <c r="M7" s="234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4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0">
        <v>0</v>
      </c>
    </row>
    <row r="8" spans="2:25" s="33" customFormat="1" ht="27" customHeight="1" x14ac:dyDescent="0.35">
      <c r="B8" s="588"/>
      <c r="C8" s="112"/>
      <c r="D8" s="88">
        <v>115</v>
      </c>
      <c r="E8" s="112" t="s">
        <v>42</v>
      </c>
      <c r="F8" s="703" t="s">
        <v>41</v>
      </c>
      <c r="G8" s="144">
        <v>200</v>
      </c>
      <c r="H8" s="112"/>
      <c r="I8" s="19">
        <v>6.64</v>
      </c>
      <c r="J8" s="20">
        <v>5.14</v>
      </c>
      <c r="K8" s="44">
        <v>18.600000000000001</v>
      </c>
      <c r="L8" s="164">
        <v>148.4</v>
      </c>
      <c r="M8" s="234">
        <v>0.06</v>
      </c>
      <c r="N8" s="19">
        <v>0.26</v>
      </c>
      <c r="O8" s="20">
        <v>2.6</v>
      </c>
      <c r="P8" s="20">
        <v>41.6</v>
      </c>
      <c r="Q8" s="21">
        <v>0.06</v>
      </c>
      <c r="R8" s="234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0">
        <v>4.5999999999999999E-2</v>
      </c>
    </row>
    <row r="9" spans="2:25" s="33" customFormat="1" ht="27" customHeight="1" x14ac:dyDescent="0.35">
      <c r="B9" s="588"/>
      <c r="C9" s="112"/>
      <c r="D9" s="459">
        <v>121</v>
      </c>
      <c r="E9" s="88" t="s">
        <v>14</v>
      </c>
      <c r="F9" s="134" t="s">
        <v>48</v>
      </c>
      <c r="G9" s="529">
        <v>30</v>
      </c>
      <c r="H9" s="112"/>
      <c r="I9" s="19">
        <v>2.16</v>
      </c>
      <c r="J9" s="20">
        <v>0.81</v>
      </c>
      <c r="K9" s="21">
        <v>14.73</v>
      </c>
      <c r="L9" s="246">
        <v>75.66</v>
      </c>
      <c r="M9" s="234">
        <v>0.04</v>
      </c>
      <c r="N9" s="20">
        <v>0.01</v>
      </c>
      <c r="O9" s="20">
        <v>0</v>
      </c>
      <c r="P9" s="20">
        <v>0</v>
      </c>
      <c r="Q9" s="44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4">
        <v>0</v>
      </c>
    </row>
    <row r="10" spans="2:25" s="33" customFormat="1" ht="36" customHeight="1" x14ac:dyDescent="0.35">
      <c r="B10" s="588"/>
      <c r="C10" s="112"/>
      <c r="D10" s="88">
        <v>120</v>
      </c>
      <c r="E10" s="112" t="s">
        <v>15</v>
      </c>
      <c r="F10" s="703" t="s">
        <v>44</v>
      </c>
      <c r="G10" s="144">
        <v>20</v>
      </c>
      <c r="H10" s="112"/>
      <c r="I10" s="19">
        <v>1.1399999999999999</v>
      </c>
      <c r="J10" s="20">
        <v>0.22</v>
      </c>
      <c r="K10" s="44">
        <v>7.44</v>
      </c>
      <c r="L10" s="232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3.25" customHeight="1" x14ac:dyDescent="0.35">
      <c r="B11" s="588"/>
      <c r="C11" s="112"/>
      <c r="D11" s="88"/>
      <c r="E11" s="112"/>
      <c r="F11" s="646" t="s">
        <v>21</v>
      </c>
      <c r="G11" s="230">
        <f>SUM(G6:G10)</f>
        <v>500</v>
      </c>
      <c r="H11" s="112"/>
      <c r="I11" s="32">
        <f t="shared" ref="I11:Y11" si="0">SUM(I6:I10)</f>
        <v>29.490000000000002</v>
      </c>
      <c r="J11" s="31">
        <f t="shared" si="0"/>
        <v>25.869999999999997</v>
      </c>
      <c r="K11" s="64">
        <f t="shared" si="0"/>
        <v>50.97</v>
      </c>
      <c r="L11" s="334">
        <f t="shared" si="0"/>
        <v>559.77</v>
      </c>
      <c r="M11" s="172">
        <f t="shared" si="0"/>
        <v>0.25</v>
      </c>
      <c r="N11" s="31">
        <f t="shared" si="0"/>
        <v>0.89400000000000002</v>
      </c>
      <c r="O11" s="31">
        <f t="shared" si="0"/>
        <v>41.29</v>
      </c>
      <c r="P11" s="31">
        <f t="shared" si="0"/>
        <v>441.6</v>
      </c>
      <c r="Q11" s="225">
        <f t="shared" si="0"/>
        <v>2.72</v>
      </c>
      <c r="R11" s="172">
        <f t="shared" si="0"/>
        <v>544.48</v>
      </c>
      <c r="S11" s="31">
        <f t="shared" si="0"/>
        <v>576.5</v>
      </c>
      <c r="T11" s="31">
        <f t="shared" si="0"/>
        <v>93.320000000000007</v>
      </c>
      <c r="U11" s="31">
        <f t="shared" si="0"/>
        <v>4.7300000000000004</v>
      </c>
      <c r="V11" s="31">
        <f t="shared" si="0"/>
        <v>778.4</v>
      </c>
      <c r="W11" s="31">
        <f t="shared" si="0"/>
        <v>2.1299999999999999E-2</v>
      </c>
      <c r="X11" s="31">
        <f t="shared" si="0"/>
        <v>4.1100000000000012E-2</v>
      </c>
      <c r="Y11" s="64">
        <f t="shared" si="0"/>
        <v>0.20800000000000002</v>
      </c>
    </row>
    <row r="12" spans="2:25" s="33" customFormat="1" ht="23.25" customHeight="1" thickBot="1" x14ac:dyDescent="0.4">
      <c r="B12" s="610"/>
      <c r="C12" s="117"/>
      <c r="D12" s="216"/>
      <c r="E12" s="115"/>
      <c r="F12" s="647" t="s">
        <v>22</v>
      </c>
      <c r="G12" s="168"/>
      <c r="H12" s="115"/>
      <c r="I12" s="83"/>
      <c r="J12" s="82"/>
      <c r="K12" s="84"/>
      <c r="L12" s="166">
        <f>L11/23.5</f>
        <v>23.82</v>
      </c>
      <c r="M12" s="173"/>
      <c r="N12" s="83"/>
      <c r="O12" s="82"/>
      <c r="P12" s="82"/>
      <c r="Q12" s="160"/>
      <c r="R12" s="173"/>
      <c r="S12" s="82"/>
      <c r="T12" s="82"/>
      <c r="U12" s="82"/>
      <c r="V12" s="82"/>
      <c r="W12" s="82"/>
      <c r="X12" s="82"/>
      <c r="Y12" s="516"/>
    </row>
    <row r="13" spans="2:25" s="16" customFormat="1" ht="33.75" customHeight="1" x14ac:dyDescent="0.35">
      <c r="B13" s="613" t="s">
        <v>7</v>
      </c>
      <c r="C13" s="130"/>
      <c r="D13" s="335">
        <v>137</v>
      </c>
      <c r="E13" s="573" t="s">
        <v>20</v>
      </c>
      <c r="F13" s="757" t="s">
        <v>152</v>
      </c>
      <c r="G13" s="828">
        <v>100</v>
      </c>
      <c r="H13" s="130"/>
      <c r="I13" s="297">
        <v>0.8</v>
      </c>
      <c r="J13" s="47">
        <v>0.2</v>
      </c>
      <c r="K13" s="332">
        <v>7.5</v>
      </c>
      <c r="L13" s="829">
        <v>38</v>
      </c>
      <c r="M13" s="296">
        <v>0.06</v>
      </c>
      <c r="N13" s="297">
        <v>0.03</v>
      </c>
      <c r="O13" s="47">
        <v>38</v>
      </c>
      <c r="P13" s="47">
        <v>10</v>
      </c>
      <c r="Q13" s="48">
        <v>0</v>
      </c>
      <c r="R13" s="296">
        <v>35</v>
      </c>
      <c r="S13" s="47">
        <v>17</v>
      </c>
      <c r="T13" s="47">
        <v>11</v>
      </c>
      <c r="U13" s="47">
        <v>0.1</v>
      </c>
      <c r="V13" s="47">
        <v>155</v>
      </c>
      <c r="W13" s="47">
        <v>2.9999999999999997E-4</v>
      </c>
      <c r="X13" s="47">
        <v>1E-4</v>
      </c>
      <c r="Y13" s="48">
        <v>0.15</v>
      </c>
    </row>
    <row r="14" spans="2:25" s="16" customFormat="1" ht="33.75" customHeight="1" x14ac:dyDescent="0.35">
      <c r="B14" s="588"/>
      <c r="C14" s="112"/>
      <c r="D14" s="112">
        <v>34</v>
      </c>
      <c r="E14" s="112" t="s">
        <v>9</v>
      </c>
      <c r="F14" s="149" t="s">
        <v>73</v>
      </c>
      <c r="G14" s="195">
        <v>200</v>
      </c>
      <c r="H14" s="88"/>
      <c r="I14" s="210">
        <v>9</v>
      </c>
      <c r="J14" s="73">
        <v>5.6</v>
      </c>
      <c r="K14" s="180">
        <v>13.8</v>
      </c>
      <c r="L14" s="689">
        <v>141</v>
      </c>
      <c r="M14" s="210">
        <v>0.24</v>
      </c>
      <c r="N14" s="73">
        <v>0.1</v>
      </c>
      <c r="O14" s="73">
        <v>1.1599999999999999</v>
      </c>
      <c r="P14" s="73">
        <v>160</v>
      </c>
      <c r="Q14" s="180">
        <v>0</v>
      </c>
      <c r="R14" s="181">
        <v>45.56</v>
      </c>
      <c r="S14" s="73">
        <v>86.52</v>
      </c>
      <c r="T14" s="73">
        <v>28.94</v>
      </c>
      <c r="U14" s="73">
        <v>2.16</v>
      </c>
      <c r="V14" s="73">
        <v>499.2</v>
      </c>
      <c r="W14" s="73">
        <v>4.0000000000000001E-3</v>
      </c>
      <c r="X14" s="73">
        <v>2E-3</v>
      </c>
      <c r="Y14" s="180">
        <v>0.02</v>
      </c>
    </row>
    <row r="15" spans="2:25" s="16" customFormat="1" ht="33.75" customHeight="1" x14ac:dyDescent="0.35">
      <c r="B15" s="588"/>
      <c r="C15" s="112"/>
      <c r="D15" s="456">
        <v>270</v>
      </c>
      <c r="E15" s="456" t="s">
        <v>10</v>
      </c>
      <c r="F15" s="176" t="s">
        <v>135</v>
      </c>
      <c r="G15" s="144">
        <v>90</v>
      </c>
      <c r="H15" s="112"/>
      <c r="I15" s="19">
        <v>24.03</v>
      </c>
      <c r="J15" s="20">
        <v>19.829999999999998</v>
      </c>
      <c r="K15" s="21">
        <v>1.61</v>
      </c>
      <c r="L15" s="164">
        <v>279.17</v>
      </c>
      <c r="M15" s="234">
        <v>0.09</v>
      </c>
      <c r="N15" s="19">
        <v>0.17</v>
      </c>
      <c r="O15" s="20">
        <v>1.85</v>
      </c>
      <c r="P15" s="20">
        <v>40</v>
      </c>
      <c r="Q15" s="44">
        <v>0.01</v>
      </c>
      <c r="R15" s="234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4">
        <v>0.16</v>
      </c>
    </row>
    <row r="16" spans="2:25" s="16" customFormat="1" ht="33.75" customHeight="1" x14ac:dyDescent="0.35">
      <c r="B16" s="581"/>
      <c r="C16" s="313"/>
      <c r="D16" s="112">
        <v>64</v>
      </c>
      <c r="E16" s="88" t="s">
        <v>46</v>
      </c>
      <c r="F16" s="312" t="s">
        <v>67</v>
      </c>
      <c r="G16" s="195">
        <v>150</v>
      </c>
      <c r="H16" s="112"/>
      <c r="I16" s="210">
        <v>6.45</v>
      </c>
      <c r="J16" s="73">
        <v>4.05</v>
      </c>
      <c r="K16" s="180">
        <v>40.200000000000003</v>
      </c>
      <c r="L16" s="183">
        <v>223.65</v>
      </c>
      <c r="M16" s="210">
        <v>0.08</v>
      </c>
      <c r="N16" s="181">
        <v>0.2</v>
      </c>
      <c r="O16" s="73">
        <v>0</v>
      </c>
      <c r="P16" s="73">
        <v>30</v>
      </c>
      <c r="Q16" s="74">
        <v>0.11</v>
      </c>
      <c r="R16" s="210">
        <v>13.05</v>
      </c>
      <c r="S16" s="73">
        <v>58.34</v>
      </c>
      <c r="T16" s="73">
        <v>22.53</v>
      </c>
      <c r="U16" s="73">
        <v>1.25</v>
      </c>
      <c r="V16" s="73">
        <v>1.1000000000000001</v>
      </c>
      <c r="W16" s="73">
        <v>0</v>
      </c>
      <c r="X16" s="73">
        <v>0</v>
      </c>
      <c r="Y16" s="180">
        <v>0</v>
      </c>
    </row>
    <row r="17" spans="2:26" s="16" customFormat="1" ht="43.5" customHeight="1" x14ac:dyDescent="0.35">
      <c r="B17" s="581"/>
      <c r="C17" s="313"/>
      <c r="D17" s="112">
        <v>98</v>
      </c>
      <c r="E17" s="111" t="s">
        <v>18</v>
      </c>
      <c r="F17" s="585" t="s">
        <v>17</v>
      </c>
      <c r="G17" s="156">
        <v>200</v>
      </c>
      <c r="H17" s="108"/>
      <c r="I17" s="204">
        <v>0.4</v>
      </c>
      <c r="J17" s="15">
        <v>0</v>
      </c>
      <c r="K17" s="38">
        <v>27</v>
      </c>
      <c r="L17" s="214">
        <v>110</v>
      </c>
      <c r="M17" s="204">
        <v>0.05</v>
      </c>
      <c r="N17" s="15">
        <v>0.02</v>
      </c>
      <c r="O17" s="15">
        <v>0</v>
      </c>
      <c r="P17" s="15">
        <v>0</v>
      </c>
      <c r="Q17" s="18">
        <v>0</v>
      </c>
      <c r="R17" s="204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2">
        <v>0</v>
      </c>
    </row>
    <row r="18" spans="2:26" s="16" customFormat="1" ht="33.75" customHeight="1" x14ac:dyDescent="0.35">
      <c r="B18" s="581"/>
      <c r="C18" s="313"/>
      <c r="D18" s="123">
        <v>119</v>
      </c>
      <c r="E18" s="111" t="s">
        <v>14</v>
      </c>
      <c r="F18" s="556" t="s">
        <v>52</v>
      </c>
      <c r="G18" s="536">
        <v>20</v>
      </c>
      <c r="H18" s="108"/>
      <c r="I18" s="204">
        <v>1.4</v>
      </c>
      <c r="J18" s="15">
        <v>0.14000000000000001</v>
      </c>
      <c r="K18" s="38">
        <v>8.8000000000000007</v>
      </c>
      <c r="L18" s="213">
        <v>48</v>
      </c>
      <c r="M18" s="204">
        <v>0.02</v>
      </c>
      <c r="N18" s="17">
        <v>6.0000000000000001E-3</v>
      </c>
      <c r="O18" s="15">
        <v>0</v>
      </c>
      <c r="P18" s="15">
        <v>0</v>
      </c>
      <c r="Q18" s="38">
        <v>0</v>
      </c>
      <c r="R18" s="204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8">
        <v>0</v>
      </c>
    </row>
    <row r="19" spans="2:26" s="16" customFormat="1" ht="33.75" customHeight="1" x14ac:dyDescent="0.35">
      <c r="B19" s="581"/>
      <c r="C19" s="313"/>
      <c r="D19" s="121">
        <v>120</v>
      </c>
      <c r="E19" s="111" t="s">
        <v>15</v>
      </c>
      <c r="F19" s="556" t="s">
        <v>44</v>
      </c>
      <c r="G19" s="112">
        <v>20</v>
      </c>
      <c r="H19" s="144"/>
      <c r="I19" s="234">
        <v>1.1399999999999999</v>
      </c>
      <c r="J19" s="20">
        <v>0.22</v>
      </c>
      <c r="K19" s="44">
        <v>7.44</v>
      </c>
      <c r="L19" s="358">
        <v>36.26</v>
      </c>
      <c r="M19" s="234">
        <v>0.02</v>
      </c>
      <c r="N19" s="20">
        <v>2.4E-2</v>
      </c>
      <c r="O19" s="20">
        <v>0.08</v>
      </c>
      <c r="P19" s="20">
        <v>0</v>
      </c>
      <c r="Q19" s="21">
        <v>0</v>
      </c>
      <c r="R19" s="234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4">
        <v>1.2E-2</v>
      </c>
    </row>
    <row r="20" spans="2:26" s="16" customFormat="1" ht="33.75" customHeight="1" x14ac:dyDescent="0.35">
      <c r="B20" s="581"/>
      <c r="C20" s="313"/>
      <c r="D20" s="614"/>
      <c r="E20" s="614"/>
      <c r="F20" s="132" t="s">
        <v>21</v>
      </c>
      <c r="G20" s="320">
        <f>G13+G14++G15+G16+G17+G18+G19</f>
        <v>780</v>
      </c>
      <c r="H20" s="230"/>
      <c r="I20" s="352">
        <f t="shared" ref="I20:Y20" si="1">I13+I14++I15+I16+I17+I18+I19</f>
        <v>43.22</v>
      </c>
      <c r="J20" s="72">
        <f t="shared" si="1"/>
        <v>30.04</v>
      </c>
      <c r="K20" s="228">
        <f t="shared" si="1"/>
        <v>106.35</v>
      </c>
      <c r="L20" s="370">
        <f t="shared" si="1"/>
        <v>876.08</v>
      </c>
      <c r="M20" s="352">
        <f t="shared" si="1"/>
        <v>0.56000000000000005</v>
      </c>
      <c r="N20" s="72">
        <f t="shared" si="1"/>
        <v>0.55000000000000004</v>
      </c>
      <c r="O20" s="72">
        <f t="shared" si="1"/>
        <v>41.089999999999996</v>
      </c>
      <c r="P20" s="72">
        <f t="shared" si="1"/>
        <v>240</v>
      </c>
      <c r="Q20" s="229">
        <f t="shared" si="1"/>
        <v>0.12</v>
      </c>
      <c r="R20" s="352">
        <f t="shared" si="1"/>
        <v>148.07000000000002</v>
      </c>
      <c r="S20" s="72">
        <f t="shared" si="1"/>
        <v>520.7700000000001</v>
      </c>
      <c r="T20" s="72">
        <f t="shared" si="1"/>
        <v>137.88</v>
      </c>
      <c r="U20" s="72">
        <f t="shared" si="1"/>
        <v>7.46</v>
      </c>
      <c r="V20" s="72">
        <f t="shared" si="1"/>
        <v>1164.2499999999998</v>
      </c>
      <c r="W20" s="72">
        <f t="shared" si="1"/>
        <v>1.3899999999999999E-2</v>
      </c>
      <c r="X20" s="72">
        <f t="shared" si="1"/>
        <v>8.3000000000000001E-3</v>
      </c>
      <c r="Y20" s="228">
        <f t="shared" si="1"/>
        <v>0.34199999999999997</v>
      </c>
      <c r="Z20" s="70"/>
    </row>
    <row r="21" spans="2:26" s="16" customFormat="1" ht="33.75" customHeight="1" thickBot="1" x14ac:dyDescent="0.4">
      <c r="B21" s="615"/>
      <c r="C21" s="118"/>
      <c r="D21" s="616"/>
      <c r="E21" s="616"/>
      <c r="F21" s="133" t="s">
        <v>22</v>
      </c>
      <c r="G21" s="178"/>
      <c r="H21" s="168"/>
      <c r="I21" s="174"/>
      <c r="J21" s="49"/>
      <c r="K21" s="101"/>
      <c r="L21" s="386">
        <f>L20/23.5</f>
        <v>37.28</v>
      </c>
      <c r="M21" s="174"/>
      <c r="N21" s="49"/>
      <c r="O21" s="49"/>
      <c r="P21" s="49"/>
      <c r="Q21" s="107"/>
      <c r="R21" s="174"/>
      <c r="S21" s="49"/>
      <c r="T21" s="49"/>
      <c r="U21" s="49"/>
      <c r="V21" s="49"/>
      <c r="W21" s="49"/>
      <c r="X21" s="49"/>
      <c r="Y21" s="101"/>
      <c r="Z21" s="70"/>
    </row>
    <row r="22" spans="2:26" ht="18" x14ac:dyDescent="0.35">
      <c r="B22" s="327"/>
      <c r="C22" s="327"/>
      <c r="D22" s="236"/>
      <c r="E22" s="236"/>
      <c r="F22" s="25"/>
      <c r="G22" s="26"/>
      <c r="H22" s="11"/>
      <c r="I22" s="11"/>
      <c r="J22" s="11"/>
      <c r="K22" s="11"/>
      <c r="S22" s="401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50" t="s">
        <v>1</v>
      </c>
      <c r="C2" s="551"/>
      <c r="D2" s="551"/>
      <c r="E2" s="550" t="s">
        <v>3</v>
      </c>
      <c r="F2" s="550"/>
      <c r="G2" s="552" t="s">
        <v>2</v>
      </c>
      <c r="H2" s="577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77" t="s">
        <v>0</v>
      </c>
      <c r="C4" s="892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6" s="16" customFormat="1" ht="47" thickBot="1" x14ac:dyDescent="0.4">
      <c r="B5" s="878"/>
      <c r="C5" s="878"/>
      <c r="D5" s="881"/>
      <c r="E5" s="878"/>
      <c r="F5" s="878"/>
      <c r="G5" s="878"/>
      <c r="H5" s="878"/>
      <c r="I5" s="86" t="s">
        <v>27</v>
      </c>
      <c r="J5" s="400" t="s">
        <v>28</v>
      </c>
      <c r="K5" s="86" t="s">
        <v>29</v>
      </c>
      <c r="L5" s="896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6" s="16" customFormat="1" ht="26.5" customHeight="1" x14ac:dyDescent="0.35">
      <c r="B6" s="553" t="s">
        <v>6</v>
      </c>
      <c r="C6" s="672" t="s">
        <v>70</v>
      </c>
      <c r="D6" s="673">
        <v>6</v>
      </c>
      <c r="E6" s="674" t="s">
        <v>20</v>
      </c>
      <c r="F6" s="675" t="s">
        <v>138</v>
      </c>
      <c r="G6" s="681">
        <v>60</v>
      </c>
      <c r="H6" s="437"/>
      <c r="I6" s="668">
        <v>0.85</v>
      </c>
      <c r="J6" s="444">
        <v>5.05</v>
      </c>
      <c r="K6" s="447">
        <v>7.56</v>
      </c>
      <c r="L6" s="438">
        <v>79.599999999999994</v>
      </c>
      <c r="M6" s="443">
        <v>0.02</v>
      </c>
      <c r="N6" s="444">
        <v>0.02</v>
      </c>
      <c r="O6" s="444">
        <v>18.5</v>
      </c>
      <c r="P6" s="445">
        <v>200</v>
      </c>
      <c r="Q6" s="447">
        <v>0</v>
      </c>
      <c r="R6" s="443">
        <v>22.79</v>
      </c>
      <c r="S6" s="444">
        <v>18.149999999999999</v>
      </c>
      <c r="T6" s="444">
        <v>10.24</v>
      </c>
      <c r="U6" s="444">
        <v>0.33</v>
      </c>
      <c r="V6" s="444">
        <v>140.16999999999999</v>
      </c>
      <c r="W6" s="444">
        <v>1.6999999999999999E-3</v>
      </c>
      <c r="X6" s="444">
        <v>1.2999999999999999E-4</v>
      </c>
      <c r="Y6" s="446">
        <v>0.01</v>
      </c>
    </row>
    <row r="7" spans="2:26" s="33" customFormat="1" ht="26.5" customHeight="1" x14ac:dyDescent="0.35">
      <c r="B7" s="127"/>
      <c r="C7" s="651" t="s">
        <v>72</v>
      </c>
      <c r="D7" s="340">
        <v>13</v>
      </c>
      <c r="E7" s="158" t="s">
        <v>8</v>
      </c>
      <c r="F7" s="676" t="s">
        <v>55</v>
      </c>
      <c r="G7" s="682">
        <v>60</v>
      </c>
      <c r="H7" s="155"/>
      <c r="I7" s="489">
        <v>1.2</v>
      </c>
      <c r="J7" s="490">
        <v>4.26</v>
      </c>
      <c r="K7" s="683">
        <v>6.18</v>
      </c>
      <c r="L7" s="652">
        <v>67.92</v>
      </c>
      <c r="M7" s="206">
        <v>0.03</v>
      </c>
      <c r="N7" s="63">
        <v>0.02</v>
      </c>
      <c r="O7" s="63">
        <v>7.44</v>
      </c>
      <c r="P7" s="63">
        <v>930</v>
      </c>
      <c r="Q7" s="406">
        <v>0</v>
      </c>
      <c r="R7" s="206">
        <v>24.87</v>
      </c>
      <c r="S7" s="63">
        <v>42.95</v>
      </c>
      <c r="T7" s="63">
        <v>26.03</v>
      </c>
      <c r="U7" s="63">
        <v>0.76</v>
      </c>
      <c r="V7" s="63">
        <v>199.1</v>
      </c>
      <c r="W7" s="63">
        <v>2E-3</v>
      </c>
      <c r="X7" s="63">
        <v>0</v>
      </c>
      <c r="Y7" s="95">
        <v>0.04</v>
      </c>
    </row>
    <row r="8" spans="2:26" s="33" customFormat="1" ht="26.5" customHeight="1" x14ac:dyDescent="0.35">
      <c r="B8" s="127"/>
      <c r="C8" s="336" t="s">
        <v>70</v>
      </c>
      <c r="D8" s="154">
        <v>91</v>
      </c>
      <c r="E8" s="140" t="s">
        <v>78</v>
      </c>
      <c r="F8" s="478" t="s">
        <v>86</v>
      </c>
      <c r="G8" s="154">
        <v>90</v>
      </c>
      <c r="H8" s="343"/>
      <c r="I8" s="209">
        <v>17.25</v>
      </c>
      <c r="J8" s="52">
        <v>14.98</v>
      </c>
      <c r="K8" s="67">
        <v>7.87</v>
      </c>
      <c r="L8" s="208">
        <v>235.78</v>
      </c>
      <c r="M8" s="51">
        <v>7.0000000000000007E-2</v>
      </c>
      <c r="N8" s="51">
        <v>0.12</v>
      </c>
      <c r="O8" s="52">
        <v>0.81</v>
      </c>
      <c r="P8" s="52">
        <v>10</v>
      </c>
      <c r="Q8" s="53">
        <v>0.02</v>
      </c>
      <c r="R8" s="209">
        <v>24.88</v>
      </c>
      <c r="S8" s="52">
        <v>155.37</v>
      </c>
      <c r="T8" s="52">
        <v>19.91</v>
      </c>
      <c r="U8" s="52">
        <v>1.72</v>
      </c>
      <c r="V8" s="52">
        <v>234.74</v>
      </c>
      <c r="W8" s="52">
        <v>5.5700000000000003E-3</v>
      </c>
      <c r="X8" s="52">
        <v>9.1E-4</v>
      </c>
      <c r="Y8" s="67">
        <v>0.08</v>
      </c>
    </row>
    <row r="9" spans="2:26" s="33" customFormat="1" ht="26.5" customHeight="1" x14ac:dyDescent="0.35">
      <c r="B9" s="127"/>
      <c r="C9" s="337" t="s">
        <v>72</v>
      </c>
      <c r="D9" s="155">
        <v>89</v>
      </c>
      <c r="E9" s="494" t="s">
        <v>10</v>
      </c>
      <c r="F9" s="530" t="s">
        <v>87</v>
      </c>
      <c r="G9" s="531">
        <v>90</v>
      </c>
      <c r="H9" s="141"/>
      <c r="I9" s="294">
        <v>18.13</v>
      </c>
      <c r="J9" s="54">
        <v>17.05</v>
      </c>
      <c r="K9" s="68">
        <v>3.69</v>
      </c>
      <c r="L9" s="293">
        <v>240.96</v>
      </c>
      <c r="M9" s="355">
        <v>0.06</v>
      </c>
      <c r="N9" s="512">
        <v>0.13</v>
      </c>
      <c r="O9" s="71">
        <v>1.06</v>
      </c>
      <c r="P9" s="71">
        <v>0</v>
      </c>
      <c r="Q9" s="385">
        <v>0</v>
      </c>
      <c r="R9" s="355">
        <v>17.03</v>
      </c>
      <c r="S9" s="71">
        <v>176.72</v>
      </c>
      <c r="T9" s="71">
        <v>23.18</v>
      </c>
      <c r="U9" s="71">
        <v>2.61</v>
      </c>
      <c r="V9" s="71">
        <v>317</v>
      </c>
      <c r="W9" s="71">
        <v>7.0000000000000001E-3</v>
      </c>
      <c r="X9" s="71">
        <v>3.5E-4</v>
      </c>
      <c r="Y9" s="356">
        <v>0.06</v>
      </c>
    </row>
    <row r="10" spans="2:26" s="33" customFormat="1" ht="42.75" customHeight="1" x14ac:dyDescent="0.35">
      <c r="B10" s="127"/>
      <c r="C10" s="145"/>
      <c r="D10" s="112">
        <v>53</v>
      </c>
      <c r="E10" s="87" t="s">
        <v>61</v>
      </c>
      <c r="F10" s="277" t="s">
        <v>57</v>
      </c>
      <c r="G10" s="87">
        <v>150</v>
      </c>
      <c r="H10" s="113"/>
      <c r="I10" s="69">
        <v>3.3</v>
      </c>
      <c r="J10" s="13">
        <v>4.95</v>
      </c>
      <c r="K10" s="23">
        <v>32.25</v>
      </c>
      <c r="L10" s="114">
        <v>186.45</v>
      </c>
      <c r="M10" s="69">
        <v>0.03</v>
      </c>
      <c r="N10" s="69">
        <v>0.03</v>
      </c>
      <c r="O10" s="13">
        <v>0</v>
      </c>
      <c r="P10" s="13">
        <v>18.899999999999999</v>
      </c>
      <c r="Q10" s="23">
        <v>0.08</v>
      </c>
      <c r="R10" s="205">
        <v>4.95</v>
      </c>
      <c r="S10" s="13">
        <v>79.83</v>
      </c>
      <c r="T10" s="30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2">
        <v>2.7E-2</v>
      </c>
    </row>
    <row r="11" spans="2:26" s="33" customFormat="1" ht="26.5" customHeight="1" x14ac:dyDescent="0.35">
      <c r="B11" s="127"/>
      <c r="C11" s="247"/>
      <c r="D11" s="518">
        <v>107</v>
      </c>
      <c r="E11" s="108" t="s">
        <v>18</v>
      </c>
      <c r="F11" s="312" t="s">
        <v>120</v>
      </c>
      <c r="G11" s="536">
        <v>200</v>
      </c>
      <c r="H11" s="145"/>
      <c r="I11" s="204">
        <v>0.8</v>
      </c>
      <c r="J11" s="15">
        <v>0.2</v>
      </c>
      <c r="K11" s="38">
        <v>23.2</v>
      </c>
      <c r="L11" s="213">
        <v>94.4</v>
      </c>
      <c r="M11" s="204">
        <v>0.02</v>
      </c>
      <c r="N11" s="15"/>
      <c r="O11" s="15">
        <v>4</v>
      </c>
      <c r="P11" s="15">
        <v>0</v>
      </c>
      <c r="Q11" s="18"/>
      <c r="R11" s="204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8"/>
      <c r="Z11" s="16"/>
    </row>
    <row r="12" spans="2:26" s="33" customFormat="1" ht="40.5" customHeight="1" x14ac:dyDescent="0.35">
      <c r="B12" s="127"/>
      <c r="C12" s="145"/>
      <c r="D12" s="114">
        <v>119</v>
      </c>
      <c r="E12" s="108" t="s">
        <v>14</v>
      </c>
      <c r="F12" s="125" t="s">
        <v>19</v>
      </c>
      <c r="G12" s="121">
        <v>20</v>
      </c>
      <c r="H12" s="108"/>
      <c r="I12" s="204">
        <v>1.4</v>
      </c>
      <c r="J12" s="15">
        <v>0.14000000000000001</v>
      </c>
      <c r="K12" s="38">
        <v>8.8000000000000007</v>
      </c>
      <c r="L12" s="214">
        <v>48</v>
      </c>
      <c r="M12" s="234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4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4">
        <v>0</v>
      </c>
    </row>
    <row r="13" spans="2:26" s="33" customFormat="1" ht="26.25" customHeight="1" x14ac:dyDescent="0.35">
      <c r="B13" s="127"/>
      <c r="C13" s="145"/>
      <c r="D13" s="190">
        <v>120</v>
      </c>
      <c r="E13" s="108" t="s">
        <v>15</v>
      </c>
      <c r="F13" s="125" t="s">
        <v>44</v>
      </c>
      <c r="G13" s="111">
        <v>20</v>
      </c>
      <c r="H13" s="221"/>
      <c r="I13" s="204">
        <v>1.1399999999999999</v>
      </c>
      <c r="J13" s="15">
        <v>0.22</v>
      </c>
      <c r="K13" s="38">
        <v>7.44</v>
      </c>
      <c r="L13" s="162">
        <v>36.26</v>
      </c>
      <c r="M13" s="234">
        <v>0.02</v>
      </c>
      <c r="N13" s="19">
        <v>2.4E-2</v>
      </c>
      <c r="O13" s="20">
        <v>0.08</v>
      </c>
      <c r="P13" s="20">
        <v>0</v>
      </c>
      <c r="Q13" s="44">
        <v>0</v>
      </c>
      <c r="R13" s="234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4">
        <v>1.2E-2</v>
      </c>
    </row>
    <row r="14" spans="2:26" s="33" customFormat="1" ht="23.25" customHeight="1" x14ac:dyDescent="0.35">
      <c r="B14" s="127"/>
      <c r="C14" s="336" t="s">
        <v>70</v>
      </c>
      <c r="D14" s="319"/>
      <c r="E14" s="140"/>
      <c r="F14" s="261" t="s">
        <v>21</v>
      </c>
      <c r="G14" s="251">
        <f>G6+G8+G10+G11+G12+G13</f>
        <v>540</v>
      </c>
      <c r="H14" s="343"/>
      <c r="I14" s="171">
        <f t="shared" ref="I14:Y14" si="0">I6+I8+I10+I11+I12+I13</f>
        <v>24.740000000000002</v>
      </c>
      <c r="J14" s="22">
        <f t="shared" si="0"/>
        <v>25.54</v>
      </c>
      <c r="K14" s="59">
        <f t="shared" si="0"/>
        <v>87.11999999999999</v>
      </c>
      <c r="L14" s="497">
        <f t="shared" si="0"/>
        <v>680.49</v>
      </c>
      <c r="M14" s="50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6">
        <f t="shared" si="0"/>
        <v>0.1</v>
      </c>
      <c r="R14" s="171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59">
        <f t="shared" si="0"/>
        <v>0.129</v>
      </c>
    </row>
    <row r="15" spans="2:26" s="33" customFormat="1" ht="23.25" customHeight="1" x14ac:dyDescent="0.35">
      <c r="B15" s="127"/>
      <c r="C15" s="337" t="s">
        <v>72</v>
      </c>
      <c r="D15" s="202"/>
      <c r="E15" s="458"/>
      <c r="F15" s="262" t="s">
        <v>21</v>
      </c>
      <c r="G15" s="250">
        <f>G7+G9+G10+G11+G12+G13</f>
        <v>540</v>
      </c>
      <c r="H15" s="344"/>
      <c r="I15" s="346">
        <f t="shared" ref="I15:Y15" si="1">I7+I9+I10+I11+I12+I13</f>
        <v>25.97</v>
      </c>
      <c r="J15" s="60">
        <f t="shared" si="1"/>
        <v>26.82</v>
      </c>
      <c r="K15" s="347">
        <f t="shared" si="1"/>
        <v>81.559999999999988</v>
      </c>
      <c r="L15" s="498">
        <f t="shared" si="1"/>
        <v>673.99</v>
      </c>
      <c r="M15" s="61">
        <f t="shared" si="1"/>
        <v>0.17999999999999997</v>
      </c>
      <c r="N15" s="60">
        <f t="shared" si="1"/>
        <v>0.21</v>
      </c>
      <c r="O15" s="60">
        <f t="shared" si="1"/>
        <v>12.58</v>
      </c>
      <c r="P15" s="60">
        <f t="shared" si="1"/>
        <v>948.9</v>
      </c>
      <c r="Q15" s="350">
        <f t="shared" si="1"/>
        <v>0.08</v>
      </c>
      <c r="R15" s="346">
        <f t="shared" si="1"/>
        <v>77.050000000000011</v>
      </c>
      <c r="S15" s="60">
        <f t="shared" si="1"/>
        <v>385.1</v>
      </c>
      <c r="T15" s="60">
        <f t="shared" si="1"/>
        <v>106.93</v>
      </c>
      <c r="U15" s="60">
        <f t="shared" si="1"/>
        <v>5.3200000000000012</v>
      </c>
      <c r="V15" s="60">
        <f t="shared" si="1"/>
        <v>608.72</v>
      </c>
      <c r="W15" s="60">
        <f t="shared" si="1"/>
        <v>1.1600000000000001E-2</v>
      </c>
      <c r="X15" s="60">
        <f t="shared" si="1"/>
        <v>1.1350000000000001E-2</v>
      </c>
      <c r="Y15" s="347">
        <f t="shared" si="1"/>
        <v>0.13900000000000001</v>
      </c>
    </row>
    <row r="16" spans="2:26" s="33" customFormat="1" ht="23.25" customHeight="1" x14ac:dyDescent="0.35">
      <c r="B16" s="127"/>
      <c r="C16" s="336" t="s">
        <v>70</v>
      </c>
      <c r="D16" s="201"/>
      <c r="E16" s="413"/>
      <c r="F16" s="618" t="s">
        <v>22</v>
      </c>
      <c r="G16" s="311"/>
      <c r="H16" s="345"/>
      <c r="I16" s="348"/>
      <c r="J16" s="93"/>
      <c r="K16" s="94"/>
      <c r="L16" s="495">
        <f>L14/23.5</f>
        <v>28.957021276595746</v>
      </c>
      <c r="M16" s="349"/>
      <c r="N16" s="349"/>
      <c r="O16" s="93"/>
      <c r="P16" s="93"/>
      <c r="Q16" s="351"/>
      <c r="R16" s="348"/>
      <c r="S16" s="93"/>
      <c r="T16" s="93"/>
      <c r="U16" s="93"/>
      <c r="V16" s="93"/>
      <c r="W16" s="93"/>
      <c r="X16" s="93"/>
      <c r="Y16" s="94"/>
    </row>
    <row r="17" spans="2:25" s="33" customFormat="1" ht="23.25" customHeight="1" thickBot="1" x14ac:dyDescent="0.4">
      <c r="B17" s="127"/>
      <c r="C17" s="338" t="s">
        <v>72</v>
      </c>
      <c r="D17" s="157"/>
      <c r="E17" s="142"/>
      <c r="F17" s="813" t="s">
        <v>22</v>
      </c>
      <c r="G17" s="463"/>
      <c r="H17" s="476"/>
      <c r="I17" s="267"/>
      <c r="J17" s="138"/>
      <c r="K17" s="139"/>
      <c r="L17" s="496">
        <f>L15/23.5</f>
        <v>28.680425531914896</v>
      </c>
      <c r="M17" s="464"/>
      <c r="N17" s="464"/>
      <c r="O17" s="138"/>
      <c r="P17" s="138"/>
      <c r="Q17" s="159"/>
      <c r="R17" s="267"/>
      <c r="S17" s="138"/>
      <c r="T17" s="138"/>
      <c r="U17" s="138"/>
      <c r="V17" s="138"/>
      <c r="W17" s="138"/>
      <c r="X17" s="138"/>
      <c r="Y17" s="139"/>
    </row>
    <row r="18" spans="2:25" s="16" customFormat="1" ht="33.75" customHeight="1" x14ac:dyDescent="0.35">
      <c r="B18" s="554" t="s">
        <v>7</v>
      </c>
      <c r="C18" s="736"/>
      <c r="D18" s="116">
        <v>24</v>
      </c>
      <c r="E18" s="811" t="s">
        <v>8</v>
      </c>
      <c r="F18" s="333" t="s">
        <v>105</v>
      </c>
      <c r="G18" s="433">
        <v>150</v>
      </c>
      <c r="H18" s="258"/>
      <c r="I18" s="224">
        <v>0.6</v>
      </c>
      <c r="J18" s="36">
        <v>0</v>
      </c>
      <c r="K18" s="37">
        <v>16.95</v>
      </c>
      <c r="L18" s="286">
        <v>69</v>
      </c>
      <c r="M18" s="215">
        <v>0.01</v>
      </c>
      <c r="N18" s="45">
        <v>0.03</v>
      </c>
      <c r="O18" s="34">
        <v>19.5</v>
      </c>
      <c r="P18" s="34">
        <v>0</v>
      </c>
      <c r="Q18" s="191">
        <v>0</v>
      </c>
      <c r="R18" s="224">
        <v>24</v>
      </c>
      <c r="S18" s="36">
        <v>16.5</v>
      </c>
      <c r="T18" s="36">
        <v>13.5</v>
      </c>
      <c r="U18" s="36">
        <v>3.3</v>
      </c>
      <c r="V18" s="36">
        <v>417</v>
      </c>
      <c r="W18" s="36">
        <v>3.0000000000000001E-3</v>
      </c>
      <c r="X18" s="36">
        <v>5.0000000000000001E-4</v>
      </c>
      <c r="Y18" s="37">
        <v>1.4999999999999999E-2</v>
      </c>
    </row>
    <row r="19" spans="2:25" s="33" customFormat="1" ht="33.75" customHeight="1" x14ac:dyDescent="0.35">
      <c r="B19" s="127"/>
      <c r="C19" s="840"/>
      <c r="D19" s="456">
        <v>635</v>
      </c>
      <c r="E19" s="144" t="s">
        <v>9</v>
      </c>
      <c r="F19" s="134" t="s">
        <v>159</v>
      </c>
      <c r="G19" s="535">
        <v>200</v>
      </c>
      <c r="H19" s="88"/>
      <c r="I19" s="210">
        <v>5.09</v>
      </c>
      <c r="J19" s="73">
        <v>4.9800000000000004</v>
      </c>
      <c r="K19" s="180">
        <v>7.88</v>
      </c>
      <c r="L19" s="324">
        <v>96.7</v>
      </c>
      <c r="M19" s="210">
        <v>0.03</v>
      </c>
      <c r="N19" s="73">
        <v>0.04</v>
      </c>
      <c r="O19" s="73">
        <v>0.75</v>
      </c>
      <c r="P19" s="73">
        <v>120</v>
      </c>
      <c r="Q19" s="74">
        <v>7.0000000000000007E-2</v>
      </c>
      <c r="R19" s="210">
        <v>16.079999999999998</v>
      </c>
      <c r="S19" s="73">
        <v>50.76</v>
      </c>
      <c r="T19" s="73">
        <v>9.92</v>
      </c>
      <c r="U19" s="73">
        <v>0.59</v>
      </c>
      <c r="V19" s="73">
        <v>84.66</v>
      </c>
      <c r="W19" s="73">
        <v>1.5399999999999999E-3</v>
      </c>
      <c r="X19" s="73">
        <v>1.4E-3</v>
      </c>
      <c r="Y19" s="180">
        <v>0.03</v>
      </c>
    </row>
    <row r="20" spans="2:25" s="33" customFormat="1" ht="33.75" customHeight="1" x14ac:dyDescent="0.35">
      <c r="B20" s="566"/>
      <c r="C20" s="336" t="s">
        <v>70</v>
      </c>
      <c r="D20" s="154">
        <v>276</v>
      </c>
      <c r="E20" s="439" t="s">
        <v>10</v>
      </c>
      <c r="F20" s="782" t="s">
        <v>160</v>
      </c>
      <c r="G20" s="760">
        <v>90</v>
      </c>
      <c r="H20" s="140"/>
      <c r="I20" s="266">
        <v>18.399999999999999</v>
      </c>
      <c r="J20" s="57">
        <v>11.32</v>
      </c>
      <c r="K20" s="58">
        <v>9.43</v>
      </c>
      <c r="L20" s="500">
        <v>214.33</v>
      </c>
      <c r="M20" s="266">
        <v>0.1</v>
      </c>
      <c r="N20" s="56">
        <v>0.17</v>
      </c>
      <c r="O20" s="57">
        <v>1.01</v>
      </c>
      <c r="P20" s="57">
        <v>200</v>
      </c>
      <c r="Q20" s="58">
        <v>0.53</v>
      </c>
      <c r="R20" s="266">
        <v>181.9</v>
      </c>
      <c r="S20" s="57">
        <v>262.82</v>
      </c>
      <c r="T20" s="57">
        <v>53.37</v>
      </c>
      <c r="U20" s="57">
        <v>1.24</v>
      </c>
      <c r="V20" s="57">
        <v>356.4</v>
      </c>
      <c r="W20" s="57">
        <v>0.108</v>
      </c>
      <c r="X20" s="57">
        <v>1.4E-2</v>
      </c>
      <c r="Y20" s="58">
        <v>0.5</v>
      </c>
    </row>
    <row r="21" spans="2:25" s="33" customFormat="1" ht="33.75" customHeight="1" x14ac:dyDescent="0.35">
      <c r="B21" s="566"/>
      <c r="C21" s="337" t="s">
        <v>72</v>
      </c>
      <c r="D21" s="202">
        <v>148</v>
      </c>
      <c r="E21" s="567"/>
      <c r="F21" s="457" t="s">
        <v>175</v>
      </c>
      <c r="G21" s="465">
        <v>90</v>
      </c>
      <c r="H21" s="158"/>
      <c r="I21" s="206">
        <v>19.71</v>
      </c>
      <c r="J21" s="63">
        <v>15.75</v>
      </c>
      <c r="K21" s="95">
        <v>6.21</v>
      </c>
      <c r="L21" s="340">
        <v>245.34</v>
      </c>
      <c r="M21" s="206">
        <v>0.03</v>
      </c>
      <c r="N21" s="62">
        <v>0.11</v>
      </c>
      <c r="O21" s="63">
        <v>2.4</v>
      </c>
      <c r="P21" s="63">
        <v>173.7</v>
      </c>
      <c r="Q21" s="95">
        <v>0.21</v>
      </c>
      <c r="R21" s="206">
        <v>27.88</v>
      </c>
      <c r="S21" s="63">
        <v>104.45</v>
      </c>
      <c r="T21" s="63">
        <v>17.88</v>
      </c>
      <c r="U21" s="63">
        <v>0.49</v>
      </c>
      <c r="V21" s="63">
        <v>88.47</v>
      </c>
      <c r="W21" s="63">
        <v>0.11</v>
      </c>
      <c r="X21" s="63">
        <v>8.9999999999999998E-4</v>
      </c>
      <c r="Y21" s="95">
        <v>0.51</v>
      </c>
    </row>
    <row r="22" spans="2:25" s="33" customFormat="1" ht="33.75" customHeight="1" x14ac:dyDescent="0.35">
      <c r="B22" s="566"/>
      <c r="C22" s="336" t="s">
        <v>70</v>
      </c>
      <c r="D22" s="154">
        <v>283</v>
      </c>
      <c r="E22" s="439" t="s">
        <v>61</v>
      </c>
      <c r="F22" s="782" t="s">
        <v>161</v>
      </c>
      <c r="G22" s="760">
        <v>150</v>
      </c>
      <c r="H22" s="140"/>
      <c r="I22" s="266">
        <v>3.36</v>
      </c>
      <c r="J22" s="57">
        <v>3.1</v>
      </c>
      <c r="K22" s="58">
        <v>21.04</v>
      </c>
      <c r="L22" s="500">
        <v>125.69</v>
      </c>
      <c r="M22" s="266">
        <v>0.12</v>
      </c>
      <c r="N22" s="56">
        <v>0.09</v>
      </c>
      <c r="O22" s="57">
        <v>20.48</v>
      </c>
      <c r="P22" s="57">
        <v>50</v>
      </c>
      <c r="Q22" s="58">
        <v>0</v>
      </c>
      <c r="R22" s="266">
        <v>37.42</v>
      </c>
      <c r="S22" s="57">
        <v>78.55</v>
      </c>
      <c r="T22" s="57">
        <v>33.71</v>
      </c>
      <c r="U22" s="57">
        <v>1.34</v>
      </c>
      <c r="V22" s="57">
        <v>722.91</v>
      </c>
      <c r="W22" s="57">
        <v>7.0000000000000001E-3</v>
      </c>
      <c r="X22" s="57">
        <v>5.9999999999999995E-4</v>
      </c>
      <c r="Y22" s="58">
        <v>0.04</v>
      </c>
    </row>
    <row r="23" spans="2:25" s="33" customFormat="1" ht="33.75" customHeight="1" x14ac:dyDescent="0.35">
      <c r="B23" s="566"/>
      <c r="C23" s="734" t="s">
        <v>72</v>
      </c>
      <c r="D23" s="155">
        <v>22</v>
      </c>
      <c r="E23" s="141" t="s">
        <v>61</v>
      </c>
      <c r="F23" s="457" t="s">
        <v>176</v>
      </c>
      <c r="G23" s="141">
        <v>150</v>
      </c>
      <c r="H23" s="158"/>
      <c r="I23" s="294">
        <v>2.4</v>
      </c>
      <c r="J23" s="54">
        <v>6.9</v>
      </c>
      <c r="K23" s="68">
        <v>14.1</v>
      </c>
      <c r="L23" s="293">
        <v>128.85</v>
      </c>
      <c r="M23" s="294">
        <v>0.09</v>
      </c>
      <c r="N23" s="735">
        <v>7.0000000000000001E-3</v>
      </c>
      <c r="O23" s="54">
        <v>21.27</v>
      </c>
      <c r="P23" s="54">
        <v>420</v>
      </c>
      <c r="Q23" s="68">
        <v>6.0000000000000001E-3</v>
      </c>
      <c r="R23" s="294">
        <v>47.33</v>
      </c>
      <c r="S23" s="54">
        <v>66.89</v>
      </c>
      <c r="T23" s="54">
        <v>29.4</v>
      </c>
      <c r="U23" s="54">
        <v>1.08</v>
      </c>
      <c r="V23" s="54">
        <v>35.24</v>
      </c>
      <c r="W23" s="54">
        <v>5.3E-3</v>
      </c>
      <c r="X23" s="54">
        <v>4.0000000000000002E-4</v>
      </c>
      <c r="Y23" s="68">
        <v>0.03</v>
      </c>
    </row>
    <row r="24" spans="2:25" s="16" customFormat="1" ht="43.5" customHeight="1" x14ac:dyDescent="0.35">
      <c r="B24" s="555"/>
      <c r="C24" s="737"/>
      <c r="D24" s="111">
        <v>114</v>
      </c>
      <c r="E24" s="145" t="s">
        <v>42</v>
      </c>
      <c r="F24" s="189" t="s">
        <v>49</v>
      </c>
      <c r="G24" s="536">
        <v>200</v>
      </c>
      <c r="H24" s="108"/>
      <c r="I24" s="204">
        <v>0.2</v>
      </c>
      <c r="J24" s="15">
        <v>0</v>
      </c>
      <c r="K24" s="38">
        <v>11</v>
      </c>
      <c r="L24" s="161">
        <v>44.8</v>
      </c>
      <c r="M24" s="204">
        <v>0</v>
      </c>
      <c r="N24" s="17">
        <v>0</v>
      </c>
      <c r="O24" s="15">
        <v>0.08</v>
      </c>
      <c r="P24" s="15">
        <v>0</v>
      </c>
      <c r="Q24" s="38">
        <v>0</v>
      </c>
      <c r="R24" s="204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8">
        <v>0</v>
      </c>
    </row>
    <row r="25" spans="2:25" s="16" customFormat="1" ht="33.75" customHeight="1" x14ac:dyDescent="0.35">
      <c r="B25" s="555"/>
      <c r="C25" s="737"/>
      <c r="D25" s="183">
        <v>119</v>
      </c>
      <c r="E25" s="144" t="s">
        <v>14</v>
      </c>
      <c r="F25" s="126" t="s">
        <v>52</v>
      </c>
      <c r="G25" s="456">
        <v>45</v>
      </c>
      <c r="H25" s="326"/>
      <c r="I25" s="234">
        <v>3.19</v>
      </c>
      <c r="J25" s="20">
        <v>0.31</v>
      </c>
      <c r="K25" s="44">
        <v>19.89</v>
      </c>
      <c r="L25" s="233">
        <v>108</v>
      </c>
      <c r="M25" s="234">
        <v>0.05</v>
      </c>
      <c r="N25" s="20">
        <v>0.02</v>
      </c>
      <c r="O25" s="20">
        <v>0</v>
      </c>
      <c r="P25" s="20">
        <v>0</v>
      </c>
      <c r="Q25" s="21">
        <v>0</v>
      </c>
      <c r="R25" s="234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4">
        <v>0</v>
      </c>
    </row>
    <row r="26" spans="2:25" s="16" customFormat="1" ht="33.75" customHeight="1" x14ac:dyDescent="0.35">
      <c r="B26" s="555"/>
      <c r="C26" s="737"/>
      <c r="D26" s="112">
        <v>120</v>
      </c>
      <c r="E26" s="144" t="s">
        <v>15</v>
      </c>
      <c r="F26" s="126" t="s">
        <v>44</v>
      </c>
      <c r="G26" s="456">
        <v>25</v>
      </c>
      <c r="H26" s="326"/>
      <c r="I26" s="234">
        <v>1.42</v>
      </c>
      <c r="J26" s="20">
        <v>0.27</v>
      </c>
      <c r="K26" s="44">
        <v>9.3000000000000007</v>
      </c>
      <c r="L26" s="233">
        <v>45.32</v>
      </c>
      <c r="M26" s="234">
        <v>0.02</v>
      </c>
      <c r="N26" s="20">
        <v>0.03</v>
      </c>
      <c r="O26" s="20">
        <v>0.1</v>
      </c>
      <c r="P26" s="20">
        <v>0</v>
      </c>
      <c r="Q26" s="21">
        <v>0</v>
      </c>
      <c r="R26" s="234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4">
        <v>0.02</v>
      </c>
    </row>
    <row r="27" spans="2:25" s="16" customFormat="1" ht="33.75" customHeight="1" x14ac:dyDescent="0.35">
      <c r="B27" s="555"/>
      <c r="C27" s="336" t="s">
        <v>70</v>
      </c>
      <c r="D27" s="154"/>
      <c r="E27" s="439"/>
      <c r="F27" s="261" t="s">
        <v>21</v>
      </c>
      <c r="G27" s="412">
        <f>G18+G19+G20+G22+G24+G25+G26</f>
        <v>860</v>
      </c>
      <c r="H27" s="343"/>
      <c r="I27" s="266">
        <f t="shared" ref="I27:Y27" si="2">I18+I19+I20+I22+I24+I25+I26</f>
        <v>32.26</v>
      </c>
      <c r="J27" s="57">
        <f t="shared" si="2"/>
        <v>19.98</v>
      </c>
      <c r="K27" s="58">
        <f t="shared" si="2"/>
        <v>95.49</v>
      </c>
      <c r="L27" s="738">
        <f t="shared" si="2"/>
        <v>703.84</v>
      </c>
      <c r="M27" s="266">
        <f t="shared" si="2"/>
        <v>0.33</v>
      </c>
      <c r="N27" s="57">
        <f t="shared" si="2"/>
        <v>0.38</v>
      </c>
      <c r="O27" s="57">
        <f t="shared" si="2"/>
        <v>41.92</v>
      </c>
      <c r="P27" s="57">
        <f t="shared" si="2"/>
        <v>370</v>
      </c>
      <c r="Q27" s="97">
        <f t="shared" si="2"/>
        <v>0.60000000000000009</v>
      </c>
      <c r="R27" s="266">
        <f t="shared" si="2"/>
        <v>298.11</v>
      </c>
      <c r="S27" s="57">
        <f t="shared" si="2"/>
        <v>544.39</v>
      </c>
      <c r="T27" s="57">
        <f t="shared" si="2"/>
        <v>154.07999999999998</v>
      </c>
      <c r="U27" s="57">
        <f t="shared" si="2"/>
        <v>9.1</v>
      </c>
      <c r="V27" s="57">
        <f t="shared" si="2"/>
        <v>1715.37</v>
      </c>
      <c r="W27" s="57">
        <f t="shared" si="2"/>
        <v>0.12404000000000001</v>
      </c>
      <c r="X27" s="57">
        <f t="shared" si="2"/>
        <v>2.1999999999999999E-2</v>
      </c>
      <c r="Y27" s="58">
        <f t="shared" si="2"/>
        <v>0.60500000000000009</v>
      </c>
    </row>
    <row r="28" spans="2:25" s="16" customFormat="1" ht="33.75" customHeight="1" x14ac:dyDescent="0.35">
      <c r="B28" s="555"/>
      <c r="C28" s="336" t="s">
        <v>70</v>
      </c>
      <c r="D28" s="154"/>
      <c r="E28" s="439"/>
      <c r="F28" s="261" t="s">
        <v>22</v>
      </c>
      <c r="G28" s="412"/>
      <c r="H28" s="343"/>
      <c r="I28" s="266"/>
      <c r="J28" s="57"/>
      <c r="K28" s="58"/>
      <c r="L28" s="740">
        <f>L27/23.5</f>
        <v>29.950638297872342</v>
      </c>
      <c r="M28" s="266"/>
      <c r="N28" s="57"/>
      <c r="O28" s="57"/>
      <c r="P28" s="57"/>
      <c r="Q28" s="97"/>
      <c r="R28" s="266"/>
      <c r="S28" s="57"/>
      <c r="T28" s="57"/>
      <c r="U28" s="57"/>
      <c r="V28" s="57"/>
      <c r="W28" s="57"/>
      <c r="X28" s="57"/>
      <c r="Y28" s="58"/>
    </row>
    <row r="29" spans="2:25" s="33" customFormat="1" ht="33.75" customHeight="1" x14ac:dyDescent="0.35">
      <c r="B29" s="566"/>
      <c r="C29" s="734" t="s">
        <v>72</v>
      </c>
      <c r="D29" s="741"/>
      <c r="E29" s="812"/>
      <c r="F29" s="262" t="s">
        <v>21</v>
      </c>
      <c r="G29" s="783">
        <f>G18+G19+G21+G23+G24+G25+G26</f>
        <v>860</v>
      </c>
      <c r="H29" s="340"/>
      <c r="I29" s="206">
        <f t="shared" ref="I29:Y29" si="3">I18+I19+I21+I23+I24+I25+I26</f>
        <v>32.61</v>
      </c>
      <c r="J29" s="63">
        <f t="shared" si="3"/>
        <v>28.21</v>
      </c>
      <c r="K29" s="95">
        <f t="shared" si="3"/>
        <v>85.33</v>
      </c>
      <c r="L29" s="742">
        <f t="shared" si="3"/>
        <v>738.01</v>
      </c>
      <c r="M29" s="206">
        <f t="shared" si="3"/>
        <v>0.23</v>
      </c>
      <c r="N29" s="63">
        <f t="shared" si="3"/>
        <v>0.23699999999999999</v>
      </c>
      <c r="O29" s="63">
        <f t="shared" si="3"/>
        <v>44.1</v>
      </c>
      <c r="P29" s="63">
        <f t="shared" si="3"/>
        <v>713.7</v>
      </c>
      <c r="Q29" s="95">
        <f t="shared" si="3"/>
        <v>0.28600000000000003</v>
      </c>
      <c r="R29" s="206">
        <f t="shared" si="3"/>
        <v>154</v>
      </c>
      <c r="S29" s="63">
        <f t="shared" si="3"/>
        <v>374.35999999999996</v>
      </c>
      <c r="T29" s="63">
        <f t="shared" si="3"/>
        <v>114.27999999999999</v>
      </c>
      <c r="U29" s="63">
        <f t="shared" si="3"/>
        <v>8.09</v>
      </c>
      <c r="V29" s="63">
        <f t="shared" si="3"/>
        <v>759.77</v>
      </c>
      <c r="W29" s="63">
        <f t="shared" si="3"/>
        <v>0.12434000000000001</v>
      </c>
      <c r="X29" s="63">
        <f t="shared" si="3"/>
        <v>8.7000000000000011E-3</v>
      </c>
      <c r="Y29" s="95">
        <f t="shared" si="3"/>
        <v>0.60500000000000009</v>
      </c>
    </row>
    <row r="30" spans="2:25" s="33" customFormat="1" ht="33.75" customHeight="1" thickBot="1" x14ac:dyDescent="0.4">
      <c r="B30" s="617"/>
      <c r="C30" s="734" t="s">
        <v>72</v>
      </c>
      <c r="D30" s="463"/>
      <c r="E30" s="715"/>
      <c r="F30" s="619" t="s">
        <v>22</v>
      </c>
      <c r="G30" s="415"/>
      <c r="H30" s="142"/>
      <c r="I30" s="366"/>
      <c r="J30" s="367"/>
      <c r="K30" s="368"/>
      <c r="L30" s="739">
        <f>L29/23.5</f>
        <v>31.40468085106383</v>
      </c>
      <c r="M30" s="366"/>
      <c r="N30" s="645"/>
      <c r="O30" s="367"/>
      <c r="P30" s="367"/>
      <c r="Q30" s="368"/>
      <c r="R30" s="366"/>
      <c r="S30" s="367"/>
      <c r="T30" s="367"/>
      <c r="U30" s="367"/>
      <c r="V30" s="367"/>
      <c r="W30" s="367"/>
      <c r="X30" s="367"/>
      <c r="Y30" s="368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75" t="s">
        <v>62</v>
      </c>
      <c r="C32" s="620"/>
      <c r="D32" s="586"/>
      <c r="E32" s="586"/>
      <c r="F32" s="25"/>
      <c r="G32" s="26"/>
      <c r="H32" s="11"/>
      <c r="I32" s="11"/>
      <c r="J32" s="11"/>
      <c r="K32" s="11"/>
    </row>
    <row r="33" spans="2:11" ht="18" x14ac:dyDescent="0.35">
      <c r="B33" s="576" t="s">
        <v>63</v>
      </c>
      <c r="C33" s="621"/>
      <c r="D33" s="587"/>
      <c r="E33" s="587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5" s="16" customFormat="1" ht="47" thickBot="1" x14ac:dyDescent="0.4">
      <c r="B5" s="878"/>
      <c r="C5" s="878"/>
      <c r="D5" s="881"/>
      <c r="E5" s="878"/>
      <c r="F5" s="878"/>
      <c r="G5" s="878"/>
      <c r="H5" s="878"/>
      <c r="I5" s="106" t="s">
        <v>27</v>
      </c>
      <c r="J5" s="400" t="s">
        <v>28</v>
      </c>
      <c r="K5" s="520" t="s">
        <v>29</v>
      </c>
      <c r="L5" s="896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26.5" customHeight="1" x14ac:dyDescent="0.35">
      <c r="B6" s="578" t="s">
        <v>6</v>
      </c>
      <c r="C6" s="116"/>
      <c r="D6" s="433">
        <v>25</v>
      </c>
      <c r="E6" s="258" t="s">
        <v>20</v>
      </c>
      <c r="F6" s="309" t="s">
        <v>47</v>
      </c>
      <c r="G6" s="548">
        <v>150</v>
      </c>
      <c r="H6" s="116"/>
      <c r="I6" s="35">
        <v>0.6</v>
      </c>
      <c r="J6" s="36">
        <v>0.45</v>
      </c>
      <c r="K6" s="41">
        <v>12.3</v>
      </c>
      <c r="L6" s="163">
        <v>54.9</v>
      </c>
      <c r="M6" s="224">
        <v>0.03</v>
      </c>
      <c r="N6" s="35">
        <v>0.05</v>
      </c>
      <c r="O6" s="36">
        <v>7.5</v>
      </c>
      <c r="P6" s="36">
        <v>0</v>
      </c>
      <c r="Q6" s="37">
        <v>0</v>
      </c>
      <c r="R6" s="224">
        <v>28.5</v>
      </c>
      <c r="S6" s="36">
        <v>24</v>
      </c>
      <c r="T6" s="36">
        <v>18</v>
      </c>
      <c r="U6" s="36">
        <v>3.45</v>
      </c>
      <c r="V6" s="36">
        <v>232.5</v>
      </c>
      <c r="W6" s="36">
        <v>2E-3</v>
      </c>
      <c r="X6" s="36">
        <v>2.0000000000000001E-4</v>
      </c>
      <c r="Y6" s="48">
        <v>0.02</v>
      </c>
    </row>
    <row r="7" spans="2:25" s="16" customFormat="1" ht="26.5" customHeight="1" x14ac:dyDescent="0.35">
      <c r="B7" s="579"/>
      <c r="C7" s="111"/>
      <c r="D7" s="456">
        <v>230</v>
      </c>
      <c r="E7" s="88" t="s">
        <v>90</v>
      </c>
      <c r="F7" s="134" t="s">
        <v>134</v>
      </c>
      <c r="G7" s="112">
        <v>150</v>
      </c>
      <c r="H7" s="112"/>
      <c r="I7" s="19">
        <v>24.38</v>
      </c>
      <c r="J7" s="20">
        <v>10.3</v>
      </c>
      <c r="K7" s="21">
        <v>35.75</v>
      </c>
      <c r="L7" s="246">
        <v>335.9</v>
      </c>
      <c r="M7" s="234">
        <v>0.06</v>
      </c>
      <c r="N7" s="20">
        <v>0.27</v>
      </c>
      <c r="O7" s="20">
        <v>3.8</v>
      </c>
      <c r="P7" s="20">
        <v>45</v>
      </c>
      <c r="Q7" s="44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4">
        <v>0.03</v>
      </c>
    </row>
    <row r="8" spans="2:25" s="16" customFormat="1" ht="26.5" customHeight="1" x14ac:dyDescent="0.35">
      <c r="B8" s="579"/>
      <c r="C8" s="111"/>
      <c r="D8" s="121">
        <v>113</v>
      </c>
      <c r="E8" s="111" t="s">
        <v>5</v>
      </c>
      <c r="F8" s="556" t="s">
        <v>11</v>
      </c>
      <c r="G8" s="111">
        <v>200</v>
      </c>
      <c r="H8" s="108"/>
      <c r="I8" s="204">
        <v>0.2</v>
      </c>
      <c r="J8" s="15">
        <v>0</v>
      </c>
      <c r="K8" s="38">
        <v>11</v>
      </c>
      <c r="L8" s="214">
        <v>45.6</v>
      </c>
      <c r="M8" s="204">
        <v>0</v>
      </c>
      <c r="N8" s="17">
        <v>0</v>
      </c>
      <c r="O8" s="15">
        <v>2.6</v>
      </c>
      <c r="P8" s="15">
        <v>0</v>
      </c>
      <c r="Q8" s="38">
        <v>0</v>
      </c>
      <c r="R8" s="204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8">
        <v>0</v>
      </c>
    </row>
    <row r="9" spans="2:25" s="33" customFormat="1" ht="36.75" customHeight="1" x14ac:dyDescent="0.35">
      <c r="B9" s="588"/>
      <c r="C9" s="112"/>
      <c r="D9" s="123">
        <v>121</v>
      </c>
      <c r="E9" s="111" t="s">
        <v>14</v>
      </c>
      <c r="F9" s="585" t="s">
        <v>48</v>
      </c>
      <c r="G9" s="167">
        <v>30</v>
      </c>
      <c r="H9" s="111"/>
      <c r="I9" s="17">
        <v>2.16</v>
      </c>
      <c r="J9" s="15">
        <v>0.81</v>
      </c>
      <c r="K9" s="18">
        <v>14.73</v>
      </c>
      <c r="L9" s="161">
        <v>75.66</v>
      </c>
      <c r="M9" s="204">
        <v>0.04</v>
      </c>
      <c r="N9" s="17">
        <v>0.01</v>
      </c>
      <c r="O9" s="15">
        <v>0</v>
      </c>
      <c r="P9" s="15">
        <v>0</v>
      </c>
      <c r="Q9" s="38">
        <v>0</v>
      </c>
      <c r="R9" s="204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8">
        <v>0</v>
      </c>
    </row>
    <row r="10" spans="2:25" s="33" customFormat="1" ht="27" customHeight="1" x14ac:dyDescent="0.35">
      <c r="B10" s="588"/>
      <c r="C10" s="112"/>
      <c r="D10" s="121">
        <v>120</v>
      </c>
      <c r="E10" s="111" t="s">
        <v>15</v>
      </c>
      <c r="F10" s="556" t="s">
        <v>13</v>
      </c>
      <c r="G10" s="145">
        <v>20</v>
      </c>
      <c r="H10" s="111"/>
      <c r="I10" s="17">
        <v>1.1399999999999999</v>
      </c>
      <c r="J10" s="15">
        <v>0.22</v>
      </c>
      <c r="K10" s="18">
        <v>7.44</v>
      </c>
      <c r="L10" s="162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9.25" customHeight="1" x14ac:dyDescent="0.35">
      <c r="B11" s="588"/>
      <c r="C11" s="112"/>
      <c r="D11" s="456"/>
      <c r="E11" s="112"/>
      <c r="F11" s="151" t="s">
        <v>21</v>
      </c>
      <c r="G11" s="230">
        <f>SUM(G6:G10)</f>
        <v>550</v>
      </c>
      <c r="H11" s="112"/>
      <c r="I11" s="32">
        <f t="shared" ref="I11:Y11" si="0">SUM(I6:I10)</f>
        <v>28.48</v>
      </c>
      <c r="J11" s="31">
        <f t="shared" si="0"/>
        <v>11.780000000000001</v>
      </c>
      <c r="K11" s="225">
        <f t="shared" si="0"/>
        <v>81.22</v>
      </c>
      <c r="L11" s="227">
        <f>SUM(L6:L10)</f>
        <v>548.31999999999994</v>
      </c>
      <c r="M11" s="172">
        <f t="shared" si="0"/>
        <v>0.15</v>
      </c>
      <c r="N11" s="31">
        <f t="shared" si="0"/>
        <v>0.35400000000000004</v>
      </c>
      <c r="O11" s="31">
        <f t="shared" si="0"/>
        <v>13.98</v>
      </c>
      <c r="P11" s="31">
        <f t="shared" si="0"/>
        <v>45</v>
      </c>
      <c r="Q11" s="64">
        <f t="shared" si="0"/>
        <v>0.27</v>
      </c>
      <c r="R11" s="172">
        <f t="shared" si="0"/>
        <v>236.14</v>
      </c>
      <c r="S11" s="31">
        <f t="shared" si="0"/>
        <v>323.60000000000002</v>
      </c>
      <c r="T11" s="31">
        <f t="shared" si="0"/>
        <v>69.72</v>
      </c>
      <c r="U11" s="31">
        <f t="shared" si="0"/>
        <v>6.14</v>
      </c>
      <c r="V11" s="31">
        <f t="shared" si="0"/>
        <v>500.34</v>
      </c>
      <c r="W11" s="31">
        <f t="shared" si="0"/>
        <v>1.2999999999999999E-2</v>
      </c>
      <c r="X11" s="31">
        <f t="shared" si="0"/>
        <v>3.2199999999999999E-2</v>
      </c>
      <c r="Y11" s="64">
        <f t="shared" si="0"/>
        <v>6.2E-2</v>
      </c>
    </row>
    <row r="12" spans="2:25" s="33" customFormat="1" ht="32.25" customHeight="1" thickBot="1" x14ac:dyDescent="0.4">
      <c r="B12" s="588"/>
      <c r="C12" s="115"/>
      <c r="D12" s="456"/>
      <c r="E12" s="112"/>
      <c r="F12" s="151" t="s">
        <v>22</v>
      </c>
      <c r="G12" s="144"/>
      <c r="H12" s="112"/>
      <c r="I12" s="83"/>
      <c r="J12" s="82"/>
      <c r="K12" s="160"/>
      <c r="L12" s="166">
        <f>L11/23.5</f>
        <v>23.332765957446806</v>
      </c>
      <c r="M12" s="173"/>
      <c r="N12" s="83"/>
      <c r="O12" s="82"/>
      <c r="P12" s="82"/>
      <c r="Q12" s="84"/>
      <c r="R12" s="174"/>
      <c r="S12" s="49"/>
      <c r="T12" s="49"/>
      <c r="U12" s="49"/>
      <c r="V12" s="49"/>
      <c r="W12" s="49"/>
      <c r="X12" s="49"/>
      <c r="Y12" s="101"/>
    </row>
    <row r="13" spans="2:25" s="16" customFormat="1" ht="33.75" customHeight="1" x14ac:dyDescent="0.35">
      <c r="B13" s="578" t="s">
        <v>7</v>
      </c>
      <c r="C13" s="130"/>
      <c r="D13" s="241">
        <v>9</v>
      </c>
      <c r="E13" s="242" t="s">
        <v>20</v>
      </c>
      <c r="F13" s="534" t="s">
        <v>88</v>
      </c>
      <c r="G13" s="671">
        <v>60</v>
      </c>
      <c r="H13" s="241"/>
      <c r="I13" s="35">
        <v>1.26</v>
      </c>
      <c r="J13" s="36">
        <v>4.26</v>
      </c>
      <c r="K13" s="41">
        <v>7.26</v>
      </c>
      <c r="L13" s="163">
        <v>72.48</v>
      </c>
      <c r="M13" s="35">
        <v>0.02</v>
      </c>
      <c r="N13" s="35">
        <v>0</v>
      </c>
      <c r="O13" s="36">
        <v>9.8699999999999992</v>
      </c>
      <c r="P13" s="36">
        <v>0</v>
      </c>
      <c r="Q13" s="41">
        <v>0</v>
      </c>
      <c r="R13" s="224">
        <v>30.16</v>
      </c>
      <c r="S13" s="36">
        <v>38.72</v>
      </c>
      <c r="T13" s="36">
        <v>19.489999999999998</v>
      </c>
      <c r="U13" s="36">
        <v>1.1100000000000001</v>
      </c>
      <c r="V13" s="36">
        <v>11.86</v>
      </c>
      <c r="W13" s="36">
        <v>0</v>
      </c>
      <c r="X13" s="36">
        <v>0</v>
      </c>
      <c r="Y13" s="37">
        <v>0</v>
      </c>
    </row>
    <row r="14" spans="2:25" s="16" customFormat="1" ht="33.75" customHeight="1" x14ac:dyDescent="0.35">
      <c r="B14" s="579"/>
      <c r="C14" s="111"/>
      <c r="D14" s="456">
        <v>33</v>
      </c>
      <c r="E14" s="112" t="s">
        <v>9</v>
      </c>
      <c r="F14" s="589" t="s">
        <v>56</v>
      </c>
      <c r="G14" s="195">
        <v>200</v>
      </c>
      <c r="H14" s="112"/>
      <c r="I14" s="181">
        <v>6.4</v>
      </c>
      <c r="J14" s="73">
        <v>6.2</v>
      </c>
      <c r="K14" s="74">
        <v>12.2</v>
      </c>
      <c r="L14" s="183">
        <v>130.6</v>
      </c>
      <c r="M14" s="205">
        <v>0.08</v>
      </c>
      <c r="N14" s="69">
        <v>0.08</v>
      </c>
      <c r="O14" s="13">
        <v>6.8</v>
      </c>
      <c r="P14" s="13">
        <v>180</v>
      </c>
      <c r="Q14" s="42">
        <v>0</v>
      </c>
      <c r="R14" s="69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4">
        <v>0.04</v>
      </c>
    </row>
    <row r="15" spans="2:25" s="33" customFormat="1" ht="33.75" customHeight="1" x14ac:dyDescent="0.35">
      <c r="B15" s="581"/>
      <c r="C15" s="313"/>
      <c r="D15" s="456">
        <v>81</v>
      </c>
      <c r="E15" s="88" t="s">
        <v>10</v>
      </c>
      <c r="F15" s="134" t="s">
        <v>68</v>
      </c>
      <c r="G15" s="529">
        <v>90</v>
      </c>
      <c r="H15" s="144"/>
      <c r="I15" s="234">
        <v>22.41</v>
      </c>
      <c r="J15" s="20">
        <v>15.3</v>
      </c>
      <c r="K15" s="44">
        <v>0.54</v>
      </c>
      <c r="L15" s="233">
        <v>229.77</v>
      </c>
      <c r="M15" s="234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4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4">
        <v>0.14000000000000001</v>
      </c>
    </row>
    <row r="16" spans="2:25" s="16" customFormat="1" ht="30.75" customHeight="1" x14ac:dyDescent="0.35">
      <c r="B16" s="582"/>
      <c r="C16" s="194"/>
      <c r="D16" s="456">
        <v>124</v>
      </c>
      <c r="E16" s="88" t="s">
        <v>82</v>
      </c>
      <c r="F16" s="134" t="s">
        <v>80</v>
      </c>
      <c r="G16" s="195">
        <v>150</v>
      </c>
      <c r="H16" s="326"/>
      <c r="I16" s="210">
        <v>4.05</v>
      </c>
      <c r="J16" s="73">
        <v>4.5</v>
      </c>
      <c r="K16" s="180">
        <v>22.8</v>
      </c>
      <c r="L16" s="324">
        <v>147.30000000000001</v>
      </c>
      <c r="M16" s="210">
        <v>0.11</v>
      </c>
      <c r="N16" s="73">
        <v>0.02</v>
      </c>
      <c r="O16" s="73">
        <v>0</v>
      </c>
      <c r="P16" s="73">
        <v>0</v>
      </c>
      <c r="Q16" s="74">
        <v>0</v>
      </c>
      <c r="R16" s="210">
        <v>10.49</v>
      </c>
      <c r="S16" s="73">
        <v>86</v>
      </c>
      <c r="T16" s="73">
        <v>30.56</v>
      </c>
      <c r="U16" s="73">
        <v>0.99</v>
      </c>
      <c r="V16" s="73">
        <v>80.400000000000006</v>
      </c>
      <c r="W16" s="73">
        <v>3.0000000000000001E-3</v>
      </c>
      <c r="X16" s="73">
        <v>1E-3</v>
      </c>
      <c r="Y16" s="180">
        <v>0.02</v>
      </c>
    </row>
    <row r="17" spans="2:25" s="16" customFormat="1" ht="33.75" customHeight="1" x14ac:dyDescent="0.35">
      <c r="B17" s="582"/>
      <c r="C17" s="194"/>
      <c r="D17" s="459">
        <v>100</v>
      </c>
      <c r="E17" s="88" t="s">
        <v>83</v>
      </c>
      <c r="F17" s="109" t="s">
        <v>81</v>
      </c>
      <c r="G17" s="112">
        <v>200</v>
      </c>
      <c r="H17" s="326"/>
      <c r="I17" s="234">
        <v>0.2</v>
      </c>
      <c r="J17" s="20">
        <v>0</v>
      </c>
      <c r="K17" s="44">
        <v>15.56</v>
      </c>
      <c r="L17" s="233">
        <v>63.2</v>
      </c>
      <c r="M17" s="204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4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8">
        <v>4.0000000000000001E-3</v>
      </c>
    </row>
    <row r="18" spans="2:25" s="16" customFormat="1" ht="33.75" customHeight="1" x14ac:dyDescent="0.35">
      <c r="B18" s="582"/>
      <c r="C18" s="194"/>
      <c r="D18" s="459">
        <v>119</v>
      </c>
      <c r="E18" s="88" t="s">
        <v>14</v>
      </c>
      <c r="F18" s="109" t="s">
        <v>52</v>
      </c>
      <c r="G18" s="112">
        <v>45</v>
      </c>
      <c r="H18" s="326"/>
      <c r="I18" s="234">
        <v>3.19</v>
      </c>
      <c r="J18" s="20">
        <v>0.31</v>
      </c>
      <c r="K18" s="44">
        <v>19.89</v>
      </c>
      <c r="L18" s="233">
        <v>108</v>
      </c>
      <c r="M18" s="234">
        <v>0.05</v>
      </c>
      <c r="N18" s="20">
        <v>0.02</v>
      </c>
      <c r="O18" s="20">
        <v>0</v>
      </c>
      <c r="P18" s="20">
        <v>0</v>
      </c>
      <c r="Q18" s="21">
        <v>0</v>
      </c>
      <c r="R18" s="234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4">
        <v>0</v>
      </c>
    </row>
    <row r="19" spans="2:25" s="16" customFormat="1" ht="33.75" customHeight="1" x14ac:dyDescent="0.35">
      <c r="B19" s="581"/>
      <c r="C19" s="313"/>
      <c r="D19" s="456">
        <v>120</v>
      </c>
      <c r="E19" s="88" t="s">
        <v>15</v>
      </c>
      <c r="F19" s="109" t="s">
        <v>44</v>
      </c>
      <c r="G19" s="112">
        <v>25</v>
      </c>
      <c r="H19" s="326"/>
      <c r="I19" s="234">
        <v>1.42</v>
      </c>
      <c r="J19" s="20">
        <v>0.27</v>
      </c>
      <c r="K19" s="44">
        <v>9.3000000000000007</v>
      </c>
      <c r="L19" s="233">
        <v>45.32</v>
      </c>
      <c r="M19" s="234">
        <v>0.02</v>
      </c>
      <c r="N19" s="20">
        <v>0.03</v>
      </c>
      <c r="O19" s="20">
        <v>0.1</v>
      </c>
      <c r="P19" s="20">
        <v>0</v>
      </c>
      <c r="Q19" s="21">
        <v>0</v>
      </c>
      <c r="R19" s="234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4">
        <v>0.02</v>
      </c>
    </row>
    <row r="20" spans="2:25" s="16" customFormat="1" ht="33.75" customHeight="1" x14ac:dyDescent="0.35">
      <c r="B20" s="581"/>
      <c r="C20" s="313"/>
      <c r="D20" s="217"/>
      <c r="E20" s="216"/>
      <c r="F20" s="132" t="s">
        <v>21</v>
      </c>
      <c r="G20" s="165">
        <f>SUM(G13:G19)</f>
        <v>770</v>
      </c>
      <c r="H20" s="248"/>
      <c r="I20" s="352">
        <f t="shared" ref="I20:Y20" si="1">SUM(I13:I19)</f>
        <v>38.93</v>
      </c>
      <c r="J20" s="72">
        <f t="shared" si="1"/>
        <v>30.84</v>
      </c>
      <c r="K20" s="228">
        <f t="shared" si="1"/>
        <v>87.55</v>
      </c>
      <c r="L20" s="501">
        <f>SUM(L12:L19)</f>
        <v>820.00276595744697</v>
      </c>
      <c r="M20" s="352">
        <f t="shared" si="1"/>
        <v>0.33</v>
      </c>
      <c r="N20" s="72">
        <f t="shared" si="1"/>
        <v>0.29400000000000004</v>
      </c>
      <c r="O20" s="72">
        <f t="shared" si="1"/>
        <v>19.209999999999997</v>
      </c>
      <c r="P20" s="72">
        <f t="shared" si="1"/>
        <v>208.8</v>
      </c>
      <c r="Q20" s="229">
        <f t="shared" si="1"/>
        <v>0</v>
      </c>
      <c r="R20" s="352">
        <f t="shared" si="1"/>
        <v>137.04</v>
      </c>
      <c r="S20" s="72">
        <f t="shared" si="1"/>
        <v>504.96000000000004</v>
      </c>
      <c r="T20" s="72">
        <f t="shared" si="1"/>
        <v>139.13999999999999</v>
      </c>
      <c r="U20" s="72">
        <f t="shared" si="1"/>
        <v>5.9700000000000006</v>
      </c>
      <c r="V20" s="72">
        <f t="shared" si="1"/>
        <v>991.97000000000014</v>
      </c>
      <c r="W20" s="72">
        <f t="shared" si="1"/>
        <v>1.7500000000000002E-2</v>
      </c>
      <c r="X20" s="72">
        <f t="shared" si="1"/>
        <v>8.5000000000000006E-3</v>
      </c>
      <c r="Y20" s="228">
        <f t="shared" si="1"/>
        <v>0.224</v>
      </c>
    </row>
    <row r="21" spans="2:25" s="16" customFormat="1" ht="33.75" customHeight="1" thickBot="1" x14ac:dyDescent="0.4">
      <c r="B21" s="615"/>
      <c r="C21" s="118"/>
      <c r="D21" s="226"/>
      <c r="E21" s="178"/>
      <c r="F21" s="133" t="s">
        <v>22</v>
      </c>
      <c r="G21" s="115"/>
      <c r="H21" s="178"/>
      <c r="I21" s="207"/>
      <c r="J21" s="128"/>
      <c r="K21" s="129"/>
      <c r="L21" s="468">
        <f>L20/23.5</f>
        <v>34.893734721593489</v>
      </c>
      <c r="M21" s="207"/>
      <c r="N21" s="128"/>
      <c r="O21" s="128"/>
      <c r="P21" s="128"/>
      <c r="Q21" s="192"/>
      <c r="R21" s="207"/>
      <c r="S21" s="128"/>
      <c r="T21" s="128"/>
      <c r="U21" s="128"/>
      <c r="V21" s="128"/>
      <c r="W21" s="128"/>
      <c r="X21" s="128"/>
      <c r="Y21" s="129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50" t="s">
        <v>1</v>
      </c>
      <c r="C2" s="551"/>
      <c r="D2" s="551"/>
      <c r="E2" s="550" t="s">
        <v>3</v>
      </c>
      <c r="F2" s="550"/>
      <c r="G2" s="552" t="s">
        <v>2</v>
      </c>
      <c r="H2" s="577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9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5" s="16" customFormat="1" ht="47" thickBot="1" x14ac:dyDescent="0.4">
      <c r="B5" s="878"/>
      <c r="C5" s="878"/>
      <c r="D5" s="881"/>
      <c r="E5" s="878"/>
      <c r="F5" s="882"/>
      <c r="G5" s="878"/>
      <c r="H5" s="878"/>
      <c r="I5" s="631" t="s">
        <v>27</v>
      </c>
      <c r="J5" s="634" t="s">
        <v>28</v>
      </c>
      <c r="K5" s="633" t="s">
        <v>29</v>
      </c>
      <c r="L5" s="897"/>
      <c r="M5" s="421" t="s">
        <v>30</v>
      </c>
      <c r="N5" s="421" t="s">
        <v>107</v>
      </c>
      <c r="O5" s="421" t="s">
        <v>31</v>
      </c>
      <c r="P5" s="429" t="s">
        <v>108</v>
      </c>
      <c r="Q5" s="421" t="s">
        <v>109</v>
      </c>
      <c r="R5" s="421" t="s">
        <v>32</v>
      </c>
      <c r="S5" s="421" t="s">
        <v>33</v>
      </c>
      <c r="T5" s="421" t="s">
        <v>34</v>
      </c>
      <c r="U5" s="421" t="s">
        <v>35</v>
      </c>
      <c r="V5" s="421" t="s">
        <v>110</v>
      </c>
      <c r="W5" s="421" t="s">
        <v>111</v>
      </c>
      <c r="X5" s="421" t="s">
        <v>112</v>
      </c>
      <c r="Y5" s="634" t="s">
        <v>113</v>
      </c>
    </row>
    <row r="6" spans="2:25" s="16" customFormat="1" ht="26.5" customHeight="1" x14ac:dyDescent="0.35">
      <c r="B6" s="579"/>
      <c r="C6" s="826"/>
      <c r="D6" s="130" t="s">
        <v>43</v>
      </c>
      <c r="E6" s="573" t="s">
        <v>20</v>
      </c>
      <c r="F6" s="841" t="s">
        <v>40</v>
      </c>
      <c r="G6" s="130">
        <v>17</v>
      </c>
      <c r="H6" s="842"/>
      <c r="I6" s="296">
        <v>1.7</v>
      </c>
      <c r="J6" s="47">
        <v>4.42</v>
      </c>
      <c r="K6" s="48">
        <v>0.85</v>
      </c>
      <c r="L6" s="829">
        <v>49.98</v>
      </c>
      <c r="M6" s="296">
        <v>0</v>
      </c>
      <c r="N6" s="297">
        <v>0</v>
      </c>
      <c r="O6" s="47">
        <v>0.1</v>
      </c>
      <c r="P6" s="47">
        <v>0</v>
      </c>
      <c r="Q6" s="332">
        <v>0</v>
      </c>
      <c r="R6" s="296">
        <v>25.16</v>
      </c>
      <c r="S6" s="47">
        <v>18.190000000000001</v>
      </c>
      <c r="T6" s="47">
        <v>3.74</v>
      </c>
      <c r="U6" s="47">
        <v>0.1</v>
      </c>
      <c r="V6" s="47">
        <v>0</v>
      </c>
      <c r="W6" s="47">
        <v>0</v>
      </c>
      <c r="X6" s="47">
        <v>0</v>
      </c>
      <c r="Y6" s="48">
        <v>0</v>
      </c>
    </row>
    <row r="7" spans="2:25" s="33" customFormat="1" ht="26.5" customHeight="1" x14ac:dyDescent="0.35">
      <c r="B7" s="588"/>
      <c r="C7" s="102"/>
      <c r="D7" s="456">
        <v>307</v>
      </c>
      <c r="E7" s="88" t="s">
        <v>85</v>
      </c>
      <c r="F7" s="109" t="s">
        <v>162</v>
      </c>
      <c r="G7" s="88">
        <v>225</v>
      </c>
      <c r="H7" s="144"/>
      <c r="I7" s="325">
        <v>7.11</v>
      </c>
      <c r="J7" s="80">
        <v>7.7</v>
      </c>
      <c r="K7" s="81">
        <v>27.45</v>
      </c>
      <c r="L7" s="659">
        <v>208.35</v>
      </c>
      <c r="M7" s="325">
        <v>0.08</v>
      </c>
      <c r="N7" s="80">
        <v>0.24</v>
      </c>
      <c r="O7" s="80">
        <v>1.19</v>
      </c>
      <c r="P7" s="80">
        <v>40</v>
      </c>
      <c r="Q7" s="81">
        <v>0.16</v>
      </c>
      <c r="R7" s="325">
        <v>203.83</v>
      </c>
      <c r="S7" s="80">
        <v>163.52000000000001</v>
      </c>
      <c r="T7" s="80">
        <v>26.73</v>
      </c>
      <c r="U7" s="80">
        <v>0.43</v>
      </c>
      <c r="V7" s="80">
        <v>247.21</v>
      </c>
      <c r="W7" s="80">
        <v>1.4E-2</v>
      </c>
      <c r="X7" s="80">
        <v>3.5999999999999999E-3</v>
      </c>
      <c r="Y7" s="85">
        <v>0.04</v>
      </c>
    </row>
    <row r="8" spans="2:25" s="33" customFormat="1" ht="27" customHeight="1" x14ac:dyDescent="0.35">
      <c r="B8" s="588"/>
      <c r="C8" s="102"/>
      <c r="D8" s="456">
        <v>114</v>
      </c>
      <c r="E8" s="88" t="s">
        <v>42</v>
      </c>
      <c r="F8" s="134" t="s">
        <v>49</v>
      </c>
      <c r="G8" s="529">
        <v>200</v>
      </c>
      <c r="H8" s="144"/>
      <c r="I8" s="234">
        <v>0.2</v>
      </c>
      <c r="J8" s="20">
        <v>0</v>
      </c>
      <c r="K8" s="21">
        <v>11</v>
      </c>
      <c r="L8" s="246">
        <v>44.8</v>
      </c>
      <c r="M8" s="234">
        <v>0</v>
      </c>
      <c r="N8" s="20">
        <v>0</v>
      </c>
      <c r="O8" s="20">
        <v>0.08</v>
      </c>
      <c r="P8" s="20">
        <v>0</v>
      </c>
      <c r="Q8" s="21">
        <v>0</v>
      </c>
      <c r="R8" s="234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4">
        <v>0</v>
      </c>
    </row>
    <row r="9" spans="2:25" s="33" customFormat="1" ht="29.25" customHeight="1" x14ac:dyDescent="0.35">
      <c r="B9" s="588"/>
      <c r="C9" s="102"/>
      <c r="D9" s="456" t="s">
        <v>132</v>
      </c>
      <c r="E9" s="88" t="s">
        <v>18</v>
      </c>
      <c r="F9" s="134" t="s">
        <v>133</v>
      </c>
      <c r="G9" s="529">
        <v>200</v>
      </c>
      <c r="H9" s="144"/>
      <c r="I9" s="234">
        <v>1.2</v>
      </c>
      <c r="J9" s="20">
        <v>4</v>
      </c>
      <c r="K9" s="21">
        <v>25</v>
      </c>
      <c r="L9" s="246">
        <v>104.8</v>
      </c>
      <c r="M9" s="234"/>
      <c r="N9" s="20"/>
      <c r="O9" s="20"/>
      <c r="P9" s="20"/>
      <c r="Q9" s="21"/>
      <c r="R9" s="234"/>
      <c r="S9" s="20"/>
      <c r="T9" s="20"/>
      <c r="U9" s="20"/>
      <c r="V9" s="20"/>
      <c r="W9" s="20"/>
      <c r="X9" s="20"/>
      <c r="Y9" s="44"/>
    </row>
    <row r="10" spans="2:25" s="33" customFormat="1" ht="26.5" customHeight="1" x14ac:dyDescent="0.35">
      <c r="B10" s="588"/>
      <c r="C10" s="112"/>
      <c r="D10" s="459">
        <v>121</v>
      </c>
      <c r="E10" s="88" t="s">
        <v>14</v>
      </c>
      <c r="F10" s="134" t="s">
        <v>48</v>
      </c>
      <c r="G10" s="529">
        <v>25</v>
      </c>
      <c r="H10" s="112"/>
      <c r="I10" s="19">
        <v>1.8</v>
      </c>
      <c r="J10" s="20">
        <v>0.68</v>
      </c>
      <c r="K10" s="21">
        <v>12.28</v>
      </c>
      <c r="L10" s="164">
        <v>63.05</v>
      </c>
      <c r="M10" s="234">
        <v>0.03</v>
      </c>
      <c r="N10" s="19">
        <v>8.0000000000000002E-3</v>
      </c>
      <c r="O10" s="20">
        <v>0</v>
      </c>
      <c r="P10" s="20">
        <v>0</v>
      </c>
      <c r="Q10" s="44">
        <v>0</v>
      </c>
      <c r="R10" s="234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4">
        <v>0</v>
      </c>
    </row>
    <row r="11" spans="2:25" s="33" customFormat="1" ht="26.5" customHeight="1" x14ac:dyDescent="0.35">
      <c r="B11" s="588"/>
      <c r="C11" s="112"/>
      <c r="D11" s="456">
        <v>120</v>
      </c>
      <c r="E11" s="112" t="s">
        <v>15</v>
      </c>
      <c r="F11" s="176" t="s">
        <v>13</v>
      </c>
      <c r="G11" s="112">
        <v>20</v>
      </c>
      <c r="H11" s="88"/>
      <c r="I11" s="234">
        <v>1.1399999999999999</v>
      </c>
      <c r="J11" s="20">
        <v>0.22</v>
      </c>
      <c r="K11" s="44">
        <v>7.44</v>
      </c>
      <c r="L11" s="358">
        <v>36.26</v>
      </c>
      <c r="M11" s="234">
        <v>0.02</v>
      </c>
      <c r="N11" s="19">
        <v>2.4E-2</v>
      </c>
      <c r="O11" s="20">
        <v>0.08</v>
      </c>
      <c r="P11" s="20">
        <v>0</v>
      </c>
      <c r="Q11" s="44">
        <v>0</v>
      </c>
      <c r="R11" s="234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4">
        <v>1.2E-2</v>
      </c>
    </row>
    <row r="12" spans="2:25" s="33" customFormat="1" ht="26.5" customHeight="1" x14ac:dyDescent="0.35">
      <c r="B12" s="588"/>
      <c r="C12" s="112"/>
      <c r="D12" s="456"/>
      <c r="E12" s="88"/>
      <c r="F12" s="132" t="s">
        <v>21</v>
      </c>
      <c r="G12" s="320">
        <f>G6+G7+G8+G9+G10+G11</f>
        <v>687</v>
      </c>
      <c r="H12" s="230"/>
      <c r="I12" s="352">
        <f t="shared" ref="I12:Y12" si="0">I6+I7+I8+I9+I10+I11</f>
        <v>13.15</v>
      </c>
      <c r="J12" s="72">
        <f t="shared" si="0"/>
        <v>17.02</v>
      </c>
      <c r="K12" s="229">
        <f t="shared" si="0"/>
        <v>84.02</v>
      </c>
      <c r="L12" s="660">
        <f t="shared" si="0"/>
        <v>507.24</v>
      </c>
      <c r="M12" s="352">
        <f t="shared" si="0"/>
        <v>0.13</v>
      </c>
      <c r="N12" s="72">
        <f t="shared" si="0"/>
        <v>0.27200000000000002</v>
      </c>
      <c r="O12" s="72">
        <f t="shared" si="0"/>
        <v>1.4500000000000002</v>
      </c>
      <c r="P12" s="72">
        <f t="shared" si="0"/>
        <v>40</v>
      </c>
      <c r="Q12" s="229">
        <f t="shared" si="0"/>
        <v>0.16</v>
      </c>
      <c r="R12" s="352">
        <f t="shared" si="0"/>
        <v>255.60000000000002</v>
      </c>
      <c r="S12" s="72">
        <f t="shared" si="0"/>
        <v>233.87</v>
      </c>
      <c r="T12" s="72">
        <f t="shared" si="0"/>
        <v>51</v>
      </c>
      <c r="U12" s="72">
        <f t="shared" si="0"/>
        <v>2.17</v>
      </c>
      <c r="V12" s="72">
        <f t="shared" si="0"/>
        <v>344.39</v>
      </c>
      <c r="W12" s="72">
        <f t="shared" si="0"/>
        <v>1.6E-2</v>
      </c>
      <c r="X12" s="72">
        <f t="shared" si="0"/>
        <v>5.5999999999999999E-3</v>
      </c>
      <c r="Y12" s="228">
        <f t="shared" si="0"/>
        <v>5.2000000000000005E-2</v>
      </c>
    </row>
    <row r="13" spans="2:25" s="33" customFormat="1" ht="26.5" customHeight="1" thickBot="1" x14ac:dyDescent="0.4">
      <c r="B13" s="588"/>
      <c r="C13" s="115"/>
      <c r="D13" s="456"/>
      <c r="E13" s="88"/>
      <c r="F13" s="133" t="s">
        <v>22</v>
      </c>
      <c r="G13" s="88"/>
      <c r="H13" s="168"/>
      <c r="I13" s="207"/>
      <c r="J13" s="128"/>
      <c r="K13" s="192"/>
      <c r="L13" s="507">
        <f>L12/23.5</f>
        <v>21.58468085106383</v>
      </c>
      <c r="M13" s="207"/>
      <c r="N13" s="128"/>
      <c r="O13" s="128"/>
      <c r="P13" s="128"/>
      <c r="Q13" s="192"/>
      <c r="R13" s="207"/>
      <c r="S13" s="128"/>
      <c r="T13" s="128"/>
      <c r="U13" s="128"/>
      <c r="V13" s="128"/>
      <c r="W13" s="128"/>
      <c r="X13" s="128"/>
      <c r="Y13" s="129"/>
    </row>
    <row r="14" spans="2:25" s="16" customFormat="1" ht="46.5" customHeight="1" x14ac:dyDescent="0.35">
      <c r="B14" s="578" t="s">
        <v>7</v>
      </c>
      <c r="C14" s="130"/>
      <c r="D14" s="335">
        <v>137</v>
      </c>
      <c r="E14" s="573" t="s">
        <v>20</v>
      </c>
      <c r="F14" s="757" t="s">
        <v>152</v>
      </c>
      <c r="G14" s="828">
        <v>100</v>
      </c>
      <c r="H14" s="130"/>
      <c r="I14" s="297">
        <v>0.8</v>
      </c>
      <c r="J14" s="47">
        <v>0.2</v>
      </c>
      <c r="K14" s="332">
        <v>7.5</v>
      </c>
      <c r="L14" s="829">
        <v>38</v>
      </c>
      <c r="M14" s="296">
        <v>0.06</v>
      </c>
      <c r="N14" s="297">
        <v>0.03</v>
      </c>
      <c r="O14" s="47">
        <v>38</v>
      </c>
      <c r="P14" s="47">
        <v>10</v>
      </c>
      <c r="Q14" s="48">
        <v>0</v>
      </c>
      <c r="R14" s="296">
        <v>35</v>
      </c>
      <c r="S14" s="47">
        <v>17</v>
      </c>
      <c r="T14" s="47">
        <v>11</v>
      </c>
      <c r="U14" s="47">
        <v>0.1</v>
      </c>
      <c r="V14" s="47">
        <v>155</v>
      </c>
      <c r="W14" s="47">
        <v>2.9999999999999997E-4</v>
      </c>
      <c r="X14" s="47">
        <v>1E-4</v>
      </c>
      <c r="Y14" s="48">
        <v>0.15</v>
      </c>
    </row>
    <row r="15" spans="2:25" s="16" customFormat="1" ht="26.5" customHeight="1" x14ac:dyDescent="0.35">
      <c r="B15" s="579"/>
      <c r="C15" s="112"/>
      <c r="D15" s="112">
        <v>41</v>
      </c>
      <c r="E15" s="456" t="s">
        <v>9</v>
      </c>
      <c r="F15" s="134" t="s">
        <v>79</v>
      </c>
      <c r="G15" s="195">
        <v>200</v>
      </c>
      <c r="H15" s="88"/>
      <c r="I15" s="210">
        <v>6.66</v>
      </c>
      <c r="J15" s="73">
        <v>5.51</v>
      </c>
      <c r="K15" s="180">
        <v>8.75</v>
      </c>
      <c r="L15" s="324">
        <v>111.57</v>
      </c>
      <c r="M15" s="210">
        <v>7.0000000000000007E-2</v>
      </c>
      <c r="N15" s="181">
        <v>0.06</v>
      </c>
      <c r="O15" s="73">
        <v>2.75</v>
      </c>
      <c r="P15" s="73">
        <v>110</v>
      </c>
      <c r="Q15" s="180">
        <v>0</v>
      </c>
      <c r="R15" s="210">
        <v>22.94</v>
      </c>
      <c r="S15" s="73">
        <v>97.77</v>
      </c>
      <c r="T15" s="73">
        <v>22.1</v>
      </c>
      <c r="U15" s="73">
        <v>1.38</v>
      </c>
      <c r="V15" s="73">
        <v>299.77999999999997</v>
      </c>
      <c r="W15" s="73">
        <v>4.3E-3</v>
      </c>
      <c r="X15" s="73">
        <v>1.8799999999999999E-3</v>
      </c>
      <c r="Y15" s="180">
        <v>0.03</v>
      </c>
    </row>
    <row r="16" spans="2:25" s="33" customFormat="1" ht="26.5" customHeight="1" x14ac:dyDescent="0.35">
      <c r="B16" s="581"/>
      <c r="C16" s="102"/>
      <c r="D16" s="112">
        <v>80</v>
      </c>
      <c r="E16" s="456" t="s">
        <v>10</v>
      </c>
      <c r="F16" s="134" t="s">
        <v>95</v>
      </c>
      <c r="G16" s="195">
        <v>90</v>
      </c>
      <c r="H16" s="88"/>
      <c r="I16" s="210">
        <v>14.85</v>
      </c>
      <c r="J16" s="73">
        <v>13.32</v>
      </c>
      <c r="K16" s="180">
        <v>5.94</v>
      </c>
      <c r="L16" s="324">
        <v>202.68</v>
      </c>
      <c r="M16" s="210">
        <v>0.06</v>
      </c>
      <c r="N16" s="181">
        <v>0.1</v>
      </c>
      <c r="O16" s="73">
        <v>3.38</v>
      </c>
      <c r="P16" s="73">
        <v>19.5</v>
      </c>
      <c r="Q16" s="180">
        <v>0</v>
      </c>
      <c r="R16" s="210">
        <v>20.58</v>
      </c>
      <c r="S16" s="73">
        <v>74.39</v>
      </c>
      <c r="T16" s="73">
        <v>22.98</v>
      </c>
      <c r="U16" s="73">
        <v>0.95</v>
      </c>
      <c r="V16" s="73">
        <v>204</v>
      </c>
      <c r="W16" s="73">
        <v>0</v>
      </c>
      <c r="X16" s="73">
        <v>0</v>
      </c>
      <c r="Y16" s="180">
        <v>0.09</v>
      </c>
    </row>
    <row r="17" spans="2:25" s="33" customFormat="1" ht="26.5" customHeight="1" x14ac:dyDescent="0.35">
      <c r="B17" s="581"/>
      <c r="C17" s="102"/>
      <c r="D17" s="112">
        <v>54</v>
      </c>
      <c r="E17" s="456" t="s">
        <v>82</v>
      </c>
      <c r="F17" s="109" t="s">
        <v>39</v>
      </c>
      <c r="G17" s="112">
        <v>150</v>
      </c>
      <c r="H17" s="88"/>
      <c r="I17" s="234">
        <v>7.2</v>
      </c>
      <c r="J17" s="20">
        <v>5.0999999999999996</v>
      </c>
      <c r="K17" s="44">
        <v>33.9</v>
      </c>
      <c r="L17" s="233">
        <v>210.3</v>
      </c>
      <c r="M17" s="234">
        <v>0.21</v>
      </c>
      <c r="N17" s="19">
        <v>0.11</v>
      </c>
      <c r="O17" s="20">
        <v>0</v>
      </c>
      <c r="P17" s="20">
        <v>0</v>
      </c>
      <c r="Q17" s="44">
        <v>0</v>
      </c>
      <c r="R17" s="234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4">
        <v>0.02</v>
      </c>
    </row>
    <row r="18" spans="2:25" s="16" customFormat="1" ht="33.75" customHeight="1" x14ac:dyDescent="0.35">
      <c r="B18" s="582"/>
      <c r="C18" s="113"/>
      <c r="D18" s="88">
        <v>98</v>
      </c>
      <c r="E18" s="111" t="s">
        <v>18</v>
      </c>
      <c r="F18" s="585" t="s">
        <v>17</v>
      </c>
      <c r="G18" s="156">
        <v>200</v>
      </c>
      <c r="H18" s="108"/>
      <c r="I18" s="204">
        <v>0.4</v>
      </c>
      <c r="J18" s="15">
        <v>0</v>
      </c>
      <c r="K18" s="38">
        <v>27</v>
      </c>
      <c r="L18" s="214">
        <v>110</v>
      </c>
      <c r="M18" s="204">
        <v>0.05</v>
      </c>
      <c r="N18" s="17">
        <v>0.02</v>
      </c>
      <c r="O18" s="15">
        <v>0</v>
      </c>
      <c r="P18" s="15">
        <v>0</v>
      </c>
      <c r="Q18" s="38">
        <v>0</v>
      </c>
      <c r="R18" s="204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2">
        <v>0</v>
      </c>
    </row>
    <row r="19" spans="2:25" s="16" customFormat="1" ht="26.5" customHeight="1" x14ac:dyDescent="0.35">
      <c r="B19" s="582"/>
      <c r="C19" s="114"/>
      <c r="D19" s="114">
        <v>119</v>
      </c>
      <c r="E19" s="121" t="s">
        <v>52</v>
      </c>
      <c r="F19" s="572" t="s">
        <v>52</v>
      </c>
      <c r="G19" s="112">
        <v>20</v>
      </c>
      <c r="H19" s="144"/>
      <c r="I19" s="234">
        <v>1.4</v>
      </c>
      <c r="J19" s="20">
        <v>0.14000000000000001</v>
      </c>
      <c r="K19" s="44">
        <v>8.8000000000000007</v>
      </c>
      <c r="L19" s="358">
        <v>48</v>
      </c>
      <c r="M19" s="234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4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4">
        <v>0</v>
      </c>
    </row>
    <row r="20" spans="2:25" s="16" customFormat="1" ht="26.5" customHeight="1" x14ac:dyDescent="0.35">
      <c r="B20" s="582"/>
      <c r="C20" s="114"/>
      <c r="D20" s="114">
        <v>120</v>
      </c>
      <c r="E20" s="121" t="s">
        <v>44</v>
      </c>
      <c r="F20" s="572" t="s">
        <v>44</v>
      </c>
      <c r="G20" s="112">
        <v>20</v>
      </c>
      <c r="H20" s="144"/>
      <c r="I20" s="234">
        <v>1.1399999999999999</v>
      </c>
      <c r="J20" s="20">
        <v>0.22</v>
      </c>
      <c r="K20" s="44">
        <v>7.44</v>
      </c>
      <c r="L20" s="358">
        <v>36.26</v>
      </c>
      <c r="M20" s="234">
        <v>0.02</v>
      </c>
      <c r="N20" s="20">
        <v>2.4E-2</v>
      </c>
      <c r="O20" s="20">
        <v>0.08</v>
      </c>
      <c r="P20" s="20">
        <v>0</v>
      </c>
      <c r="Q20" s="21">
        <v>0</v>
      </c>
      <c r="R20" s="234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4">
        <v>1.2E-2</v>
      </c>
    </row>
    <row r="21" spans="2:25" s="33" customFormat="1" ht="26.5" customHeight="1" x14ac:dyDescent="0.35">
      <c r="B21" s="581"/>
      <c r="C21" s="102"/>
      <c r="D21" s="117"/>
      <c r="E21" s="217"/>
      <c r="F21" s="132" t="s">
        <v>21</v>
      </c>
      <c r="G21" s="165">
        <f>SUM(G14:G20)</f>
        <v>780</v>
      </c>
      <c r="H21" s="216"/>
      <c r="I21" s="173">
        <f t="shared" ref="I21:K21" si="1">SUM(I14:I20)</f>
        <v>32.449999999999996</v>
      </c>
      <c r="J21" s="82">
        <f t="shared" si="1"/>
        <v>24.490000000000002</v>
      </c>
      <c r="K21" s="84">
        <f t="shared" si="1"/>
        <v>99.33</v>
      </c>
      <c r="L21" s="501">
        <f>L14+L15+L16+L17+L18+L19+L20</f>
        <v>756.81</v>
      </c>
      <c r="M21" s="173">
        <f t="shared" ref="M21:Y21" si="2">SUM(M14:M20)</f>
        <v>0.49000000000000005</v>
      </c>
      <c r="N21" s="82">
        <f t="shared" si="2"/>
        <v>0.35000000000000003</v>
      </c>
      <c r="O21" s="82">
        <f t="shared" si="2"/>
        <v>44.21</v>
      </c>
      <c r="P21" s="82">
        <f t="shared" si="2"/>
        <v>139.5</v>
      </c>
      <c r="Q21" s="84">
        <f t="shared" si="2"/>
        <v>0</v>
      </c>
      <c r="R21" s="173">
        <f t="shared" si="2"/>
        <v>123.92</v>
      </c>
      <c r="S21" s="82">
        <f t="shared" si="2"/>
        <v>563.73</v>
      </c>
      <c r="T21" s="82">
        <f t="shared" si="2"/>
        <v>246.51999999999998</v>
      </c>
      <c r="U21" s="82">
        <f t="shared" si="2"/>
        <v>9.39</v>
      </c>
      <c r="V21" s="82">
        <f t="shared" si="2"/>
        <v>1066.53</v>
      </c>
      <c r="W21" s="82">
        <f t="shared" si="2"/>
        <v>1.2200000000000001E-2</v>
      </c>
      <c r="X21" s="82">
        <f t="shared" si="2"/>
        <v>1.298E-2</v>
      </c>
      <c r="Y21" s="84">
        <f t="shared" si="2"/>
        <v>0.30200000000000005</v>
      </c>
    </row>
    <row r="22" spans="2:25" s="33" customFormat="1" ht="26.5" customHeight="1" thickBot="1" x14ac:dyDescent="0.4">
      <c r="B22" s="615"/>
      <c r="C22" s="103"/>
      <c r="D22" s="118"/>
      <c r="E22" s="616"/>
      <c r="F22" s="133" t="s">
        <v>22</v>
      </c>
      <c r="G22" s="115"/>
      <c r="H22" s="178"/>
      <c r="I22" s="174"/>
      <c r="J22" s="49"/>
      <c r="K22" s="101"/>
      <c r="L22" s="342">
        <f>L21/23.5</f>
        <v>32.204680851063827</v>
      </c>
      <c r="M22" s="174"/>
      <c r="N22" s="131"/>
      <c r="O22" s="49"/>
      <c r="P22" s="49"/>
      <c r="Q22" s="101"/>
      <c r="R22" s="174"/>
      <c r="S22" s="49"/>
      <c r="T22" s="49"/>
      <c r="U22" s="49"/>
      <c r="V22" s="49"/>
      <c r="W22" s="49"/>
      <c r="X22" s="49"/>
      <c r="Y22" s="101"/>
    </row>
    <row r="23" spans="2:25" x14ac:dyDescent="0.35">
      <c r="B23" s="9"/>
      <c r="C23" s="28"/>
      <c r="D23" s="28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88" customFormat="1" ht="18" x14ac:dyDescent="0.35">
      <c r="B24" s="327"/>
      <c r="C24" s="239"/>
      <c r="D24" s="236"/>
      <c r="E24" s="236"/>
      <c r="F24" s="237"/>
      <c r="G24" s="238"/>
      <c r="H24" s="236"/>
      <c r="I24" s="236"/>
      <c r="J24" s="236"/>
      <c r="K24" s="236"/>
    </row>
    <row r="25" spans="2:25" ht="18" x14ac:dyDescent="0.35">
      <c r="B25" s="11"/>
      <c r="C25" s="301"/>
      <c r="D25" s="301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50" t="s">
        <v>1</v>
      </c>
      <c r="C2" s="551"/>
      <c r="D2" s="551"/>
      <c r="E2" s="550" t="s">
        <v>3</v>
      </c>
      <c r="F2" s="550"/>
      <c r="G2" s="552" t="s">
        <v>2</v>
      </c>
      <c r="H2" s="577">
        <v>14</v>
      </c>
      <c r="I2" s="6"/>
      <c r="L2" s="8"/>
      <c r="M2" s="7"/>
      <c r="N2" s="1"/>
      <c r="O2" s="2"/>
    </row>
    <row r="3" spans="2:25" ht="15" thickBot="1" x14ac:dyDescent="0.4">
      <c r="B3" s="612"/>
      <c r="C3" s="611"/>
      <c r="D3" s="611"/>
      <c r="E3" s="612"/>
      <c r="F3" s="612"/>
      <c r="G3" s="612"/>
      <c r="H3" s="612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9"/>
      <c r="D4" s="900" t="s">
        <v>148</v>
      </c>
      <c r="E4" s="898" t="s">
        <v>38</v>
      </c>
      <c r="F4" s="876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28.5" customHeight="1" thickBot="1" x14ac:dyDescent="0.4">
      <c r="B5" s="878"/>
      <c r="C5" s="882"/>
      <c r="D5" s="901"/>
      <c r="E5" s="899"/>
      <c r="F5" s="902"/>
      <c r="G5" s="882"/>
      <c r="H5" s="882"/>
      <c r="I5" s="432" t="s">
        <v>27</v>
      </c>
      <c r="J5" s="665" t="s">
        <v>28</v>
      </c>
      <c r="K5" s="532" t="s">
        <v>29</v>
      </c>
      <c r="L5" s="897"/>
      <c r="M5" s="421" t="s">
        <v>30</v>
      </c>
      <c r="N5" s="421" t="s">
        <v>107</v>
      </c>
      <c r="O5" s="421" t="s">
        <v>31</v>
      </c>
      <c r="P5" s="429" t="s">
        <v>108</v>
      </c>
      <c r="Q5" s="528" t="s">
        <v>109</v>
      </c>
      <c r="R5" s="421" t="s">
        <v>32</v>
      </c>
      <c r="S5" s="421" t="s">
        <v>33</v>
      </c>
      <c r="T5" s="421" t="s">
        <v>34</v>
      </c>
      <c r="U5" s="421" t="s">
        <v>35</v>
      </c>
      <c r="V5" s="421" t="s">
        <v>110</v>
      </c>
      <c r="W5" s="421" t="s">
        <v>111</v>
      </c>
      <c r="X5" s="421" t="s">
        <v>112</v>
      </c>
      <c r="Y5" s="528" t="s">
        <v>113</v>
      </c>
    </row>
    <row r="6" spans="2:25" s="16" customFormat="1" ht="26.5" customHeight="1" x14ac:dyDescent="0.35">
      <c r="B6" s="588" t="s">
        <v>6</v>
      </c>
      <c r="C6" s="568"/>
      <c r="D6" s="130">
        <v>133</v>
      </c>
      <c r="E6" s="112" t="s">
        <v>20</v>
      </c>
      <c r="F6" s="109" t="s">
        <v>163</v>
      </c>
      <c r="G6" s="130">
        <v>60</v>
      </c>
      <c r="H6" s="130"/>
      <c r="I6" s="296">
        <v>1.32</v>
      </c>
      <c r="J6" s="47">
        <v>0.24</v>
      </c>
      <c r="K6" s="332">
        <v>8.82</v>
      </c>
      <c r="L6" s="474">
        <v>40.799999999999997</v>
      </c>
      <c r="M6" s="866">
        <v>0</v>
      </c>
      <c r="N6" s="867">
        <v>0.03</v>
      </c>
      <c r="O6" s="867">
        <v>2.88</v>
      </c>
      <c r="P6" s="867">
        <v>1.2</v>
      </c>
      <c r="Q6" s="868">
        <v>0</v>
      </c>
      <c r="R6" s="866">
        <v>3</v>
      </c>
      <c r="S6" s="867">
        <v>30</v>
      </c>
      <c r="T6" s="867">
        <v>0</v>
      </c>
      <c r="U6" s="867">
        <v>0.24</v>
      </c>
      <c r="V6" s="867">
        <v>81.599999999999994</v>
      </c>
      <c r="W6" s="867">
        <v>0</v>
      </c>
      <c r="X6" s="867">
        <v>2.9999999999999997E-4</v>
      </c>
      <c r="Y6" s="869">
        <v>1.0999999999999999E-2</v>
      </c>
    </row>
    <row r="7" spans="2:25" s="33" customFormat="1" ht="26.5" customHeight="1" x14ac:dyDescent="0.35">
      <c r="B7" s="588"/>
      <c r="C7" s="336" t="s">
        <v>70</v>
      </c>
      <c r="D7" s="154">
        <v>91</v>
      </c>
      <c r="E7" s="154" t="s">
        <v>78</v>
      </c>
      <c r="F7" s="478" t="s">
        <v>86</v>
      </c>
      <c r="G7" s="154">
        <v>90</v>
      </c>
      <c r="H7" s="343"/>
      <c r="I7" s="209">
        <v>17.25</v>
      </c>
      <c r="J7" s="52">
        <v>14.98</v>
      </c>
      <c r="K7" s="67">
        <v>7.87</v>
      </c>
      <c r="L7" s="208">
        <v>235.78</v>
      </c>
      <c r="M7" s="51">
        <v>7.0000000000000007E-2</v>
      </c>
      <c r="N7" s="51">
        <v>0.12</v>
      </c>
      <c r="O7" s="52">
        <v>0.81</v>
      </c>
      <c r="P7" s="52">
        <v>10</v>
      </c>
      <c r="Q7" s="53">
        <v>0.02</v>
      </c>
      <c r="R7" s="209">
        <v>24.88</v>
      </c>
      <c r="S7" s="52">
        <v>155.37</v>
      </c>
      <c r="T7" s="52">
        <v>19.91</v>
      </c>
      <c r="U7" s="52">
        <v>1.72</v>
      </c>
      <c r="V7" s="52">
        <v>234.74</v>
      </c>
      <c r="W7" s="52">
        <v>5.5700000000000003E-3</v>
      </c>
      <c r="X7" s="52">
        <v>9.1E-4</v>
      </c>
      <c r="Y7" s="67">
        <v>0.08</v>
      </c>
    </row>
    <row r="8" spans="2:25" s="33" customFormat="1" ht="26.5" customHeight="1" x14ac:dyDescent="0.35">
      <c r="B8" s="588"/>
      <c r="C8" s="435" t="s">
        <v>71</v>
      </c>
      <c r="D8" s="155">
        <v>88</v>
      </c>
      <c r="E8" s="155" t="s">
        <v>10</v>
      </c>
      <c r="F8" s="762" t="s">
        <v>144</v>
      </c>
      <c r="G8" s="155">
        <v>90</v>
      </c>
      <c r="H8" s="155"/>
      <c r="I8" s="355">
        <v>18</v>
      </c>
      <c r="J8" s="71">
        <v>16.5</v>
      </c>
      <c r="K8" s="385">
        <v>2.89</v>
      </c>
      <c r="L8" s="442">
        <v>232.8</v>
      </c>
      <c r="M8" s="355">
        <v>0.05</v>
      </c>
      <c r="N8" s="71">
        <v>0.13</v>
      </c>
      <c r="O8" s="71">
        <v>0.55000000000000004</v>
      </c>
      <c r="P8" s="71">
        <v>0</v>
      </c>
      <c r="Q8" s="385">
        <v>0</v>
      </c>
      <c r="R8" s="355">
        <v>11.7</v>
      </c>
      <c r="S8" s="71">
        <v>170.76</v>
      </c>
      <c r="T8" s="71">
        <v>22.04</v>
      </c>
      <c r="U8" s="71">
        <v>2.4700000000000002</v>
      </c>
      <c r="V8" s="71">
        <v>302.3</v>
      </c>
      <c r="W8" s="71">
        <v>7.0000000000000001E-3</v>
      </c>
      <c r="X8" s="71">
        <v>0</v>
      </c>
      <c r="Y8" s="356">
        <v>5.8999999999999997E-2</v>
      </c>
    </row>
    <row r="9" spans="2:25" s="33" customFormat="1" ht="26.5" customHeight="1" x14ac:dyDescent="0.35">
      <c r="B9" s="588"/>
      <c r="C9" s="435" t="s">
        <v>71</v>
      </c>
      <c r="D9" s="155">
        <v>51</v>
      </c>
      <c r="E9" s="155" t="s">
        <v>61</v>
      </c>
      <c r="F9" s="260" t="s">
        <v>136</v>
      </c>
      <c r="G9" s="531">
        <v>150</v>
      </c>
      <c r="H9" s="155"/>
      <c r="I9" s="355">
        <v>3.3</v>
      </c>
      <c r="J9" s="71">
        <v>3.9</v>
      </c>
      <c r="K9" s="385">
        <v>25.65</v>
      </c>
      <c r="L9" s="442">
        <v>151.35</v>
      </c>
      <c r="M9" s="355">
        <v>0.15</v>
      </c>
      <c r="N9" s="71">
        <v>0.09</v>
      </c>
      <c r="O9" s="71">
        <v>21</v>
      </c>
      <c r="P9" s="71">
        <v>0</v>
      </c>
      <c r="Q9" s="385">
        <v>0</v>
      </c>
      <c r="R9" s="355">
        <v>14.01</v>
      </c>
      <c r="S9" s="71">
        <v>78.63</v>
      </c>
      <c r="T9" s="71">
        <v>29.37</v>
      </c>
      <c r="U9" s="71">
        <v>1.32</v>
      </c>
      <c r="V9" s="71">
        <v>809.4</v>
      </c>
      <c r="W9" s="71">
        <v>8.0000000000000002E-3</v>
      </c>
      <c r="X9" s="71">
        <v>5.9999999999999995E-4</v>
      </c>
      <c r="Y9" s="356">
        <v>4.4999999999999998E-2</v>
      </c>
    </row>
    <row r="10" spans="2:25" s="33" customFormat="1" ht="26.5" customHeight="1" x14ac:dyDescent="0.35">
      <c r="B10" s="588"/>
      <c r="C10" s="434" t="s">
        <v>70</v>
      </c>
      <c r="D10" s="154">
        <v>50</v>
      </c>
      <c r="E10" s="154" t="s">
        <v>61</v>
      </c>
      <c r="F10" s="782" t="s">
        <v>115</v>
      </c>
      <c r="G10" s="538">
        <v>150</v>
      </c>
      <c r="H10" s="154"/>
      <c r="I10" s="648">
        <v>3.3</v>
      </c>
      <c r="J10" s="642">
        <v>7.8</v>
      </c>
      <c r="K10" s="643">
        <v>22.35</v>
      </c>
      <c r="L10" s="649">
        <v>173.1</v>
      </c>
      <c r="M10" s="266">
        <v>0.14000000000000001</v>
      </c>
      <c r="N10" s="57">
        <v>0.12</v>
      </c>
      <c r="O10" s="57">
        <v>18.149999999999999</v>
      </c>
      <c r="P10" s="57">
        <v>21.6</v>
      </c>
      <c r="Q10" s="97">
        <v>0.1</v>
      </c>
      <c r="R10" s="266">
        <v>36.36</v>
      </c>
      <c r="S10" s="57">
        <v>85.5</v>
      </c>
      <c r="T10" s="57">
        <v>27.8</v>
      </c>
      <c r="U10" s="57">
        <v>1.1399999999999999</v>
      </c>
      <c r="V10" s="57">
        <v>701.4</v>
      </c>
      <c r="W10" s="57">
        <v>8.0000000000000002E-3</v>
      </c>
      <c r="X10" s="57">
        <v>2E-3</v>
      </c>
      <c r="Y10" s="58">
        <v>4.2000000000000003E-2</v>
      </c>
    </row>
    <row r="11" spans="2:25" s="33" customFormat="1" ht="36" customHeight="1" x14ac:dyDescent="0.35">
      <c r="B11" s="588"/>
      <c r="C11" s="144"/>
      <c r="D11" s="113">
        <v>104</v>
      </c>
      <c r="E11" s="113" t="s">
        <v>18</v>
      </c>
      <c r="F11" s="491" t="s">
        <v>127</v>
      </c>
      <c r="G11" s="537">
        <v>200</v>
      </c>
      <c r="H11" s="113"/>
      <c r="I11" s="204">
        <v>0</v>
      </c>
      <c r="J11" s="15">
        <v>0</v>
      </c>
      <c r="K11" s="18">
        <v>14.4</v>
      </c>
      <c r="L11" s="430">
        <v>58.4</v>
      </c>
      <c r="M11" s="204">
        <v>0.1</v>
      </c>
      <c r="N11" s="15">
        <v>0.1</v>
      </c>
      <c r="O11" s="15">
        <v>3</v>
      </c>
      <c r="P11" s="15">
        <v>79.2</v>
      </c>
      <c r="Q11" s="18">
        <v>0.96</v>
      </c>
      <c r="R11" s="204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8">
        <v>0</v>
      </c>
    </row>
    <row r="12" spans="2:25" s="33" customFormat="1" ht="26.5" customHeight="1" x14ac:dyDescent="0.35">
      <c r="B12" s="588"/>
      <c r="C12" s="144"/>
      <c r="D12" s="114">
        <v>119</v>
      </c>
      <c r="E12" s="111" t="s">
        <v>14</v>
      </c>
      <c r="F12" s="125" t="s">
        <v>52</v>
      </c>
      <c r="G12" s="112">
        <v>20</v>
      </c>
      <c r="H12" s="88"/>
      <c r="I12" s="234">
        <v>1.4</v>
      </c>
      <c r="J12" s="20">
        <v>0.14000000000000001</v>
      </c>
      <c r="K12" s="44">
        <v>8.8000000000000007</v>
      </c>
      <c r="L12" s="358">
        <v>48</v>
      </c>
      <c r="M12" s="234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4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4">
        <v>0</v>
      </c>
    </row>
    <row r="13" spans="2:25" s="33" customFormat="1" ht="26.5" customHeight="1" x14ac:dyDescent="0.35">
      <c r="B13" s="588"/>
      <c r="C13" s="144"/>
      <c r="D13" s="111">
        <v>120</v>
      </c>
      <c r="E13" s="111" t="s">
        <v>15</v>
      </c>
      <c r="F13" s="125" t="s">
        <v>44</v>
      </c>
      <c r="G13" s="112">
        <v>20</v>
      </c>
      <c r="H13" s="326"/>
      <c r="I13" s="234">
        <v>1.1399999999999999</v>
      </c>
      <c r="J13" s="20">
        <v>0.22</v>
      </c>
      <c r="K13" s="44">
        <v>7.44</v>
      </c>
      <c r="L13" s="232">
        <v>36.26</v>
      </c>
      <c r="M13" s="234">
        <v>0.02</v>
      </c>
      <c r="N13" s="19">
        <v>2.4E-2</v>
      </c>
      <c r="O13" s="20">
        <v>0.08</v>
      </c>
      <c r="P13" s="20">
        <v>0</v>
      </c>
      <c r="Q13" s="44">
        <v>0</v>
      </c>
      <c r="R13" s="234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4">
        <v>1.2E-2</v>
      </c>
    </row>
    <row r="14" spans="2:25" s="33" customFormat="1" ht="26.5" customHeight="1" x14ac:dyDescent="0.35">
      <c r="B14" s="588"/>
      <c r="C14" s="434" t="s">
        <v>70</v>
      </c>
      <c r="D14" s="154"/>
      <c r="E14" s="154"/>
      <c r="F14" s="261" t="s">
        <v>21</v>
      </c>
      <c r="G14" s="251">
        <f>G6+G7+G10+G11+G12+G13</f>
        <v>540</v>
      </c>
      <c r="H14" s="154"/>
      <c r="I14" s="171">
        <f t="shared" ref="I14:Y14" si="0">I6+I7+I10+I11+I12+I13</f>
        <v>24.41</v>
      </c>
      <c r="J14" s="22">
        <f t="shared" si="0"/>
        <v>23.38</v>
      </c>
      <c r="K14" s="96">
        <f t="shared" si="0"/>
        <v>69.680000000000007</v>
      </c>
      <c r="L14" s="503">
        <f t="shared" si="0"/>
        <v>592.33999999999992</v>
      </c>
      <c r="M14" s="171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6">
        <f t="shared" si="0"/>
        <v>1.08</v>
      </c>
      <c r="R14" s="171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59">
        <f t="shared" si="0"/>
        <v>0.14500000000000002</v>
      </c>
    </row>
    <row r="15" spans="2:25" s="33" customFormat="1" ht="26.5" customHeight="1" x14ac:dyDescent="0.35">
      <c r="B15" s="588"/>
      <c r="C15" s="435" t="s">
        <v>72</v>
      </c>
      <c r="D15" s="155"/>
      <c r="E15" s="155"/>
      <c r="F15" s="262" t="s">
        <v>21</v>
      </c>
      <c r="G15" s="249">
        <f>G6+G8+G9+G11+G12+G13</f>
        <v>540</v>
      </c>
      <c r="H15" s="249"/>
      <c r="I15" s="376">
        <f t="shared" ref="I15:Y15" si="1">I6+I8+I9+I11+I12+I13</f>
        <v>25.16</v>
      </c>
      <c r="J15" s="375">
        <f t="shared" si="1"/>
        <v>20.999999999999996</v>
      </c>
      <c r="K15" s="379">
        <f t="shared" si="1"/>
        <v>68</v>
      </c>
      <c r="L15" s="504">
        <f t="shared" si="1"/>
        <v>567.61</v>
      </c>
      <c r="M15" s="376">
        <f t="shared" si="1"/>
        <v>0.34000000000000008</v>
      </c>
      <c r="N15" s="375">
        <f t="shared" si="1"/>
        <v>0.38</v>
      </c>
      <c r="O15" s="375">
        <f t="shared" si="1"/>
        <v>27.509999999999998</v>
      </c>
      <c r="P15" s="375">
        <f t="shared" si="1"/>
        <v>80.400000000000006</v>
      </c>
      <c r="Q15" s="379">
        <f t="shared" si="1"/>
        <v>0.96</v>
      </c>
      <c r="R15" s="376">
        <f t="shared" si="1"/>
        <v>42.91</v>
      </c>
      <c r="S15" s="375">
        <f t="shared" si="1"/>
        <v>346.99</v>
      </c>
      <c r="T15" s="375">
        <f t="shared" si="1"/>
        <v>72.61</v>
      </c>
      <c r="U15" s="375">
        <f t="shared" si="1"/>
        <v>5.05</v>
      </c>
      <c r="V15" s="375">
        <f t="shared" si="1"/>
        <v>1285.3999999999999</v>
      </c>
      <c r="W15" s="375">
        <f t="shared" si="1"/>
        <v>1.7599999999999998E-2</v>
      </c>
      <c r="X15" s="375">
        <f t="shared" si="1"/>
        <v>3.8999999999999998E-3</v>
      </c>
      <c r="Y15" s="377">
        <f t="shared" si="1"/>
        <v>0.127</v>
      </c>
    </row>
    <row r="16" spans="2:25" s="33" customFormat="1" ht="26.5" customHeight="1" x14ac:dyDescent="0.35">
      <c r="B16" s="588"/>
      <c r="C16" s="434" t="s">
        <v>70</v>
      </c>
      <c r="D16" s="154"/>
      <c r="E16" s="154"/>
      <c r="F16" s="261" t="s">
        <v>22</v>
      </c>
      <c r="G16" s="154"/>
      <c r="H16" s="154"/>
      <c r="I16" s="266"/>
      <c r="J16" s="57"/>
      <c r="K16" s="97"/>
      <c r="L16" s="502">
        <f>L14/23.5</f>
        <v>25.205957446808508</v>
      </c>
      <c r="M16" s="266"/>
      <c r="N16" s="57"/>
      <c r="O16" s="57"/>
      <c r="P16" s="57"/>
      <c r="Q16" s="97"/>
      <c r="R16" s="266"/>
      <c r="S16" s="57"/>
      <c r="T16" s="57"/>
      <c r="U16" s="57"/>
      <c r="V16" s="57"/>
      <c r="W16" s="57"/>
      <c r="X16" s="57"/>
      <c r="Y16" s="58"/>
    </row>
    <row r="17" spans="2:25" s="33" customFormat="1" ht="26.5" customHeight="1" thickBot="1" x14ac:dyDescent="0.4">
      <c r="B17" s="610"/>
      <c r="C17" s="436" t="s">
        <v>72</v>
      </c>
      <c r="D17" s="157"/>
      <c r="E17" s="157"/>
      <c r="F17" s="813" t="s">
        <v>22</v>
      </c>
      <c r="G17" s="157"/>
      <c r="H17" s="157"/>
      <c r="I17" s="267"/>
      <c r="J17" s="138"/>
      <c r="K17" s="159"/>
      <c r="L17" s="505">
        <f>L15/23.5</f>
        <v>24.153617021276595</v>
      </c>
      <c r="M17" s="267"/>
      <c r="N17" s="138"/>
      <c r="O17" s="138"/>
      <c r="P17" s="138"/>
      <c r="Q17" s="159"/>
      <c r="R17" s="267"/>
      <c r="S17" s="138"/>
      <c r="T17" s="138"/>
      <c r="U17" s="138"/>
      <c r="V17" s="138"/>
      <c r="W17" s="138"/>
      <c r="X17" s="138"/>
      <c r="Y17" s="139"/>
    </row>
    <row r="18" spans="2:25" s="16" customFormat="1" ht="36" customHeight="1" x14ac:dyDescent="0.35">
      <c r="B18" s="613" t="s">
        <v>7</v>
      </c>
      <c r="C18" s="130"/>
      <c r="D18" s="473">
        <v>24</v>
      </c>
      <c r="E18" s="830" t="s">
        <v>20</v>
      </c>
      <c r="F18" s="841" t="s">
        <v>103</v>
      </c>
      <c r="G18" s="473">
        <v>150</v>
      </c>
      <c r="H18" s="830"/>
      <c r="I18" s="373">
        <v>0.6</v>
      </c>
      <c r="J18" s="321">
        <v>0</v>
      </c>
      <c r="K18" s="374">
        <v>16.95</v>
      </c>
      <c r="L18" s="827">
        <v>69</v>
      </c>
      <c r="M18" s="296">
        <v>0.01</v>
      </c>
      <c r="N18" s="47">
        <v>0.03</v>
      </c>
      <c r="O18" s="47">
        <v>19.5</v>
      </c>
      <c r="P18" s="47">
        <v>0</v>
      </c>
      <c r="Q18" s="332">
        <v>0</v>
      </c>
      <c r="R18" s="296">
        <v>24</v>
      </c>
      <c r="S18" s="47">
        <v>16.5</v>
      </c>
      <c r="T18" s="47">
        <v>13.5</v>
      </c>
      <c r="U18" s="47">
        <v>3.3</v>
      </c>
      <c r="V18" s="47">
        <v>417</v>
      </c>
      <c r="W18" s="47">
        <v>3.0000000000000001E-3</v>
      </c>
      <c r="X18" s="47">
        <v>5.0000000000000001E-4</v>
      </c>
      <c r="Y18" s="48">
        <v>1.4999999999999999E-2</v>
      </c>
    </row>
    <row r="19" spans="2:25" s="16" customFormat="1" ht="26.5" customHeight="1" x14ac:dyDescent="0.35">
      <c r="B19" s="588"/>
      <c r="C19" s="112"/>
      <c r="D19" s="456">
        <v>31</v>
      </c>
      <c r="E19" s="144" t="s">
        <v>9</v>
      </c>
      <c r="F19" s="134" t="s">
        <v>74</v>
      </c>
      <c r="G19" s="529">
        <v>200</v>
      </c>
      <c r="H19" s="112"/>
      <c r="I19" s="210">
        <v>5.74</v>
      </c>
      <c r="J19" s="73">
        <v>8.7799999999999994</v>
      </c>
      <c r="K19" s="74">
        <v>8.74</v>
      </c>
      <c r="L19" s="689">
        <v>138.04</v>
      </c>
      <c r="M19" s="210">
        <v>0.04</v>
      </c>
      <c r="N19" s="73">
        <v>0.08</v>
      </c>
      <c r="O19" s="73">
        <v>5.24</v>
      </c>
      <c r="P19" s="73">
        <v>132.80000000000001</v>
      </c>
      <c r="Q19" s="74">
        <v>0.06</v>
      </c>
      <c r="R19" s="210">
        <v>33.799999999999997</v>
      </c>
      <c r="S19" s="73">
        <v>77.48</v>
      </c>
      <c r="T19" s="73">
        <v>20.28</v>
      </c>
      <c r="U19" s="73">
        <v>1.28</v>
      </c>
      <c r="V19" s="73">
        <v>278.8</v>
      </c>
      <c r="W19" s="73">
        <v>6.0000000000000001E-3</v>
      </c>
      <c r="X19" s="73">
        <v>0</v>
      </c>
      <c r="Y19" s="180">
        <v>3.5999999999999997E-2</v>
      </c>
    </row>
    <row r="20" spans="2:25" s="33" customFormat="1" ht="26.5" customHeight="1" x14ac:dyDescent="0.35">
      <c r="B20" s="581"/>
      <c r="C20" s="102"/>
      <c r="D20" s="112">
        <v>89</v>
      </c>
      <c r="E20" s="112" t="s">
        <v>10</v>
      </c>
      <c r="F20" s="149" t="s">
        <v>87</v>
      </c>
      <c r="G20" s="195">
        <v>90</v>
      </c>
      <c r="H20" s="88"/>
      <c r="I20" s="210">
        <v>18.13</v>
      </c>
      <c r="J20" s="73">
        <v>17.05</v>
      </c>
      <c r="K20" s="180">
        <v>3.69</v>
      </c>
      <c r="L20" s="324">
        <v>240.96</v>
      </c>
      <c r="M20" s="325">
        <v>0.06</v>
      </c>
      <c r="N20" s="79">
        <v>0.13</v>
      </c>
      <c r="O20" s="80">
        <v>1.06</v>
      </c>
      <c r="P20" s="80">
        <v>0</v>
      </c>
      <c r="Q20" s="81">
        <v>0</v>
      </c>
      <c r="R20" s="325">
        <v>17.03</v>
      </c>
      <c r="S20" s="80">
        <v>176.72</v>
      </c>
      <c r="T20" s="80">
        <v>23.18</v>
      </c>
      <c r="U20" s="80">
        <v>2.61</v>
      </c>
      <c r="V20" s="80">
        <v>317</v>
      </c>
      <c r="W20" s="80">
        <v>7.0000000000000001E-3</v>
      </c>
      <c r="X20" s="80">
        <v>3.5E-4</v>
      </c>
      <c r="Y20" s="85">
        <v>0.06</v>
      </c>
    </row>
    <row r="21" spans="2:25" s="33" customFormat="1" ht="26.5" customHeight="1" x14ac:dyDescent="0.35">
      <c r="B21" s="581"/>
      <c r="C21" s="102"/>
      <c r="D21" s="88">
        <v>65</v>
      </c>
      <c r="E21" s="144" t="s">
        <v>82</v>
      </c>
      <c r="F21" s="126" t="s">
        <v>51</v>
      </c>
      <c r="G21" s="88">
        <v>150</v>
      </c>
      <c r="H21" s="144"/>
      <c r="I21" s="325">
        <v>6.45</v>
      </c>
      <c r="J21" s="80">
        <v>4.05</v>
      </c>
      <c r="K21" s="81">
        <v>40.200000000000003</v>
      </c>
      <c r="L21" s="659">
        <v>223.65</v>
      </c>
      <c r="M21" s="210">
        <v>0.08</v>
      </c>
      <c r="N21" s="73">
        <v>0.02</v>
      </c>
      <c r="O21" s="73">
        <v>0</v>
      </c>
      <c r="P21" s="73">
        <v>30</v>
      </c>
      <c r="Q21" s="74">
        <v>0.11</v>
      </c>
      <c r="R21" s="210">
        <v>13.05</v>
      </c>
      <c r="S21" s="73">
        <v>58.34</v>
      </c>
      <c r="T21" s="73">
        <v>22.53</v>
      </c>
      <c r="U21" s="73">
        <v>1.25</v>
      </c>
      <c r="V21" s="73">
        <v>1.1000000000000001</v>
      </c>
      <c r="W21" s="73">
        <v>0</v>
      </c>
      <c r="X21" s="73">
        <v>0</v>
      </c>
      <c r="Y21" s="44">
        <v>0</v>
      </c>
    </row>
    <row r="22" spans="2:25" s="16" customFormat="1" ht="33.75" customHeight="1" x14ac:dyDescent="0.35">
      <c r="B22" s="581"/>
      <c r="C22" s="112"/>
      <c r="D22" s="456">
        <v>104</v>
      </c>
      <c r="E22" s="113" t="s">
        <v>18</v>
      </c>
      <c r="F22" s="533" t="s">
        <v>124</v>
      </c>
      <c r="G22" s="537">
        <v>200</v>
      </c>
      <c r="H22" s="87"/>
      <c r="I22" s="204">
        <v>0</v>
      </c>
      <c r="J22" s="15">
        <v>0</v>
      </c>
      <c r="K22" s="38">
        <v>19.2</v>
      </c>
      <c r="L22" s="161">
        <v>76.8</v>
      </c>
      <c r="M22" s="204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4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8">
        <v>0</v>
      </c>
    </row>
    <row r="23" spans="2:25" s="16" customFormat="1" ht="26.5" customHeight="1" x14ac:dyDescent="0.35">
      <c r="B23" s="582"/>
      <c r="C23" s="114"/>
      <c r="D23" s="89">
        <v>119</v>
      </c>
      <c r="E23" s="145" t="s">
        <v>14</v>
      </c>
      <c r="F23" s="125" t="s">
        <v>52</v>
      </c>
      <c r="G23" s="536">
        <v>20</v>
      </c>
      <c r="H23" s="108"/>
      <c r="I23" s="204">
        <v>1.4</v>
      </c>
      <c r="J23" s="15">
        <v>0.14000000000000001</v>
      </c>
      <c r="K23" s="38">
        <v>8.8000000000000007</v>
      </c>
      <c r="L23" s="213">
        <v>48</v>
      </c>
      <c r="M23" s="204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4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8">
        <v>0</v>
      </c>
    </row>
    <row r="24" spans="2:25" s="16" customFormat="1" ht="26.5" customHeight="1" x14ac:dyDescent="0.35">
      <c r="B24" s="582"/>
      <c r="C24" s="114"/>
      <c r="D24" s="108">
        <v>120</v>
      </c>
      <c r="E24" s="145" t="s">
        <v>15</v>
      </c>
      <c r="F24" s="125" t="s">
        <v>44</v>
      </c>
      <c r="G24" s="456">
        <v>20</v>
      </c>
      <c r="H24" s="144"/>
      <c r="I24" s="234">
        <v>1.1399999999999999</v>
      </c>
      <c r="J24" s="20">
        <v>0.22</v>
      </c>
      <c r="K24" s="21">
        <v>7.44</v>
      </c>
      <c r="L24" s="372">
        <v>36.26</v>
      </c>
      <c r="M24" s="234">
        <v>0.02</v>
      </c>
      <c r="N24" s="20">
        <v>2.4E-2</v>
      </c>
      <c r="O24" s="20">
        <v>0.08</v>
      </c>
      <c r="P24" s="20">
        <v>0</v>
      </c>
      <c r="Q24" s="21">
        <v>0</v>
      </c>
      <c r="R24" s="234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4">
        <v>1.2E-2</v>
      </c>
    </row>
    <row r="25" spans="2:25" s="33" customFormat="1" ht="26.5" customHeight="1" x14ac:dyDescent="0.35">
      <c r="B25" s="581"/>
      <c r="C25" s="136"/>
      <c r="D25" s="216"/>
      <c r="E25" s="146"/>
      <c r="F25" s="263" t="s">
        <v>21</v>
      </c>
      <c r="G25" s="329">
        <f>G18+G19+G20+G21+G22+G23+G24</f>
        <v>830</v>
      </c>
      <c r="H25" s="146"/>
      <c r="I25" s="173">
        <f t="shared" ref="I25:Y25" si="2">I18+I19+I20+I21+I22+I23+I24</f>
        <v>33.46</v>
      </c>
      <c r="J25" s="82">
        <f t="shared" si="2"/>
        <v>30.24</v>
      </c>
      <c r="K25" s="160">
        <f t="shared" si="2"/>
        <v>105.02</v>
      </c>
      <c r="L25" s="814">
        <f t="shared" si="2"/>
        <v>832.70999999999992</v>
      </c>
      <c r="M25" s="172">
        <f t="shared" si="2"/>
        <v>0.39</v>
      </c>
      <c r="N25" s="31">
        <f t="shared" si="2"/>
        <v>0.30000000000000004</v>
      </c>
      <c r="O25" s="31">
        <f t="shared" si="2"/>
        <v>35.04</v>
      </c>
      <c r="P25" s="31">
        <f t="shared" si="2"/>
        <v>261.8</v>
      </c>
      <c r="Q25" s="225">
        <f t="shared" si="2"/>
        <v>1.3199999999999998</v>
      </c>
      <c r="R25" s="172">
        <f t="shared" si="2"/>
        <v>102.84</v>
      </c>
      <c r="S25" s="31">
        <f t="shared" si="2"/>
        <v>396.64</v>
      </c>
      <c r="T25" s="31">
        <f t="shared" si="2"/>
        <v>100.69000000000001</v>
      </c>
      <c r="U25" s="31">
        <f t="shared" si="2"/>
        <v>9.4600000000000009</v>
      </c>
      <c r="V25" s="31">
        <f t="shared" si="2"/>
        <v>1106</v>
      </c>
      <c r="W25" s="31">
        <f t="shared" si="2"/>
        <v>1.8599999999999998E-2</v>
      </c>
      <c r="X25" s="31">
        <f t="shared" si="2"/>
        <v>3.8500000000000001E-3</v>
      </c>
      <c r="Y25" s="64">
        <f t="shared" si="2"/>
        <v>0.12299999999999998</v>
      </c>
    </row>
    <row r="26" spans="2:25" s="33" customFormat="1" ht="26.5" customHeight="1" thickBot="1" x14ac:dyDescent="0.4">
      <c r="B26" s="615"/>
      <c r="C26" s="865"/>
      <c r="D26" s="218"/>
      <c r="E26" s="815"/>
      <c r="F26" s="299" t="s">
        <v>22</v>
      </c>
      <c r="G26" s="178"/>
      <c r="H26" s="168"/>
      <c r="I26" s="174"/>
      <c r="J26" s="49"/>
      <c r="K26" s="107"/>
      <c r="L26" s="816">
        <f>L25/23.5</f>
        <v>35.434468085106381</v>
      </c>
      <c r="M26" s="174"/>
      <c r="N26" s="49"/>
      <c r="O26" s="49"/>
      <c r="P26" s="49"/>
      <c r="Q26" s="107"/>
      <c r="R26" s="174"/>
      <c r="S26" s="49"/>
      <c r="T26" s="49"/>
      <c r="U26" s="49"/>
      <c r="V26" s="49"/>
      <c r="W26" s="49"/>
      <c r="X26" s="49"/>
      <c r="Y26" s="101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75" t="s">
        <v>62</v>
      </c>
      <c r="C28" s="620"/>
      <c r="D28" s="586"/>
      <c r="E28" s="586"/>
      <c r="F28" s="25"/>
      <c r="G28" s="26"/>
      <c r="H28" s="11"/>
      <c r="I28" s="9"/>
      <c r="J28" s="11"/>
      <c r="K28" s="11"/>
    </row>
    <row r="29" spans="2:25" ht="18" x14ac:dyDescent="0.35">
      <c r="B29" s="576" t="s">
        <v>63</v>
      </c>
      <c r="C29" s="621"/>
      <c r="D29" s="587"/>
      <c r="E29" s="587"/>
      <c r="F29" s="25"/>
      <c r="G29" s="26"/>
      <c r="H29" s="11"/>
      <c r="I29" s="11"/>
      <c r="J29" s="11"/>
      <c r="K29" s="11"/>
    </row>
    <row r="30" spans="2:25" ht="18" x14ac:dyDescent="0.35">
      <c r="B30" s="11"/>
      <c r="C30" s="301"/>
      <c r="D30" s="301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77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83" t="s">
        <v>24</v>
      </c>
      <c r="N4" s="886"/>
      <c r="O4" s="886"/>
      <c r="P4" s="886"/>
      <c r="Q4" s="887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5" s="16" customFormat="1" ht="28.5" customHeight="1" thickBot="1" x14ac:dyDescent="0.4">
      <c r="B5" s="878"/>
      <c r="C5" s="882"/>
      <c r="D5" s="881"/>
      <c r="E5" s="878"/>
      <c r="F5" s="878"/>
      <c r="G5" s="878"/>
      <c r="H5" s="878"/>
      <c r="I5" s="86" t="s">
        <v>27</v>
      </c>
      <c r="J5" s="400" t="s">
        <v>28</v>
      </c>
      <c r="K5" s="86" t="s">
        <v>29</v>
      </c>
      <c r="L5" s="896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26.5" customHeight="1" x14ac:dyDescent="0.35">
      <c r="B6" s="579" t="s">
        <v>6</v>
      </c>
      <c r="C6" s="130"/>
      <c r="D6" s="335">
        <v>137</v>
      </c>
      <c r="E6" s="573" t="s">
        <v>20</v>
      </c>
      <c r="F6" s="757" t="s">
        <v>152</v>
      </c>
      <c r="G6" s="828">
        <v>100</v>
      </c>
      <c r="H6" s="130"/>
      <c r="I6" s="297">
        <v>0.8</v>
      </c>
      <c r="J6" s="47">
        <v>0.2</v>
      </c>
      <c r="K6" s="332">
        <v>7.5</v>
      </c>
      <c r="L6" s="829">
        <v>38</v>
      </c>
      <c r="M6" s="296">
        <v>0.06</v>
      </c>
      <c r="N6" s="297">
        <v>0.03</v>
      </c>
      <c r="O6" s="47">
        <v>38</v>
      </c>
      <c r="P6" s="47">
        <v>10</v>
      </c>
      <c r="Q6" s="48">
        <v>0</v>
      </c>
      <c r="R6" s="296">
        <v>35</v>
      </c>
      <c r="S6" s="47">
        <v>17</v>
      </c>
      <c r="T6" s="47">
        <v>11</v>
      </c>
      <c r="U6" s="47">
        <v>0.1</v>
      </c>
      <c r="V6" s="47">
        <v>155</v>
      </c>
      <c r="W6" s="47">
        <v>2.9999999999999997E-4</v>
      </c>
      <c r="X6" s="47">
        <v>1E-4</v>
      </c>
      <c r="Y6" s="48">
        <v>0.15</v>
      </c>
    </row>
    <row r="7" spans="2:25" s="33" customFormat="1" ht="39.75" customHeight="1" x14ac:dyDescent="0.35">
      <c r="B7" s="588"/>
      <c r="C7" s="112"/>
      <c r="D7" s="456">
        <v>293</v>
      </c>
      <c r="E7" s="112" t="s">
        <v>59</v>
      </c>
      <c r="F7" s="149" t="s">
        <v>181</v>
      </c>
      <c r="G7" s="144">
        <v>150</v>
      </c>
      <c r="H7" s="112"/>
      <c r="I7" s="19">
        <v>16.03</v>
      </c>
      <c r="J7" s="20">
        <v>7.85</v>
      </c>
      <c r="K7" s="21">
        <v>31.16</v>
      </c>
      <c r="L7" s="246">
        <v>261.16000000000003</v>
      </c>
      <c r="M7" s="234">
        <v>0.04</v>
      </c>
      <c r="N7" s="19">
        <v>0.22</v>
      </c>
      <c r="O7" s="20">
        <v>2.23</v>
      </c>
      <c r="P7" s="20">
        <v>60</v>
      </c>
      <c r="Q7" s="21">
        <v>0.52</v>
      </c>
      <c r="R7" s="234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4">
        <v>0.02</v>
      </c>
    </row>
    <row r="8" spans="2:25" s="33" customFormat="1" ht="26.5" customHeight="1" x14ac:dyDescent="0.35">
      <c r="B8" s="588"/>
      <c r="C8" s="112"/>
      <c r="D8" s="456">
        <v>116</v>
      </c>
      <c r="E8" s="88" t="s">
        <v>60</v>
      </c>
      <c r="F8" s="109" t="s">
        <v>89</v>
      </c>
      <c r="G8" s="112">
        <v>200</v>
      </c>
      <c r="H8" s="112"/>
      <c r="I8" s="17">
        <v>3.2</v>
      </c>
      <c r="J8" s="15">
        <v>3.2</v>
      </c>
      <c r="K8" s="18">
        <v>14.6</v>
      </c>
      <c r="L8" s="430">
        <v>100.8</v>
      </c>
      <c r="M8" s="204">
        <v>6.5</v>
      </c>
      <c r="N8" s="17">
        <v>0.32</v>
      </c>
      <c r="O8" s="15">
        <v>1.08</v>
      </c>
      <c r="P8" s="15">
        <v>40</v>
      </c>
      <c r="Q8" s="18">
        <v>0.1</v>
      </c>
      <c r="R8" s="204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8">
        <v>0.04</v>
      </c>
    </row>
    <row r="9" spans="2:25" s="33" customFormat="1" ht="26.5" customHeight="1" x14ac:dyDescent="0.35">
      <c r="B9" s="588"/>
      <c r="C9" s="112"/>
      <c r="D9" s="123">
        <v>121</v>
      </c>
      <c r="E9" s="108" t="s">
        <v>14</v>
      </c>
      <c r="F9" s="310" t="s">
        <v>48</v>
      </c>
      <c r="G9" s="539">
        <v>30</v>
      </c>
      <c r="H9" s="111"/>
      <c r="I9" s="17">
        <v>2.16</v>
      </c>
      <c r="J9" s="15">
        <v>0.81</v>
      </c>
      <c r="K9" s="18">
        <v>14.73</v>
      </c>
      <c r="L9" s="430">
        <v>75.66</v>
      </c>
      <c r="M9" s="204">
        <v>0.04</v>
      </c>
      <c r="N9" s="15">
        <v>0.01</v>
      </c>
      <c r="O9" s="15">
        <v>0</v>
      </c>
      <c r="P9" s="15">
        <v>0</v>
      </c>
      <c r="Q9" s="38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8">
        <v>0</v>
      </c>
    </row>
    <row r="10" spans="2:25" s="33" customFormat="1" ht="30" customHeight="1" x14ac:dyDescent="0.35">
      <c r="B10" s="588"/>
      <c r="C10" s="112"/>
      <c r="D10" s="121">
        <v>120</v>
      </c>
      <c r="E10" s="108" t="s">
        <v>15</v>
      </c>
      <c r="F10" s="572" t="s">
        <v>44</v>
      </c>
      <c r="G10" s="111">
        <v>20</v>
      </c>
      <c r="H10" s="111"/>
      <c r="I10" s="17">
        <v>1.1399999999999999</v>
      </c>
      <c r="J10" s="15">
        <v>0.22</v>
      </c>
      <c r="K10" s="18">
        <v>7.44</v>
      </c>
      <c r="L10" s="431">
        <v>36.26</v>
      </c>
      <c r="M10" s="234">
        <v>0.02</v>
      </c>
      <c r="N10" s="19">
        <v>2.4E-2</v>
      </c>
      <c r="O10" s="20">
        <v>0.08</v>
      </c>
      <c r="P10" s="20">
        <v>0</v>
      </c>
      <c r="Q10" s="21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6.5" customHeight="1" x14ac:dyDescent="0.35">
      <c r="B11" s="588"/>
      <c r="C11" s="112"/>
      <c r="D11" s="459"/>
      <c r="E11" s="88"/>
      <c r="F11" s="132" t="s">
        <v>21</v>
      </c>
      <c r="G11" s="227">
        <f>G6+G7+G8+G9+G10</f>
        <v>500</v>
      </c>
      <c r="H11" s="313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06">
        <f t="shared" si="0"/>
        <v>511.88</v>
      </c>
      <c r="M11" s="234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4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4">
        <f t="shared" si="0"/>
        <v>0.222</v>
      </c>
    </row>
    <row r="12" spans="2:25" s="33" customFormat="1" ht="26.5" customHeight="1" thickBot="1" x14ac:dyDescent="0.4">
      <c r="B12" s="588"/>
      <c r="C12" s="115"/>
      <c r="D12" s="226"/>
      <c r="E12" s="178"/>
      <c r="F12" s="133" t="s">
        <v>22</v>
      </c>
      <c r="G12" s="115"/>
      <c r="H12" s="118"/>
      <c r="I12" s="179"/>
      <c r="J12" s="128"/>
      <c r="K12" s="192"/>
      <c r="L12" s="507">
        <f>L11/23.5</f>
        <v>21.782127659574467</v>
      </c>
      <c r="M12" s="207"/>
      <c r="N12" s="128"/>
      <c r="O12" s="128"/>
      <c r="P12" s="128"/>
      <c r="Q12" s="192"/>
      <c r="R12" s="207"/>
      <c r="S12" s="128"/>
      <c r="T12" s="128"/>
      <c r="U12" s="128"/>
      <c r="V12" s="128"/>
      <c r="W12" s="128"/>
      <c r="X12" s="128"/>
      <c r="Y12" s="129"/>
    </row>
    <row r="13" spans="2:25" s="16" customFormat="1" ht="26.5" customHeight="1" x14ac:dyDescent="0.35">
      <c r="B13" s="613" t="s">
        <v>7</v>
      </c>
      <c r="C13" s="130"/>
      <c r="D13" s="112">
        <v>135</v>
      </c>
      <c r="E13" s="456" t="s">
        <v>20</v>
      </c>
      <c r="F13" s="134" t="s">
        <v>153</v>
      </c>
      <c r="G13" s="529">
        <v>60</v>
      </c>
      <c r="H13" s="144"/>
      <c r="I13" s="296">
        <v>1.2</v>
      </c>
      <c r="J13" s="47">
        <v>5.4</v>
      </c>
      <c r="K13" s="48">
        <v>5.16</v>
      </c>
      <c r="L13" s="233">
        <v>73.2</v>
      </c>
      <c r="M13" s="296">
        <v>0.01</v>
      </c>
      <c r="N13" s="297">
        <v>0.03</v>
      </c>
      <c r="O13" s="47">
        <v>4.2</v>
      </c>
      <c r="P13" s="47">
        <v>90</v>
      </c>
      <c r="Q13" s="332">
        <v>0</v>
      </c>
      <c r="R13" s="296">
        <v>24.6</v>
      </c>
      <c r="S13" s="47">
        <v>40.200000000000003</v>
      </c>
      <c r="T13" s="47">
        <v>21</v>
      </c>
      <c r="U13" s="47">
        <v>4.2</v>
      </c>
      <c r="V13" s="47">
        <v>189</v>
      </c>
      <c r="W13" s="47">
        <v>0</v>
      </c>
      <c r="X13" s="47">
        <v>0</v>
      </c>
      <c r="Y13" s="48">
        <v>0</v>
      </c>
    </row>
    <row r="14" spans="2:25" s="16" customFormat="1" ht="26.5" customHeight="1" x14ac:dyDescent="0.35">
      <c r="B14" s="579"/>
      <c r="C14" s="111"/>
      <c r="D14" s="456">
        <v>30</v>
      </c>
      <c r="E14" s="88" t="s">
        <v>9</v>
      </c>
      <c r="F14" s="134" t="s">
        <v>16</v>
      </c>
      <c r="G14" s="195">
        <v>200</v>
      </c>
      <c r="H14" s="112"/>
      <c r="I14" s="181">
        <v>6</v>
      </c>
      <c r="J14" s="73">
        <v>6.28</v>
      </c>
      <c r="K14" s="74">
        <v>7.12</v>
      </c>
      <c r="L14" s="183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4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4">
        <v>3.2000000000000001E-2</v>
      </c>
    </row>
    <row r="15" spans="2:25" s="33" customFormat="1" ht="35.25" customHeight="1" x14ac:dyDescent="0.35">
      <c r="B15" s="581"/>
      <c r="C15" s="313"/>
      <c r="D15" s="456">
        <v>182</v>
      </c>
      <c r="E15" s="88" t="s">
        <v>10</v>
      </c>
      <c r="F15" s="312" t="s">
        <v>157</v>
      </c>
      <c r="G15" s="768">
        <v>90</v>
      </c>
      <c r="H15" s="112"/>
      <c r="I15" s="181">
        <v>18.61</v>
      </c>
      <c r="J15" s="73">
        <v>5.33</v>
      </c>
      <c r="K15" s="74">
        <v>2.89</v>
      </c>
      <c r="L15" s="183">
        <v>133.04</v>
      </c>
      <c r="M15" s="181">
        <v>0.1</v>
      </c>
      <c r="N15" s="181">
        <v>0.12</v>
      </c>
      <c r="O15" s="73">
        <v>1.34</v>
      </c>
      <c r="P15" s="73">
        <v>30</v>
      </c>
      <c r="Q15" s="74">
        <v>0.32</v>
      </c>
      <c r="R15" s="210">
        <v>125.75</v>
      </c>
      <c r="S15" s="73">
        <v>245.55199999999999</v>
      </c>
      <c r="T15" s="73">
        <v>56.16</v>
      </c>
      <c r="U15" s="73">
        <v>0.97</v>
      </c>
      <c r="V15" s="73">
        <v>404.63</v>
      </c>
      <c r="W15" s="73">
        <v>0.13800000000000001</v>
      </c>
      <c r="X15" s="73">
        <v>1.494E-2</v>
      </c>
      <c r="Y15" s="180">
        <v>0.65</v>
      </c>
    </row>
    <row r="16" spans="2:25" s="33" customFormat="1" ht="26.5" customHeight="1" x14ac:dyDescent="0.35">
      <c r="B16" s="581"/>
      <c r="C16" s="135" t="s">
        <v>70</v>
      </c>
      <c r="D16" s="749">
        <v>50</v>
      </c>
      <c r="E16" s="738" t="s">
        <v>61</v>
      </c>
      <c r="F16" s="750" t="s">
        <v>92</v>
      </c>
      <c r="G16" s="500">
        <v>150</v>
      </c>
      <c r="H16" s="500"/>
      <c r="I16" s="641">
        <v>3.3</v>
      </c>
      <c r="J16" s="642">
        <v>7.8</v>
      </c>
      <c r="K16" s="643">
        <v>22.35</v>
      </c>
      <c r="L16" s="644">
        <v>173.1</v>
      </c>
      <c r="M16" s="56">
        <v>0.14000000000000001</v>
      </c>
      <c r="N16" s="56">
        <v>0.12</v>
      </c>
      <c r="O16" s="57">
        <v>18.149999999999999</v>
      </c>
      <c r="P16" s="57">
        <v>21.6</v>
      </c>
      <c r="Q16" s="97">
        <v>0.1</v>
      </c>
      <c r="R16" s="266">
        <v>36.36</v>
      </c>
      <c r="S16" s="57">
        <v>85.5</v>
      </c>
      <c r="T16" s="57">
        <v>27.8</v>
      </c>
      <c r="U16" s="57">
        <v>1.1399999999999999</v>
      </c>
      <c r="V16" s="57">
        <v>701.4</v>
      </c>
      <c r="W16" s="57">
        <v>8.0000000000000002E-3</v>
      </c>
      <c r="X16" s="57">
        <v>2E-3</v>
      </c>
      <c r="Y16" s="58">
        <v>4.2000000000000003E-2</v>
      </c>
    </row>
    <row r="17" spans="2:25" s="33" customFormat="1" ht="26.5" customHeight="1" x14ac:dyDescent="0.35">
      <c r="B17" s="581"/>
      <c r="C17" s="747" t="s">
        <v>72</v>
      </c>
      <c r="D17" s="141">
        <v>51</v>
      </c>
      <c r="E17" s="155" t="s">
        <v>61</v>
      </c>
      <c r="F17" s="707" t="s">
        <v>173</v>
      </c>
      <c r="G17" s="155">
        <v>150</v>
      </c>
      <c r="H17" s="141"/>
      <c r="I17" s="698">
        <v>3.3</v>
      </c>
      <c r="J17" s="699">
        <v>3.9</v>
      </c>
      <c r="K17" s="700">
        <v>25.65</v>
      </c>
      <c r="L17" s="701">
        <v>151.35</v>
      </c>
      <c r="M17" s="698">
        <v>0.15</v>
      </c>
      <c r="N17" s="699">
        <v>0.09</v>
      </c>
      <c r="O17" s="699">
        <v>21</v>
      </c>
      <c r="P17" s="699">
        <v>0</v>
      </c>
      <c r="Q17" s="702">
        <v>0</v>
      </c>
      <c r="R17" s="698">
        <v>14.01</v>
      </c>
      <c r="S17" s="699">
        <v>78.63</v>
      </c>
      <c r="T17" s="699">
        <v>29.37</v>
      </c>
      <c r="U17" s="699">
        <v>1.32</v>
      </c>
      <c r="V17" s="699">
        <v>809.4</v>
      </c>
      <c r="W17" s="699">
        <v>8.0000000000000002E-3</v>
      </c>
      <c r="X17" s="699">
        <v>5.9999999999999995E-4</v>
      </c>
      <c r="Y17" s="700">
        <v>4.4999999999999998E-2</v>
      </c>
    </row>
    <row r="18" spans="2:25" s="16" customFormat="1" ht="33.75" customHeight="1" x14ac:dyDescent="0.35">
      <c r="B18" s="582"/>
      <c r="C18" s="194"/>
      <c r="D18" s="456">
        <v>107</v>
      </c>
      <c r="E18" s="88" t="s">
        <v>18</v>
      </c>
      <c r="F18" s="134" t="s">
        <v>93</v>
      </c>
      <c r="G18" s="195">
        <v>200</v>
      </c>
      <c r="H18" s="112"/>
      <c r="I18" s="17">
        <v>0</v>
      </c>
      <c r="J18" s="15">
        <v>0</v>
      </c>
      <c r="K18" s="18">
        <v>19.600000000000001</v>
      </c>
      <c r="L18" s="161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4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8">
        <v>0</v>
      </c>
    </row>
    <row r="19" spans="2:25" s="16" customFormat="1" ht="26.5" customHeight="1" x14ac:dyDescent="0.35">
      <c r="B19" s="582"/>
      <c r="C19" s="194"/>
      <c r="D19" s="123">
        <v>119</v>
      </c>
      <c r="E19" s="108" t="s">
        <v>14</v>
      </c>
      <c r="F19" s="572" t="s">
        <v>52</v>
      </c>
      <c r="G19" s="111">
        <v>50</v>
      </c>
      <c r="H19" s="221"/>
      <c r="I19" s="204">
        <v>3.8</v>
      </c>
      <c r="J19" s="15">
        <v>0.4</v>
      </c>
      <c r="K19" s="38">
        <v>24.6</v>
      </c>
      <c r="L19" s="213">
        <v>117.5</v>
      </c>
      <c r="M19" s="204">
        <v>0.05</v>
      </c>
      <c r="N19" s="17">
        <v>0.01</v>
      </c>
      <c r="O19" s="15">
        <v>0</v>
      </c>
      <c r="P19" s="15">
        <v>0</v>
      </c>
      <c r="Q19" s="18">
        <v>0</v>
      </c>
      <c r="R19" s="204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2">
        <v>7.25</v>
      </c>
    </row>
    <row r="20" spans="2:25" s="16" customFormat="1" ht="26.5" customHeight="1" x14ac:dyDescent="0.35">
      <c r="B20" s="582"/>
      <c r="C20" s="194"/>
      <c r="D20" s="121">
        <v>120</v>
      </c>
      <c r="E20" s="108" t="s">
        <v>15</v>
      </c>
      <c r="F20" s="572" t="s">
        <v>44</v>
      </c>
      <c r="G20" s="112">
        <v>45</v>
      </c>
      <c r="H20" s="313"/>
      <c r="I20" s="19">
        <v>2.97</v>
      </c>
      <c r="J20" s="20">
        <v>0.54</v>
      </c>
      <c r="K20" s="21">
        <v>18.09</v>
      </c>
      <c r="L20" s="164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4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8">
        <v>0.01</v>
      </c>
    </row>
    <row r="21" spans="2:25" s="16" customFormat="1" ht="26.5" customHeight="1" x14ac:dyDescent="0.35">
      <c r="B21" s="582"/>
      <c r="C21" s="751" t="s">
        <v>70</v>
      </c>
      <c r="D21" s="655"/>
      <c r="E21" s="413"/>
      <c r="F21" s="360" t="s">
        <v>21</v>
      </c>
      <c r="G21" s="201">
        <f>G13+G14+G15+G16+G18+G19+G20</f>
        <v>795</v>
      </c>
      <c r="H21" s="311"/>
      <c r="I21" s="349">
        <f t="shared" ref="I21:Y21" si="1">I13+I14+I15+I16+I18+I19+I20</f>
        <v>35.879999999999995</v>
      </c>
      <c r="J21" s="93">
        <f t="shared" si="1"/>
        <v>25.749999999999996</v>
      </c>
      <c r="K21" s="351">
        <f t="shared" si="1"/>
        <v>99.81</v>
      </c>
      <c r="L21" s="752">
        <f t="shared" si="1"/>
        <v>773.68000000000006</v>
      </c>
      <c r="M21" s="349">
        <f t="shared" si="1"/>
        <v>0.46</v>
      </c>
      <c r="N21" s="349">
        <f t="shared" si="1"/>
        <v>0.42</v>
      </c>
      <c r="O21" s="93">
        <f t="shared" si="1"/>
        <v>41.61</v>
      </c>
      <c r="P21" s="57">
        <f t="shared" si="1"/>
        <v>278.60000000000002</v>
      </c>
      <c r="Q21" s="753">
        <f t="shared" si="1"/>
        <v>0.42800000000000005</v>
      </c>
      <c r="R21" s="348">
        <f t="shared" si="1"/>
        <v>246.86</v>
      </c>
      <c r="S21" s="93">
        <f t="shared" si="1"/>
        <v>550.85199999999998</v>
      </c>
      <c r="T21" s="93">
        <f t="shared" si="1"/>
        <v>154.31</v>
      </c>
      <c r="U21" s="93">
        <f t="shared" si="1"/>
        <v>9.81</v>
      </c>
      <c r="V21" s="93">
        <f t="shared" si="1"/>
        <v>2043.08</v>
      </c>
      <c r="W21" s="93">
        <f t="shared" si="1"/>
        <v>0.15379000000000001</v>
      </c>
      <c r="X21" s="93">
        <f t="shared" si="1"/>
        <v>2.2439999999999998E-2</v>
      </c>
      <c r="Y21" s="94">
        <f t="shared" si="1"/>
        <v>7.984</v>
      </c>
    </row>
    <row r="22" spans="2:25" s="16" customFormat="1" ht="26.5" customHeight="1" x14ac:dyDescent="0.35">
      <c r="B22" s="582"/>
      <c r="C22" s="751" t="s">
        <v>70</v>
      </c>
      <c r="D22" s="655"/>
      <c r="E22" s="413"/>
      <c r="F22" s="360" t="s">
        <v>22</v>
      </c>
      <c r="G22" s="201"/>
      <c r="H22" s="311"/>
      <c r="I22" s="349"/>
      <c r="J22" s="93"/>
      <c r="K22" s="351"/>
      <c r="L22" s="756">
        <f>L21/23.5</f>
        <v>32.922553191489364</v>
      </c>
      <c r="M22" s="349"/>
      <c r="N22" s="349"/>
      <c r="O22" s="93"/>
      <c r="P22" s="57"/>
      <c r="Q22" s="753"/>
      <c r="R22" s="348"/>
      <c r="S22" s="93"/>
      <c r="T22" s="93"/>
      <c r="U22" s="93"/>
      <c r="V22" s="93"/>
      <c r="W22" s="93"/>
      <c r="X22" s="93"/>
      <c r="Y22" s="94"/>
    </row>
    <row r="23" spans="2:25" s="33" customFormat="1" ht="26.5" customHeight="1" x14ac:dyDescent="0.35">
      <c r="B23" s="581"/>
      <c r="C23" s="747" t="s">
        <v>72</v>
      </c>
      <c r="D23" s="597"/>
      <c r="E23" s="458"/>
      <c r="F23" s="754" t="s">
        <v>21</v>
      </c>
      <c r="G23" s="250">
        <f>G13+G14+G15+G17+G18+G19+G20</f>
        <v>795</v>
      </c>
      <c r="H23" s="202"/>
      <c r="I23" s="61">
        <f t="shared" ref="I23:Y23" si="2">I13+I14+I15+I17+I18+I19+I20</f>
        <v>35.879999999999995</v>
      </c>
      <c r="J23" s="60">
        <f t="shared" si="2"/>
        <v>21.849999999999994</v>
      </c>
      <c r="K23" s="350">
        <f t="shared" si="2"/>
        <v>103.11000000000001</v>
      </c>
      <c r="L23" s="250">
        <f t="shared" si="2"/>
        <v>751.93000000000006</v>
      </c>
      <c r="M23" s="346">
        <f t="shared" si="2"/>
        <v>0.47</v>
      </c>
      <c r="N23" s="60">
        <f t="shared" si="2"/>
        <v>0.38999999999999996</v>
      </c>
      <c r="O23" s="60">
        <f t="shared" si="2"/>
        <v>44.46</v>
      </c>
      <c r="P23" s="731">
        <f t="shared" si="2"/>
        <v>257</v>
      </c>
      <c r="Q23" s="458">
        <f t="shared" si="2"/>
        <v>0.32800000000000001</v>
      </c>
      <c r="R23" s="346">
        <f t="shared" si="2"/>
        <v>224.51</v>
      </c>
      <c r="S23" s="60">
        <f t="shared" si="2"/>
        <v>543.98199999999997</v>
      </c>
      <c r="T23" s="60">
        <f t="shared" si="2"/>
        <v>155.88000000000002</v>
      </c>
      <c r="U23" s="60">
        <f t="shared" si="2"/>
        <v>9.99</v>
      </c>
      <c r="V23" s="60">
        <f t="shared" si="2"/>
        <v>2151.08</v>
      </c>
      <c r="W23" s="60">
        <f t="shared" si="2"/>
        <v>0.15379000000000001</v>
      </c>
      <c r="X23" s="60">
        <f t="shared" si="2"/>
        <v>2.104E-2</v>
      </c>
      <c r="Y23" s="347">
        <f t="shared" si="2"/>
        <v>7.9870000000000001</v>
      </c>
    </row>
    <row r="24" spans="2:25" s="33" customFormat="1" ht="26.5" customHeight="1" thickBot="1" x14ac:dyDescent="0.4">
      <c r="B24" s="615"/>
      <c r="C24" s="463" t="s">
        <v>72</v>
      </c>
      <c r="D24" s="755"/>
      <c r="E24" s="476"/>
      <c r="F24" s="365" t="s">
        <v>22</v>
      </c>
      <c r="G24" s="157"/>
      <c r="H24" s="157"/>
      <c r="I24" s="645"/>
      <c r="J24" s="367"/>
      <c r="K24" s="395"/>
      <c r="L24" s="746">
        <f>L23/23.5</f>
        <v>31.997021276595749</v>
      </c>
      <c r="M24" s="366"/>
      <c r="N24" s="367"/>
      <c r="O24" s="367"/>
      <c r="P24" s="367"/>
      <c r="Q24" s="395"/>
      <c r="R24" s="366"/>
      <c r="S24" s="367"/>
      <c r="T24" s="367"/>
      <c r="U24" s="367"/>
      <c r="V24" s="367"/>
      <c r="W24" s="367"/>
      <c r="X24" s="367"/>
      <c r="Y24" s="368"/>
    </row>
    <row r="25" spans="2:25" x14ac:dyDescent="0.35">
      <c r="B25" s="2"/>
      <c r="C25" s="2"/>
      <c r="D25" s="184"/>
      <c r="E25" s="27"/>
      <c r="F25" s="27"/>
      <c r="G25" s="27"/>
      <c r="H25" s="185"/>
      <c r="I25" s="186"/>
      <c r="J25" s="185"/>
      <c r="K25" s="27"/>
      <c r="L25" s="187"/>
      <c r="M25" s="27"/>
      <c r="N25" s="27"/>
      <c r="O25" s="27"/>
      <c r="P25" s="188"/>
      <c r="Q25" s="188"/>
      <c r="R25" s="188"/>
      <c r="S25" s="188"/>
      <c r="T25" s="188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75" t="s">
        <v>62</v>
      </c>
      <c r="C28" s="620"/>
      <c r="D28" s="586"/>
      <c r="E28" s="586"/>
      <c r="F28" s="25"/>
      <c r="G28" s="26"/>
      <c r="H28" s="11"/>
      <c r="I28" s="11"/>
      <c r="J28" s="11"/>
      <c r="K28" s="11"/>
    </row>
    <row r="29" spans="2:25" ht="15.5" x14ac:dyDescent="0.35">
      <c r="B29" s="576" t="s">
        <v>63</v>
      </c>
      <c r="C29" s="621"/>
      <c r="D29" s="587"/>
      <c r="E29" s="587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50" t="s">
        <v>1</v>
      </c>
      <c r="C2" s="550"/>
      <c r="D2" s="622"/>
      <c r="E2" s="622" t="s">
        <v>3</v>
      </c>
      <c r="F2" s="550"/>
      <c r="G2" s="552" t="s">
        <v>2</v>
      </c>
      <c r="H2" s="552">
        <v>16</v>
      </c>
      <c r="I2" s="550"/>
      <c r="L2" s="8"/>
      <c r="M2" s="7"/>
      <c r="N2" s="1"/>
      <c r="O2" s="2"/>
    </row>
    <row r="3" spans="2:26" ht="15" thickBot="1" x14ac:dyDescent="0.4">
      <c r="B3" s="1"/>
      <c r="C3" s="1"/>
      <c r="D3" s="198"/>
      <c r="E3" s="198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77" t="s">
        <v>0</v>
      </c>
      <c r="C4" s="877"/>
      <c r="D4" s="880" t="s">
        <v>148</v>
      </c>
      <c r="E4" s="903" t="s">
        <v>38</v>
      </c>
      <c r="F4" s="879" t="s">
        <v>37</v>
      </c>
      <c r="G4" s="879" t="s">
        <v>26</v>
      </c>
      <c r="H4" s="879" t="s">
        <v>137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6" s="16" customFormat="1" ht="28.5" customHeight="1" thickBot="1" x14ac:dyDescent="0.4">
      <c r="B5" s="878"/>
      <c r="C5" s="878"/>
      <c r="D5" s="881"/>
      <c r="E5" s="878"/>
      <c r="F5" s="878"/>
      <c r="G5" s="878"/>
      <c r="H5" s="878"/>
      <c r="I5" s="598" t="s">
        <v>27</v>
      </c>
      <c r="J5" s="565" t="s">
        <v>28</v>
      </c>
      <c r="K5" s="599" t="s">
        <v>29</v>
      </c>
      <c r="L5" s="896"/>
      <c r="M5" s="421" t="s">
        <v>30</v>
      </c>
      <c r="N5" s="421" t="s">
        <v>107</v>
      </c>
      <c r="O5" s="66" t="s">
        <v>31</v>
      </c>
      <c r="P5" s="475" t="s">
        <v>108</v>
      </c>
      <c r="Q5" s="422" t="s">
        <v>109</v>
      </c>
      <c r="R5" s="419" t="s">
        <v>32</v>
      </c>
      <c r="S5" s="420" t="s">
        <v>33</v>
      </c>
      <c r="T5" s="420" t="s">
        <v>34</v>
      </c>
      <c r="U5" s="422" t="s">
        <v>35</v>
      </c>
      <c r="V5" s="421" t="s">
        <v>110</v>
      </c>
      <c r="W5" s="421" t="s">
        <v>111</v>
      </c>
      <c r="X5" s="421" t="s">
        <v>112</v>
      </c>
      <c r="Y5" s="528" t="s">
        <v>113</v>
      </c>
    </row>
    <row r="6" spans="2:26" s="16" customFormat="1" ht="46.5" customHeight="1" x14ac:dyDescent="0.35">
      <c r="B6" s="578" t="s">
        <v>6</v>
      </c>
      <c r="C6" s="116"/>
      <c r="D6" s="456">
        <v>1</v>
      </c>
      <c r="E6" s="144" t="s">
        <v>20</v>
      </c>
      <c r="F6" s="323" t="s">
        <v>12</v>
      </c>
      <c r="G6" s="473">
        <v>15</v>
      </c>
      <c r="H6" s="508"/>
      <c r="I6" s="296">
        <v>3.48</v>
      </c>
      <c r="J6" s="47">
        <v>4.43</v>
      </c>
      <c r="K6" s="332">
        <v>0</v>
      </c>
      <c r="L6" s="521">
        <v>54.6</v>
      </c>
      <c r="M6" s="296">
        <v>0.01</v>
      </c>
      <c r="N6" s="47">
        <v>0.05</v>
      </c>
      <c r="O6" s="47">
        <v>0.1</v>
      </c>
      <c r="P6" s="47">
        <v>40</v>
      </c>
      <c r="Q6" s="48">
        <v>0.14000000000000001</v>
      </c>
      <c r="R6" s="296">
        <v>132</v>
      </c>
      <c r="S6" s="47">
        <v>75</v>
      </c>
      <c r="T6" s="47">
        <v>5.25</v>
      </c>
      <c r="U6" s="47">
        <v>0.15</v>
      </c>
      <c r="V6" s="47">
        <v>13.2</v>
      </c>
      <c r="W6" s="47">
        <v>0</v>
      </c>
      <c r="X6" s="47">
        <v>0</v>
      </c>
      <c r="Y6" s="48">
        <v>0</v>
      </c>
    </row>
    <row r="7" spans="2:26" s="33" customFormat="1" ht="26.5" customHeight="1" x14ac:dyDescent="0.35">
      <c r="B7" s="588"/>
      <c r="C7" s="112"/>
      <c r="D7" s="456">
        <v>295</v>
      </c>
      <c r="E7" s="88" t="s">
        <v>10</v>
      </c>
      <c r="F7" s="134" t="s">
        <v>155</v>
      </c>
      <c r="G7" s="529">
        <v>90</v>
      </c>
      <c r="H7" s="112"/>
      <c r="I7" s="234">
        <v>14.07</v>
      </c>
      <c r="J7" s="20">
        <v>14.61</v>
      </c>
      <c r="K7" s="44">
        <v>1.23</v>
      </c>
      <c r="L7" s="358">
        <v>193.69</v>
      </c>
      <c r="M7" s="234">
        <v>0.06</v>
      </c>
      <c r="N7" s="19">
        <v>0.11</v>
      </c>
      <c r="O7" s="20">
        <v>4.4400000000000004</v>
      </c>
      <c r="P7" s="20">
        <v>80</v>
      </c>
      <c r="Q7" s="44">
        <v>0.01</v>
      </c>
      <c r="R7" s="234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4">
        <v>0.36</v>
      </c>
    </row>
    <row r="8" spans="2:26" s="33" customFormat="1" ht="26.5" customHeight="1" x14ac:dyDescent="0.35">
      <c r="B8" s="588"/>
      <c r="C8" s="112"/>
      <c r="D8" s="456">
        <v>227</v>
      </c>
      <c r="E8" s="144" t="s">
        <v>61</v>
      </c>
      <c r="F8" s="134" t="s">
        <v>106</v>
      </c>
      <c r="G8" s="535">
        <v>150</v>
      </c>
      <c r="H8" s="357"/>
      <c r="I8" s="210">
        <v>4.3499999999999996</v>
      </c>
      <c r="J8" s="73">
        <v>3.9</v>
      </c>
      <c r="K8" s="74">
        <v>20.399999999999999</v>
      </c>
      <c r="L8" s="183">
        <v>134.25</v>
      </c>
      <c r="M8" s="210">
        <v>0.12</v>
      </c>
      <c r="N8" s="73">
        <v>0.08</v>
      </c>
      <c r="O8" s="73">
        <v>0</v>
      </c>
      <c r="P8" s="73">
        <v>19.5</v>
      </c>
      <c r="Q8" s="180">
        <v>0.08</v>
      </c>
      <c r="R8" s="210">
        <v>7.92</v>
      </c>
      <c r="S8" s="73">
        <v>109.87</v>
      </c>
      <c r="T8" s="73">
        <v>73.540000000000006</v>
      </c>
      <c r="U8" s="73">
        <v>2.46</v>
      </c>
      <c r="V8" s="73">
        <v>137.4</v>
      </c>
      <c r="W8" s="73">
        <v>2E-3</v>
      </c>
      <c r="X8" s="73">
        <v>2E-3</v>
      </c>
      <c r="Y8" s="180">
        <v>8.9999999999999993E-3</v>
      </c>
      <c r="Z8" s="105"/>
    </row>
    <row r="9" spans="2:26" s="33" customFormat="1" ht="39.75" customHeight="1" x14ac:dyDescent="0.35">
      <c r="B9" s="588"/>
      <c r="C9" s="112"/>
      <c r="D9" s="456">
        <v>98</v>
      </c>
      <c r="E9" s="145" t="s">
        <v>18</v>
      </c>
      <c r="F9" s="310" t="s">
        <v>17</v>
      </c>
      <c r="G9" s="536">
        <v>200</v>
      </c>
      <c r="H9" s="167"/>
      <c r="I9" s="204">
        <v>0.4</v>
      </c>
      <c r="J9" s="15">
        <v>0</v>
      </c>
      <c r="K9" s="18">
        <v>27</v>
      </c>
      <c r="L9" s="162">
        <v>110</v>
      </c>
      <c r="M9" s="204">
        <v>0.05</v>
      </c>
      <c r="N9" s="15">
        <v>0.02</v>
      </c>
      <c r="O9" s="15">
        <v>0</v>
      </c>
      <c r="P9" s="15">
        <v>0</v>
      </c>
      <c r="Q9" s="38">
        <v>0</v>
      </c>
      <c r="R9" s="204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2">
        <v>0</v>
      </c>
      <c r="Z9" s="105"/>
    </row>
    <row r="10" spans="2:26" s="33" customFormat="1" ht="26.5" customHeight="1" x14ac:dyDescent="0.35">
      <c r="B10" s="625"/>
      <c r="C10" s="183"/>
      <c r="D10" s="459">
        <v>119</v>
      </c>
      <c r="E10" s="144" t="s">
        <v>14</v>
      </c>
      <c r="F10" s="109" t="s">
        <v>19</v>
      </c>
      <c r="G10" s="456">
        <v>25</v>
      </c>
      <c r="H10" s="144"/>
      <c r="I10" s="234">
        <v>1.78</v>
      </c>
      <c r="J10" s="20">
        <v>0.18</v>
      </c>
      <c r="K10" s="21">
        <v>11.05</v>
      </c>
      <c r="L10" s="232">
        <v>60</v>
      </c>
      <c r="M10" s="234">
        <v>2.5000000000000001E-2</v>
      </c>
      <c r="N10" s="20">
        <v>8.0000000000000002E-3</v>
      </c>
      <c r="O10" s="20">
        <v>0</v>
      </c>
      <c r="P10" s="20">
        <v>0</v>
      </c>
      <c r="Q10" s="44">
        <v>0</v>
      </c>
      <c r="R10" s="234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4">
        <v>0</v>
      </c>
      <c r="Z10" s="479"/>
    </row>
    <row r="11" spans="2:26" s="33" customFormat="1" ht="30" customHeight="1" x14ac:dyDescent="0.35">
      <c r="B11" s="588"/>
      <c r="C11" s="112"/>
      <c r="D11" s="456">
        <v>120</v>
      </c>
      <c r="E11" s="144" t="s">
        <v>15</v>
      </c>
      <c r="F11" s="109" t="s">
        <v>44</v>
      </c>
      <c r="G11" s="456">
        <v>20</v>
      </c>
      <c r="H11" s="144"/>
      <c r="I11" s="234">
        <v>1.1399999999999999</v>
      </c>
      <c r="J11" s="20">
        <v>0.22</v>
      </c>
      <c r="K11" s="21">
        <v>7.44</v>
      </c>
      <c r="L11" s="232">
        <v>36.26</v>
      </c>
      <c r="M11" s="234">
        <v>0.02</v>
      </c>
      <c r="N11" s="20">
        <v>2.4E-2</v>
      </c>
      <c r="O11" s="20">
        <v>0.08</v>
      </c>
      <c r="P11" s="20">
        <v>0</v>
      </c>
      <c r="Q11" s="44">
        <v>0</v>
      </c>
      <c r="R11" s="234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4">
        <v>1.2E-2</v>
      </c>
      <c r="Z11" s="105"/>
    </row>
    <row r="12" spans="2:26" s="33" customFormat="1" ht="30" customHeight="1" x14ac:dyDescent="0.35">
      <c r="B12" s="588"/>
      <c r="C12" s="112"/>
      <c r="D12" s="217"/>
      <c r="E12" s="146"/>
      <c r="F12" s="132" t="s">
        <v>21</v>
      </c>
      <c r="G12" s="480">
        <f>SUM(G6:G11)</f>
        <v>500</v>
      </c>
      <c r="H12" s="248"/>
      <c r="I12" s="352">
        <f t="shared" ref="I12:Y12" si="0">I6+I7+I8+I9+I10+I11</f>
        <v>25.22</v>
      </c>
      <c r="J12" s="72">
        <f t="shared" si="0"/>
        <v>23.339999999999996</v>
      </c>
      <c r="K12" s="229">
        <f t="shared" si="0"/>
        <v>67.11999999999999</v>
      </c>
      <c r="L12" s="334">
        <f>SUM(L6:L11)</f>
        <v>588.79999999999995</v>
      </c>
      <c r="M12" s="352">
        <f t="shared" si="0"/>
        <v>0.28500000000000003</v>
      </c>
      <c r="N12" s="72">
        <f t="shared" si="0"/>
        <v>0.29200000000000004</v>
      </c>
      <c r="O12" s="72">
        <f t="shared" si="0"/>
        <v>4.62</v>
      </c>
      <c r="P12" s="72">
        <f t="shared" si="0"/>
        <v>139.5</v>
      </c>
      <c r="Q12" s="228">
        <f t="shared" si="0"/>
        <v>0.23000000000000004</v>
      </c>
      <c r="R12" s="352">
        <f t="shared" si="0"/>
        <v>194.66</v>
      </c>
      <c r="S12" s="72">
        <f t="shared" si="0"/>
        <v>480.04999999999995</v>
      </c>
      <c r="T12" s="72">
        <f t="shared" si="0"/>
        <v>149.39999999999998</v>
      </c>
      <c r="U12" s="72">
        <f t="shared" si="0"/>
        <v>6.13</v>
      </c>
      <c r="V12" s="72">
        <f t="shared" si="0"/>
        <v>473.59000000000003</v>
      </c>
      <c r="W12" s="72">
        <f t="shared" si="0"/>
        <v>9.7999999999999997E-3</v>
      </c>
      <c r="X12" s="72">
        <f t="shared" si="0"/>
        <v>9.1500000000000001E-3</v>
      </c>
      <c r="Y12" s="228">
        <f t="shared" si="0"/>
        <v>0.38100000000000001</v>
      </c>
    </row>
    <row r="13" spans="2:26" s="33" customFormat="1" ht="30" customHeight="1" thickBot="1" x14ac:dyDescent="0.4">
      <c r="B13" s="610"/>
      <c r="C13" s="115"/>
      <c r="D13" s="217"/>
      <c r="E13" s="146"/>
      <c r="F13" s="383" t="s">
        <v>22</v>
      </c>
      <c r="G13" s="480"/>
      <c r="H13" s="248"/>
      <c r="I13" s="173"/>
      <c r="J13" s="82"/>
      <c r="K13" s="160"/>
      <c r="L13" s="499">
        <f>L12/23.5</f>
        <v>25.055319148936167</v>
      </c>
      <c r="M13" s="174"/>
      <c r="N13" s="49"/>
      <c r="O13" s="49"/>
      <c r="P13" s="49"/>
      <c r="Q13" s="101"/>
      <c r="R13" s="174"/>
      <c r="S13" s="49"/>
      <c r="T13" s="49"/>
      <c r="U13" s="49"/>
      <c r="V13" s="49"/>
      <c r="W13" s="49"/>
      <c r="X13" s="49"/>
      <c r="Y13" s="101"/>
    </row>
    <row r="14" spans="2:26" s="16" customFormat="1" ht="43.5" customHeight="1" x14ac:dyDescent="0.35">
      <c r="B14" s="578" t="s">
        <v>7</v>
      </c>
      <c r="C14" s="116"/>
      <c r="D14" s="335">
        <v>137</v>
      </c>
      <c r="E14" s="573" t="s">
        <v>20</v>
      </c>
      <c r="F14" s="757" t="s">
        <v>152</v>
      </c>
      <c r="G14" s="828">
        <v>100</v>
      </c>
      <c r="H14" s="130"/>
      <c r="I14" s="297">
        <v>0.8</v>
      </c>
      <c r="J14" s="47">
        <v>0.2</v>
      </c>
      <c r="K14" s="332">
        <v>7.5</v>
      </c>
      <c r="L14" s="829">
        <v>38</v>
      </c>
      <c r="M14" s="296">
        <v>0.06</v>
      </c>
      <c r="N14" s="297">
        <v>0.03</v>
      </c>
      <c r="O14" s="47">
        <v>38</v>
      </c>
      <c r="P14" s="47">
        <v>10</v>
      </c>
      <c r="Q14" s="48">
        <v>0</v>
      </c>
      <c r="R14" s="296">
        <v>35</v>
      </c>
      <c r="S14" s="47">
        <v>17</v>
      </c>
      <c r="T14" s="47">
        <v>11</v>
      </c>
      <c r="U14" s="47">
        <v>0.1</v>
      </c>
      <c r="V14" s="47">
        <v>155</v>
      </c>
      <c r="W14" s="47">
        <v>2.9999999999999997E-4</v>
      </c>
      <c r="X14" s="47">
        <v>1E-4</v>
      </c>
      <c r="Y14" s="48">
        <v>0.15</v>
      </c>
    </row>
    <row r="15" spans="2:26" s="16" customFormat="1" ht="26.5" customHeight="1" x14ac:dyDescent="0.35">
      <c r="B15" s="588"/>
      <c r="C15" s="112"/>
      <c r="D15" s="121">
        <v>272</v>
      </c>
      <c r="E15" s="145" t="s">
        <v>94</v>
      </c>
      <c r="F15" s="572" t="s">
        <v>143</v>
      </c>
      <c r="G15" s="121">
        <v>200</v>
      </c>
      <c r="H15" s="108"/>
      <c r="I15" s="204">
        <v>5.51</v>
      </c>
      <c r="J15" s="15">
        <v>4.83</v>
      </c>
      <c r="K15" s="38">
        <v>14.47</v>
      </c>
      <c r="L15" s="522">
        <v>123.38</v>
      </c>
      <c r="M15" s="204">
        <v>0.08</v>
      </c>
      <c r="N15" s="17">
        <v>0.06</v>
      </c>
      <c r="O15" s="15">
        <v>5.17</v>
      </c>
      <c r="P15" s="15">
        <v>100</v>
      </c>
      <c r="Q15" s="38">
        <v>0.01</v>
      </c>
      <c r="R15" s="204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8">
        <v>0.04</v>
      </c>
    </row>
    <row r="16" spans="2:26" s="16" customFormat="1" ht="26.5" customHeight="1" x14ac:dyDescent="0.35">
      <c r="B16" s="588"/>
      <c r="C16" s="135" t="s">
        <v>70</v>
      </c>
      <c r="D16" s="140">
        <v>306</v>
      </c>
      <c r="E16" s="439" t="s">
        <v>10</v>
      </c>
      <c r="F16" s="782" t="s">
        <v>164</v>
      </c>
      <c r="G16" s="412">
        <v>90</v>
      </c>
      <c r="H16" s="140"/>
      <c r="I16" s="266">
        <v>25.81</v>
      </c>
      <c r="J16" s="57">
        <v>27.17</v>
      </c>
      <c r="K16" s="58">
        <v>7.87</v>
      </c>
      <c r="L16" s="441">
        <v>381.07</v>
      </c>
      <c r="M16" s="266">
        <v>0.25</v>
      </c>
      <c r="N16" s="57">
        <v>0.2</v>
      </c>
      <c r="O16" s="57">
        <v>0.84</v>
      </c>
      <c r="P16" s="57">
        <v>30</v>
      </c>
      <c r="Q16" s="97">
        <v>0.25</v>
      </c>
      <c r="R16" s="266">
        <v>80.83</v>
      </c>
      <c r="S16" s="57">
        <v>254.32</v>
      </c>
      <c r="T16" s="57">
        <v>32.17</v>
      </c>
      <c r="U16" s="57">
        <v>2.5099999999999998</v>
      </c>
      <c r="V16" s="57">
        <v>354.09</v>
      </c>
      <c r="W16" s="57">
        <v>5.7000000000000002E-3</v>
      </c>
      <c r="X16" s="57">
        <v>8.0999999999999996E-3</v>
      </c>
      <c r="Y16" s="58">
        <v>0.09</v>
      </c>
    </row>
    <row r="17" spans="2:25" s="33" customFormat="1" ht="35.25" customHeight="1" x14ac:dyDescent="0.35">
      <c r="B17" s="581"/>
      <c r="C17" s="137" t="s">
        <v>72</v>
      </c>
      <c r="D17" s="494">
        <v>126</v>
      </c>
      <c r="E17" s="158" t="s">
        <v>10</v>
      </c>
      <c r="F17" s="457" t="s">
        <v>139</v>
      </c>
      <c r="G17" s="465">
        <v>90</v>
      </c>
      <c r="H17" s="141"/>
      <c r="I17" s="294">
        <v>18.489999999999998</v>
      </c>
      <c r="J17" s="54">
        <v>18.54</v>
      </c>
      <c r="K17" s="68">
        <v>3.59</v>
      </c>
      <c r="L17" s="293">
        <v>256</v>
      </c>
      <c r="M17" s="294">
        <v>0.15</v>
      </c>
      <c r="N17" s="54">
        <v>0.12</v>
      </c>
      <c r="O17" s="54">
        <v>2.0099999999999998</v>
      </c>
      <c r="P17" s="54">
        <v>0</v>
      </c>
      <c r="Q17" s="55">
        <v>0</v>
      </c>
      <c r="R17" s="294">
        <v>41.45</v>
      </c>
      <c r="S17" s="54">
        <v>314</v>
      </c>
      <c r="T17" s="54">
        <v>66.489999999999995</v>
      </c>
      <c r="U17" s="54">
        <v>5.3</v>
      </c>
      <c r="V17" s="54">
        <v>266.67</v>
      </c>
      <c r="W17" s="54">
        <v>6.0000000000000001E-3</v>
      </c>
      <c r="X17" s="54">
        <v>0</v>
      </c>
      <c r="Y17" s="68">
        <v>0.05</v>
      </c>
    </row>
    <row r="18" spans="2:25" s="33" customFormat="1" ht="26.5" customHeight="1" x14ac:dyDescent="0.35">
      <c r="B18" s="581"/>
      <c r="C18" s="313"/>
      <c r="D18" s="456">
        <v>53</v>
      </c>
      <c r="E18" s="144" t="s">
        <v>61</v>
      </c>
      <c r="F18" s="109" t="s">
        <v>96</v>
      </c>
      <c r="G18" s="88">
        <v>150</v>
      </c>
      <c r="H18" s="144"/>
      <c r="I18" s="234">
        <v>3.3</v>
      </c>
      <c r="J18" s="20">
        <v>4.95</v>
      </c>
      <c r="K18" s="44">
        <v>32.25</v>
      </c>
      <c r="L18" s="233">
        <v>186.45</v>
      </c>
      <c r="M18" s="234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4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4">
        <v>2.7E-2</v>
      </c>
    </row>
    <row r="19" spans="2:25" s="16" customFormat="1" ht="33.75" customHeight="1" x14ac:dyDescent="0.35">
      <c r="B19" s="582"/>
      <c r="C19" s="194"/>
      <c r="D19" s="122">
        <v>101</v>
      </c>
      <c r="E19" s="143" t="s">
        <v>18</v>
      </c>
      <c r="F19" s="330" t="s">
        <v>65</v>
      </c>
      <c r="G19" s="541">
        <v>200</v>
      </c>
      <c r="H19" s="549"/>
      <c r="I19" s="204">
        <v>0.8</v>
      </c>
      <c r="J19" s="15">
        <v>0</v>
      </c>
      <c r="K19" s="38">
        <v>24.6</v>
      </c>
      <c r="L19" s="213">
        <v>101.2</v>
      </c>
      <c r="M19" s="204">
        <v>0</v>
      </c>
      <c r="N19" s="17">
        <v>0.04</v>
      </c>
      <c r="O19" s="15">
        <v>140</v>
      </c>
      <c r="P19" s="15">
        <v>100</v>
      </c>
      <c r="Q19" s="38">
        <v>0</v>
      </c>
      <c r="R19" s="204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8">
        <v>0</v>
      </c>
    </row>
    <row r="20" spans="2:25" s="16" customFormat="1" ht="26.5" customHeight="1" x14ac:dyDescent="0.35">
      <c r="B20" s="582"/>
      <c r="C20" s="194"/>
      <c r="D20" s="459">
        <v>119</v>
      </c>
      <c r="E20" s="144" t="s">
        <v>52</v>
      </c>
      <c r="F20" s="109" t="s">
        <v>52</v>
      </c>
      <c r="G20" s="536">
        <v>20</v>
      </c>
      <c r="H20" s="108"/>
      <c r="I20" s="204">
        <v>1.4</v>
      </c>
      <c r="J20" s="15">
        <v>0.14000000000000001</v>
      </c>
      <c r="K20" s="38">
        <v>8.8000000000000007</v>
      </c>
      <c r="L20" s="213">
        <v>48</v>
      </c>
      <c r="M20" s="204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4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8">
        <v>0</v>
      </c>
    </row>
    <row r="21" spans="2:25" s="16" customFormat="1" ht="26.5" customHeight="1" x14ac:dyDescent="0.35">
      <c r="B21" s="582"/>
      <c r="C21" s="194"/>
      <c r="D21" s="459">
        <v>120</v>
      </c>
      <c r="E21" s="144" t="s">
        <v>44</v>
      </c>
      <c r="F21" s="109" t="s">
        <v>44</v>
      </c>
      <c r="G21" s="88">
        <v>20</v>
      </c>
      <c r="H21" s="144"/>
      <c r="I21" s="234">
        <v>1.1399999999999999</v>
      </c>
      <c r="J21" s="20">
        <v>0.22</v>
      </c>
      <c r="K21" s="44">
        <v>7.44</v>
      </c>
      <c r="L21" s="358">
        <v>36.26</v>
      </c>
      <c r="M21" s="234">
        <v>0.02</v>
      </c>
      <c r="N21" s="19">
        <v>2.4E-2</v>
      </c>
      <c r="O21" s="20">
        <v>0.08</v>
      </c>
      <c r="P21" s="20">
        <v>0</v>
      </c>
      <c r="Q21" s="44">
        <v>0</v>
      </c>
      <c r="R21" s="234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4">
        <v>1.2E-2</v>
      </c>
    </row>
    <row r="22" spans="2:25" s="16" customFormat="1" ht="26.5" customHeight="1" x14ac:dyDescent="0.35">
      <c r="B22" s="582"/>
      <c r="C22" s="135" t="s">
        <v>70</v>
      </c>
      <c r="D22" s="817"/>
      <c r="E22" s="418"/>
      <c r="F22" s="360" t="s">
        <v>21</v>
      </c>
      <c r="G22" s="413">
        <f>G14+G15+G16+G18+G19+G20+G21</f>
        <v>780</v>
      </c>
      <c r="H22" s="418"/>
      <c r="I22" s="266">
        <f t="shared" ref="I22:Y22" si="1">I14+I15+I16+I18+I19+I20+I21</f>
        <v>38.759999999999991</v>
      </c>
      <c r="J22" s="57">
        <f t="shared" si="1"/>
        <v>37.510000000000005</v>
      </c>
      <c r="K22" s="58">
        <f t="shared" si="1"/>
        <v>102.92999999999999</v>
      </c>
      <c r="L22" s="818">
        <f t="shared" si="1"/>
        <v>914.36000000000013</v>
      </c>
      <c r="M22" s="266">
        <f t="shared" si="1"/>
        <v>0.46000000000000008</v>
      </c>
      <c r="N22" s="56">
        <f t="shared" si="1"/>
        <v>0.39000000000000007</v>
      </c>
      <c r="O22" s="57">
        <f t="shared" si="1"/>
        <v>184.09</v>
      </c>
      <c r="P22" s="57">
        <f t="shared" si="1"/>
        <v>258.89999999999998</v>
      </c>
      <c r="Q22" s="58">
        <f t="shared" si="1"/>
        <v>0.34</v>
      </c>
      <c r="R22" s="266">
        <f t="shared" si="1"/>
        <v>171.11</v>
      </c>
      <c r="S22" s="57">
        <f t="shared" si="1"/>
        <v>491.82</v>
      </c>
      <c r="T22" s="57">
        <f t="shared" si="1"/>
        <v>139.43</v>
      </c>
      <c r="U22" s="57">
        <f t="shared" si="1"/>
        <v>6.31</v>
      </c>
      <c r="V22" s="57">
        <f t="shared" si="1"/>
        <v>946.64999999999986</v>
      </c>
      <c r="W22" s="57">
        <f t="shared" si="1"/>
        <v>1.243E-2</v>
      </c>
      <c r="X22" s="57">
        <f t="shared" si="1"/>
        <v>1.9390000000000004E-2</v>
      </c>
      <c r="Y22" s="58">
        <f t="shared" si="1"/>
        <v>0.31900000000000006</v>
      </c>
    </row>
    <row r="23" spans="2:25" s="16" customFormat="1" ht="26.5" customHeight="1" x14ac:dyDescent="0.35">
      <c r="B23" s="582"/>
      <c r="C23" s="135" t="s">
        <v>70</v>
      </c>
      <c r="D23" s="817"/>
      <c r="E23" s="418"/>
      <c r="F23" s="360" t="s">
        <v>22</v>
      </c>
      <c r="G23" s="413"/>
      <c r="H23" s="418"/>
      <c r="I23" s="266"/>
      <c r="J23" s="57"/>
      <c r="K23" s="58"/>
      <c r="L23" s="818">
        <f>L22/23.5</f>
        <v>38.908936170212769</v>
      </c>
      <c r="M23" s="266"/>
      <c r="N23" s="56"/>
      <c r="O23" s="57"/>
      <c r="P23" s="57"/>
      <c r="Q23" s="58"/>
      <c r="R23" s="266"/>
      <c r="S23" s="57"/>
      <c r="T23" s="57"/>
      <c r="U23" s="57"/>
      <c r="V23" s="57"/>
      <c r="W23" s="57"/>
      <c r="X23" s="57"/>
      <c r="Y23" s="58"/>
    </row>
    <row r="24" spans="2:25" s="33" customFormat="1" ht="26.5" customHeight="1" x14ac:dyDescent="0.35">
      <c r="B24" s="581"/>
      <c r="C24" s="137" t="s">
        <v>72</v>
      </c>
      <c r="D24" s="597"/>
      <c r="E24" s="567"/>
      <c r="F24" s="364" t="s">
        <v>21</v>
      </c>
      <c r="G24" s="393">
        <f>G14+G15+G17+G18+G19+G20+G21</f>
        <v>780</v>
      </c>
      <c r="H24" s="392"/>
      <c r="I24" s="788">
        <f t="shared" ref="I24:Y24" si="2">I14+I15+I17+I18+I19+I20+I21</f>
        <v>31.439999999999998</v>
      </c>
      <c r="J24" s="731">
        <f t="shared" si="2"/>
        <v>28.88</v>
      </c>
      <c r="K24" s="789">
        <f t="shared" si="2"/>
        <v>98.649999999999991</v>
      </c>
      <c r="L24" s="485">
        <f t="shared" si="2"/>
        <v>789.29</v>
      </c>
      <c r="M24" s="788">
        <f t="shared" si="2"/>
        <v>0.3600000000000001</v>
      </c>
      <c r="N24" s="731">
        <f t="shared" si="2"/>
        <v>0.31</v>
      </c>
      <c r="O24" s="731">
        <f t="shared" si="2"/>
        <v>185.26000000000002</v>
      </c>
      <c r="P24" s="731">
        <f t="shared" si="2"/>
        <v>228.9</v>
      </c>
      <c r="Q24" s="789">
        <f t="shared" si="2"/>
        <v>0.09</v>
      </c>
      <c r="R24" s="788">
        <f t="shared" si="2"/>
        <v>131.73000000000002</v>
      </c>
      <c r="S24" s="731">
        <f t="shared" si="2"/>
        <v>551.5</v>
      </c>
      <c r="T24" s="731">
        <f t="shared" si="2"/>
        <v>173.75</v>
      </c>
      <c r="U24" s="731">
        <f t="shared" si="2"/>
        <v>9.1000000000000014</v>
      </c>
      <c r="V24" s="731">
        <f t="shared" si="2"/>
        <v>859.23</v>
      </c>
      <c r="W24" s="731">
        <f t="shared" si="2"/>
        <v>1.273E-2</v>
      </c>
      <c r="X24" s="731">
        <f t="shared" si="2"/>
        <v>1.129E-2</v>
      </c>
      <c r="Y24" s="789">
        <f t="shared" si="2"/>
        <v>0.27900000000000003</v>
      </c>
    </row>
    <row r="25" spans="2:25" s="33" customFormat="1" ht="26.5" customHeight="1" thickBot="1" x14ac:dyDescent="0.4">
      <c r="B25" s="615"/>
      <c r="C25" s="819" t="s">
        <v>72</v>
      </c>
      <c r="D25" s="415"/>
      <c r="E25" s="483"/>
      <c r="F25" s="365" t="s">
        <v>22</v>
      </c>
      <c r="G25" s="142"/>
      <c r="H25" s="483"/>
      <c r="I25" s="366"/>
      <c r="J25" s="367"/>
      <c r="K25" s="368"/>
      <c r="L25" s="759">
        <f>L24/23.5</f>
        <v>33.586808510638299</v>
      </c>
      <c r="M25" s="366"/>
      <c r="N25" s="367"/>
      <c r="O25" s="367"/>
      <c r="P25" s="367"/>
      <c r="Q25" s="368"/>
      <c r="R25" s="366"/>
      <c r="S25" s="367"/>
      <c r="T25" s="367"/>
      <c r="U25" s="367"/>
      <c r="V25" s="367"/>
      <c r="W25" s="367"/>
      <c r="X25" s="367"/>
      <c r="Y25" s="368"/>
    </row>
    <row r="26" spans="2:25" x14ac:dyDescent="0.35">
      <c r="B26" s="9"/>
      <c r="C26" s="9"/>
      <c r="D26" s="197"/>
      <c r="E26" s="197"/>
      <c r="F26" s="27"/>
      <c r="G26" s="27"/>
      <c r="H26" s="27"/>
      <c r="I26" s="186"/>
      <c r="J26" s="185"/>
      <c r="K26" s="27"/>
      <c r="L26" s="187"/>
      <c r="M26" s="27"/>
      <c r="N26" s="27"/>
      <c r="O26" s="27"/>
      <c r="P26" s="188"/>
      <c r="Q26" s="188"/>
      <c r="R26" s="188"/>
      <c r="S26" s="188"/>
      <c r="T26" s="188"/>
      <c r="U26" s="188"/>
      <c r="V26" s="188"/>
      <c r="W26" s="188"/>
      <c r="X26" s="188"/>
      <c r="Y26" s="188"/>
    </row>
    <row r="27" spans="2:25" x14ac:dyDescent="0.35">
      <c r="M27" s="401"/>
    </row>
    <row r="29" spans="2:25" ht="15.5" x14ac:dyDescent="0.35">
      <c r="C29" s="575" t="s">
        <v>62</v>
      </c>
      <c r="D29" s="620"/>
      <c r="E29" s="586"/>
      <c r="F29" s="586"/>
    </row>
    <row r="30" spans="2:25" ht="15.5" x14ac:dyDescent="0.35">
      <c r="C30" s="576" t="s">
        <v>63</v>
      </c>
      <c r="D30" s="621"/>
      <c r="E30" s="587"/>
      <c r="F30" s="587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98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50" t="s">
        <v>1</v>
      </c>
      <c r="C2" s="550"/>
      <c r="D2" s="622"/>
      <c r="E2" s="623" t="s">
        <v>3</v>
      </c>
      <c r="F2" s="550"/>
      <c r="G2" s="552" t="s">
        <v>2</v>
      </c>
      <c r="H2" s="577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198"/>
      <c r="E3" s="199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5"/>
      <c r="O4" s="888"/>
      <c r="P4" s="888"/>
      <c r="Q4" s="889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47" thickBot="1" x14ac:dyDescent="0.4">
      <c r="B5" s="878"/>
      <c r="C5" s="882"/>
      <c r="D5" s="881"/>
      <c r="E5" s="878"/>
      <c r="F5" s="878"/>
      <c r="G5" s="878"/>
      <c r="H5" s="878"/>
      <c r="I5" s="307" t="s">
        <v>27</v>
      </c>
      <c r="J5" s="300" t="s">
        <v>28</v>
      </c>
      <c r="K5" s="455" t="s">
        <v>29</v>
      </c>
      <c r="L5" s="896"/>
      <c r="M5" s="307" t="s">
        <v>30</v>
      </c>
      <c r="N5" s="307" t="s">
        <v>107</v>
      </c>
      <c r="O5" s="300" t="s">
        <v>31</v>
      </c>
      <c r="P5" s="454" t="s">
        <v>108</v>
      </c>
      <c r="Q5" s="455" t="s">
        <v>109</v>
      </c>
      <c r="R5" s="307" t="s">
        <v>32</v>
      </c>
      <c r="S5" s="300" t="s">
        <v>33</v>
      </c>
      <c r="T5" s="300" t="s">
        <v>34</v>
      </c>
      <c r="U5" s="455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21.75" customHeight="1" x14ac:dyDescent="0.35">
      <c r="B6" s="624"/>
      <c r="C6" s="626"/>
      <c r="D6" s="335">
        <v>284</v>
      </c>
      <c r="E6" s="573">
        <v>284</v>
      </c>
      <c r="F6" s="757" t="s">
        <v>165</v>
      </c>
      <c r="G6" s="828">
        <v>75</v>
      </c>
      <c r="H6" s="130"/>
      <c r="I6" s="297">
        <v>4.21</v>
      </c>
      <c r="J6" s="47">
        <v>1.1299999999999999</v>
      </c>
      <c r="K6" s="332">
        <v>20.86</v>
      </c>
      <c r="L6" s="829">
        <v>111.57</v>
      </c>
      <c r="M6" s="829">
        <v>0.02</v>
      </c>
      <c r="N6" s="297">
        <v>0.05</v>
      </c>
      <c r="O6" s="47">
        <v>2.84</v>
      </c>
      <c r="P6" s="47">
        <v>0</v>
      </c>
      <c r="Q6" s="48">
        <v>0.01</v>
      </c>
      <c r="R6" s="296">
        <v>39.130000000000003</v>
      </c>
      <c r="S6" s="47">
        <v>44.98</v>
      </c>
      <c r="T6" s="47">
        <v>9.48</v>
      </c>
      <c r="U6" s="47">
        <v>1.45</v>
      </c>
      <c r="V6" s="47">
        <v>180.51</v>
      </c>
      <c r="W6" s="47">
        <v>2.8E-3</v>
      </c>
      <c r="X6" s="47">
        <v>5.4000000000000003E-3</v>
      </c>
      <c r="Y6" s="48">
        <v>0.01</v>
      </c>
    </row>
    <row r="7" spans="2:25" s="33" customFormat="1" ht="26.5" customHeight="1" x14ac:dyDescent="0.35">
      <c r="B7" s="588"/>
      <c r="C7" s="112"/>
      <c r="D7" s="456">
        <v>166</v>
      </c>
      <c r="E7" s="144" t="s">
        <v>59</v>
      </c>
      <c r="F7" s="134" t="s">
        <v>182</v>
      </c>
      <c r="G7" s="535">
        <v>205</v>
      </c>
      <c r="H7" s="88"/>
      <c r="I7" s="234">
        <v>8.7799999999999994</v>
      </c>
      <c r="J7" s="20">
        <v>8.33</v>
      </c>
      <c r="K7" s="21">
        <v>32.869999999999997</v>
      </c>
      <c r="L7" s="164">
        <v>241.61</v>
      </c>
      <c r="M7" s="164">
        <v>0.15</v>
      </c>
      <c r="N7" s="19">
        <v>0.24</v>
      </c>
      <c r="O7" s="20">
        <v>0.99</v>
      </c>
      <c r="P7" s="20">
        <v>40</v>
      </c>
      <c r="Q7" s="21">
        <v>0.16</v>
      </c>
      <c r="R7" s="234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4">
        <v>0.04</v>
      </c>
    </row>
    <row r="8" spans="2:25" s="33" customFormat="1" ht="26.5" customHeight="1" x14ac:dyDescent="0.35">
      <c r="B8" s="588"/>
      <c r="C8" s="112"/>
      <c r="D8" s="456">
        <v>159</v>
      </c>
      <c r="E8" s="144" t="s">
        <v>42</v>
      </c>
      <c r="F8" s="134" t="s">
        <v>119</v>
      </c>
      <c r="G8" s="535">
        <v>200</v>
      </c>
      <c r="H8" s="88"/>
      <c r="I8" s="234">
        <v>0.2</v>
      </c>
      <c r="J8" s="20">
        <v>0</v>
      </c>
      <c r="K8" s="21">
        <v>19.8</v>
      </c>
      <c r="L8" s="164">
        <v>80</v>
      </c>
      <c r="M8" s="164">
        <v>0</v>
      </c>
      <c r="N8" s="19">
        <v>0</v>
      </c>
      <c r="O8" s="20">
        <v>9.1999999999999993</v>
      </c>
      <c r="P8" s="20">
        <v>0</v>
      </c>
      <c r="Q8" s="44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4">
        <v>0</v>
      </c>
    </row>
    <row r="9" spans="2:25" s="33" customFormat="1" ht="26.5" customHeight="1" x14ac:dyDescent="0.35">
      <c r="B9" s="588"/>
      <c r="C9" s="112"/>
      <c r="D9" s="459">
        <v>121</v>
      </c>
      <c r="E9" s="88" t="s">
        <v>14</v>
      </c>
      <c r="F9" s="134" t="s">
        <v>48</v>
      </c>
      <c r="G9" s="529">
        <v>35</v>
      </c>
      <c r="H9" s="112"/>
      <c r="I9" s="19">
        <v>2.63</v>
      </c>
      <c r="J9" s="20">
        <v>1.01</v>
      </c>
      <c r="K9" s="21">
        <v>17.43</v>
      </c>
      <c r="L9" s="246">
        <v>91.7</v>
      </c>
      <c r="M9" s="234">
        <v>0.04</v>
      </c>
      <c r="N9" s="20">
        <v>0.01</v>
      </c>
      <c r="O9" s="20">
        <v>0</v>
      </c>
      <c r="P9" s="20">
        <v>0</v>
      </c>
      <c r="Q9" s="44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4">
        <v>0</v>
      </c>
    </row>
    <row r="10" spans="2:25" s="33" customFormat="1" ht="26.5" customHeight="1" x14ac:dyDescent="0.35">
      <c r="B10" s="588"/>
      <c r="C10" s="112"/>
      <c r="D10" s="456">
        <v>120</v>
      </c>
      <c r="E10" s="144" t="s">
        <v>15</v>
      </c>
      <c r="F10" s="109" t="s">
        <v>44</v>
      </c>
      <c r="G10" s="112">
        <v>40</v>
      </c>
      <c r="H10" s="313"/>
      <c r="I10" s="19">
        <v>2.64</v>
      </c>
      <c r="J10" s="20">
        <v>0.48</v>
      </c>
      <c r="K10" s="21">
        <v>16.079999999999998</v>
      </c>
      <c r="L10" s="164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4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4">
        <v>0.01</v>
      </c>
    </row>
    <row r="11" spans="2:25" s="33" customFormat="1" ht="26.5" customHeight="1" x14ac:dyDescent="0.35">
      <c r="B11" s="588"/>
      <c r="C11" s="112"/>
      <c r="D11" s="456"/>
      <c r="E11" s="144"/>
      <c r="F11" s="132" t="s">
        <v>21</v>
      </c>
      <c r="G11" s="449">
        <f>G6+G7+G8+G9+G10</f>
        <v>555</v>
      </c>
      <c r="H11" s="448"/>
      <c r="I11" s="451">
        <f t="shared" ref="I11:Y11" si="0">I6+I7+I8+I9+I10</f>
        <v>18.459999999999997</v>
      </c>
      <c r="J11" s="450">
        <f t="shared" si="0"/>
        <v>10.950000000000001</v>
      </c>
      <c r="K11" s="453">
        <f t="shared" si="0"/>
        <v>107.04</v>
      </c>
      <c r="L11" s="492">
        <f t="shared" si="0"/>
        <v>604.08000000000004</v>
      </c>
      <c r="M11" s="693">
        <f t="shared" si="0"/>
        <v>0.28000000000000003</v>
      </c>
      <c r="N11" s="692">
        <f t="shared" si="0"/>
        <v>0.32999999999999996</v>
      </c>
      <c r="O11" s="450">
        <f t="shared" si="0"/>
        <v>13.03</v>
      </c>
      <c r="P11" s="450">
        <f t="shared" si="0"/>
        <v>40</v>
      </c>
      <c r="Q11" s="453">
        <f t="shared" si="0"/>
        <v>0.17</v>
      </c>
      <c r="R11" s="451">
        <f t="shared" si="0"/>
        <v>283.89999999999998</v>
      </c>
      <c r="S11" s="450">
        <f t="shared" si="0"/>
        <v>352.28000000000003</v>
      </c>
      <c r="T11" s="450">
        <f t="shared" si="0"/>
        <v>87.24</v>
      </c>
      <c r="U11" s="450">
        <f t="shared" si="0"/>
        <v>5.27</v>
      </c>
      <c r="V11" s="450">
        <f t="shared" si="0"/>
        <v>609.73</v>
      </c>
      <c r="W11" s="450">
        <f t="shared" si="0"/>
        <v>2.0879999999999999E-2</v>
      </c>
      <c r="X11" s="450">
        <f t="shared" si="0"/>
        <v>1.1770000000000001E-2</v>
      </c>
      <c r="Y11" s="452">
        <f t="shared" si="0"/>
        <v>6.0000000000000005E-2</v>
      </c>
    </row>
    <row r="12" spans="2:25" s="33" customFormat="1" ht="26.5" customHeight="1" thickBot="1" x14ac:dyDescent="0.4">
      <c r="B12" s="610"/>
      <c r="C12" s="117"/>
      <c r="D12" s="226"/>
      <c r="E12" s="168"/>
      <c r="F12" s="383" t="s">
        <v>22</v>
      </c>
      <c r="G12" s="226"/>
      <c r="H12" s="218"/>
      <c r="I12" s="207"/>
      <c r="J12" s="128"/>
      <c r="K12" s="192"/>
      <c r="L12" s="509">
        <f>L11/23.5</f>
        <v>25.705531914893619</v>
      </c>
      <c r="M12" s="694"/>
      <c r="N12" s="402"/>
      <c r="O12" s="223"/>
      <c r="P12" s="223"/>
      <c r="Q12" s="396"/>
      <c r="R12" s="207"/>
      <c r="S12" s="128"/>
      <c r="T12" s="128"/>
      <c r="U12" s="128"/>
      <c r="V12" s="128"/>
      <c r="W12" s="128"/>
      <c r="X12" s="128"/>
      <c r="Y12" s="129"/>
    </row>
    <row r="13" spans="2:25" s="16" customFormat="1" ht="26.5" customHeight="1" x14ac:dyDescent="0.35">
      <c r="B13" s="613" t="s">
        <v>7</v>
      </c>
      <c r="C13" s="130"/>
      <c r="D13" s="473">
        <v>13</v>
      </c>
      <c r="E13" s="306" t="s">
        <v>8</v>
      </c>
      <c r="F13" s="757" t="s">
        <v>55</v>
      </c>
      <c r="G13" s="540">
        <v>60</v>
      </c>
      <c r="H13" s="190"/>
      <c r="I13" s="215">
        <v>1.2</v>
      </c>
      <c r="J13" s="34">
        <v>4.26</v>
      </c>
      <c r="K13" s="46">
        <v>6.18</v>
      </c>
      <c r="L13" s="408">
        <v>67.92</v>
      </c>
      <c r="M13" s="758">
        <v>0.03</v>
      </c>
      <c r="N13" s="224">
        <v>0.02</v>
      </c>
      <c r="O13" s="36">
        <v>7.44</v>
      </c>
      <c r="P13" s="36">
        <v>930</v>
      </c>
      <c r="Q13" s="37">
        <v>0</v>
      </c>
      <c r="R13" s="35">
        <v>24.87</v>
      </c>
      <c r="S13" s="36">
        <v>42.95</v>
      </c>
      <c r="T13" s="36">
        <v>26.03</v>
      </c>
      <c r="U13" s="36">
        <v>0.76</v>
      </c>
      <c r="V13" s="36">
        <v>199.1</v>
      </c>
      <c r="W13" s="36">
        <v>2E-3</v>
      </c>
      <c r="X13" s="36">
        <v>0</v>
      </c>
      <c r="Y13" s="37">
        <v>0.04</v>
      </c>
    </row>
    <row r="14" spans="2:25" s="16" customFormat="1" ht="26.5" customHeight="1" x14ac:dyDescent="0.35">
      <c r="B14" s="588"/>
      <c r="C14" s="111"/>
      <c r="D14" s="144">
        <v>34</v>
      </c>
      <c r="E14" s="143" t="s">
        <v>9</v>
      </c>
      <c r="F14" s="491" t="s">
        <v>73</v>
      </c>
      <c r="G14" s="541">
        <v>200</v>
      </c>
      <c r="H14" s="143"/>
      <c r="I14" s="205">
        <v>9</v>
      </c>
      <c r="J14" s="13">
        <v>5.6</v>
      </c>
      <c r="K14" s="23">
        <v>13.8</v>
      </c>
      <c r="L14" s="114">
        <v>141</v>
      </c>
      <c r="M14" s="689">
        <v>0.24</v>
      </c>
      <c r="N14" s="210">
        <v>0.1</v>
      </c>
      <c r="O14" s="73">
        <v>1.1599999999999999</v>
      </c>
      <c r="P14" s="73">
        <v>160</v>
      </c>
      <c r="Q14" s="180">
        <v>0</v>
      </c>
      <c r="R14" s="181">
        <v>45.56</v>
      </c>
      <c r="S14" s="73">
        <v>86.52</v>
      </c>
      <c r="T14" s="73">
        <v>28.94</v>
      </c>
      <c r="U14" s="73">
        <v>2.16</v>
      </c>
      <c r="V14" s="73">
        <v>499.2</v>
      </c>
      <c r="W14" s="73">
        <v>4.0000000000000001E-3</v>
      </c>
      <c r="X14" s="73">
        <v>2E-3</v>
      </c>
      <c r="Y14" s="180">
        <v>0.02</v>
      </c>
    </row>
    <row r="15" spans="2:25" s="33" customFormat="1" ht="26.5" customHeight="1" x14ac:dyDescent="0.35">
      <c r="B15" s="581"/>
      <c r="C15" s="135" t="s">
        <v>70</v>
      </c>
      <c r="D15" s="412">
        <v>221</v>
      </c>
      <c r="E15" s="439" t="s">
        <v>10</v>
      </c>
      <c r="F15" s="571" t="s">
        <v>166</v>
      </c>
      <c r="G15" s="760">
        <v>90</v>
      </c>
      <c r="H15" s="140"/>
      <c r="I15" s="209">
        <v>18.52</v>
      </c>
      <c r="J15" s="52">
        <v>15.91</v>
      </c>
      <c r="K15" s="67">
        <v>10.69</v>
      </c>
      <c r="L15" s="292">
        <v>261.14999999999998</v>
      </c>
      <c r="M15" s="441">
        <v>0.08</v>
      </c>
      <c r="N15" s="266">
        <v>0.14000000000000001</v>
      </c>
      <c r="O15" s="57">
        <v>1.1100000000000001</v>
      </c>
      <c r="P15" s="57">
        <v>30</v>
      </c>
      <c r="Q15" s="58">
        <v>0.1</v>
      </c>
      <c r="R15" s="56">
        <v>79.52</v>
      </c>
      <c r="S15" s="57">
        <v>173</v>
      </c>
      <c r="T15" s="57">
        <v>20.9</v>
      </c>
      <c r="U15" s="57">
        <v>1.29</v>
      </c>
      <c r="V15" s="57">
        <v>206.55</v>
      </c>
      <c r="W15" s="57">
        <v>4.3E-3</v>
      </c>
      <c r="X15" s="57">
        <v>1.1000000000000001E-3</v>
      </c>
      <c r="Y15" s="58">
        <v>0.1</v>
      </c>
    </row>
    <row r="16" spans="2:25" s="33" customFormat="1" ht="26.5" customHeight="1" x14ac:dyDescent="0.35">
      <c r="B16" s="581"/>
      <c r="C16" s="137" t="s">
        <v>72</v>
      </c>
      <c r="D16" s="141">
        <v>83</v>
      </c>
      <c r="E16" s="158" t="s">
        <v>10</v>
      </c>
      <c r="F16" s="457" t="s">
        <v>177</v>
      </c>
      <c r="G16" s="574">
        <v>90</v>
      </c>
      <c r="H16" s="158"/>
      <c r="I16" s="355">
        <v>20.25</v>
      </c>
      <c r="J16" s="71">
        <v>11.52</v>
      </c>
      <c r="K16" s="356">
        <v>1.35</v>
      </c>
      <c r="L16" s="724">
        <v>189.99</v>
      </c>
      <c r="M16" s="442">
        <v>7.0000000000000007E-2</v>
      </c>
      <c r="N16" s="355">
        <v>0.1</v>
      </c>
      <c r="O16" s="71">
        <v>4.84</v>
      </c>
      <c r="P16" s="71">
        <v>29.7</v>
      </c>
      <c r="Q16" s="356">
        <v>0</v>
      </c>
      <c r="R16" s="512">
        <v>20.53</v>
      </c>
      <c r="S16" s="71">
        <v>74.290000000000006</v>
      </c>
      <c r="T16" s="71">
        <v>23.03</v>
      </c>
      <c r="U16" s="71">
        <v>0.96</v>
      </c>
      <c r="V16" s="71">
        <v>298.8</v>
      </c>
      <c r="W16" s="71">
        <v>5.0000000000000001E-3</v>
      </c>
      <c r="X16" s="71">
        <v>6.0000000000000001E-3</v>
      </c>
      <c r="Y16" s="356">
        <v>1.7999999999999999E-2</v>
      </c>
    </row>
    <row r="17" spans="2:25" s="33" customFormat="1" ht="35.25" customHeight="1" x14ac:dyDescent="0.35">
      <c r="B17" s="581"/>
      <c r="C17" s="313"/>
      <c r="D17" s="456">
        <v>52</v>
      </c>
      <c r="E17" s="144" t="s">
        <v>61</v>
      </c>
      <c r="F17" s="134" t="s">
        <v>122</v>
      </c>
      <c r="G17" s="456">
        <v>150</v>
      </c>
      <c r="H17" s="88"/>
      <c r="I17" s="210">
        <v>3.15</v>
      </c>
      <c r="J17" s="73">
        <v>4.5</v>
      </c>
      <c r="K17" s="180">
        <v>17.55</v>
      </c>
      <c r="L17" s="324">
        <v>122.85</v>
      </c>
      <c r="M17" s="430">
        <v>0.16</v>
      </c>
      <c r="N17" s="204">
        <v>0.11</v>
      </c>
      <c r="O17" s="15">
        <v>25.3</v>
      </c>
      <c r="P17" s="15">
        <v>15</v>
      </c>
      <c r="Q17" s="38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8">
        <v>4.4999999999999998E-2</v>
      </c>
    </row>
    <row r="18" spans="2:25" s="16" customFormat="1" ht="39" customHeight="1" x14ac:dyDescent="0.35">
      <c r="B18" s="582"/>
      <c r="C18" s="194"/>
      <c r="D18" s="121">
        <v>114</v>
      </c>
      <c r="E18" s="108" t="s">
        <v>42</v>
      </c>
      <c r="F18" s="310" t="s">
        <v>49</v>
      </c>
      <c r="G18" s="539">
        <v>200</v>
      </c>
      <c r="H18" s="111"/>
      <c r="I18" s="17">
        <v>0.2</v>
      </c>
      <c r="J18" s="15">
        <v>0</v>
      </c>
      <c r="K18" s="18">
        <v>11</v>
      </c>
      <c r="L18" s="161">
        <v>44.8</v>
      </c>
      <c r="M18" s="430">
        <v>0</v>
      </c>
      <c r="N18" s="204">
        <v>0</v>
      </c>
      <c r="O18" s="15">
        <v>0.08</v>
      </c>
      <c r="P18" s="15">
        <v>0</v>
      </c>
      <c r="Q18" s="38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8">
        <v>0</v>
      </c>
    </row>
    <row r="19" spans="2:25" s="16" customFormat="1" ht="26.5" customHeight="1" x14ac:dyDescent="0.35">
      <c r="B19" s="582"/>
      <c r="C19" s="194"/>
      <c r="D19" s="459">
        <v>119</v>
      </c>
      <c r="E19" s="144" t="s">
        <v>14</v>
      </c>
      <c r="F19" s="109" t="s">
        <v>52</v>
      </c>
      <c r="G19" s="121">
        <v>45</v>
      </c>
      <c r="H19" s="221"/>
      <c r="I19" s="204">
        <v>3.19</v>
      </c>
      <c r="J19" s="15">
        <v>0.31</v>
      </c>
      <c r="K19" s="38">
        <v>19.89</v>
      </c>
      <c r="L19" s="169">
        <v>108</v>
      </c>
      <c r="M19" s="430">
        <v>0.05</v>
      </c>
      <c r="N19" s="204">
        <v>0.02</v>
      </c>
      <c r="O19" s="15">
        <v>0</v>
      </c>
      <c r="P19" s="15">
        <v>0</v>
      </c>
      <c r="Q19" s="38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2">
        <v>0</v>
      </c>
    </row>
    <row r="20" spans="2:25" s="16" customFormat="1" ht="26.5" customHeight="1" x14ac:dyDescent="0.35">
      <c r="B20" s="582"/>
      <c r="C20" s="194"/>
      <c r="D20" s="456">
        <v>120</v>
      </c>
      <c r="E20" s="144" t="s">
        <v>15</v>
      </c>
      <c r="F20" s="109" t="s">
        <v>44</v>
      </c>
      <c r="G20" s="121">
        <v>30</v>
      </c>
      <c r="H20" s="221"/>
      <c r="I20" s="204">
        <v>1.71</v>
      </c>
      <c r="J20" s="15">
        <v>0.33</v>
      </c>
      <c r="K20" s="38">
        <v>11.16</v>
      </c>
      <c r="L20" s="169">
        <v>54.39</v>
      </c>
      <c r="M20" s="430">
        <v>0.02</v>
      </c>
      <c r="N20" s="204">
        <v>0.03</v>
      </c>
      <c r="O20" s="15">
        <v>0.1</v>
      </c>
      <c r="P20" s="15">
        <v>0</v>
      </c>
      <c r="Q20" s="38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8">
        <v>0.02</v>
      </c>
    </row>
    <row r="21" spans="2:25" s="16" customFormat="1" ht="26.5" customHeight="1" x14ac:dyDescent="0.35">
      <c r="B21" s="582"/>
      <c r="C21" s="135" t="s">
        <v>70</v>
      </c>
      <c r="D21" s="655"/>
      <c r="E21" s="418"/>
      <c r="F21" s="360" t="s">
        <v>21</v>
      </c>
      <c r="G21" s="655">
        <f>G13+G14+G15+G17+G18+G19+G20</f>
        <v>775</v>
      </c>
      <c r="H21" s="345"/>
      <c r="I21" s="266">
        <f t="shared" ref="I21:Y21" si="1">I13+I14+I15+I17+I18+I19+I20</f>
        <v>36.97</v>
      </c>
      <c r="J21" s="57">
        <f t="shared" si="1"/>
        <v>30.909999999999997</v>
      </c>
      <c r="K21" s="58">
        <f t="shared" si="1"/>
        <v>90.27</v>
      </c>
      <c r="L21" s="753">
        <f t="shared" si="1"/>
        <v>800.1099999999999</v>
      </c>
      <c r="M21" s="441">
        <f t="shared" si="1"/>
        <v>0.58000000000000007</v>
      </c>
      <c r="N21" s="266">
        <f t="shared" si="1"/>
        <v>0.42000000000000004</v>
      </c>
      <c r="O21" s="57">
        <f t="shared" si="1"/>
        <v>35.19</v>
      </c>
      <c r="P21" s="57">
        <f t="shared" si="1"/>
        <v>1135</v>
      </c>
      <c r="Q21" s="58">
        <f t="shared" si="1"/>
        <v>0.13</v>
      </c>
      <c r="R21" s="56">
        <f t="shared" si="1"/>
        <v>204.92</v>
      </c>
      <c r="S21" s="57">
        <f t="shared" si="1"/>
        <v>532.83000000000004</v>
      </c>
      <c r="T21" s="57">
        <f t="shared" si="1"/>
        <v>154.76999999999998</v>
      </c>
      <c r="U21" s="57">
        <f t="shared" si="1"/>
        <v>22.740000000000002</v>
      </c>
      <c r="V21" s="57">
        <f t="shared" si="1"/>
        <v>1847</v>
      </c>
      <c r="W21" s="57">
        <f t="shared" si="1"/>
        <v>2.2799999999999997E-2</v>
      </c>
      <c r="X21" s="57">
        <f t="shared" si="1"/>
        <v>9.6000000000000009E-3</v>
      </c>
      <c r="Y21" s="58">
        <f t="shared" si="1"/>
        <v>0.22500000000000001</v>
      </c>
    </row>
    <row r="22" spans="2:25" s="16" customFormat="1" ht="26.5" customHeight="1" x14ac:dyDescent="0.35">
      <c r="B22" s="582"/>
      <c r="C22" s="135" t="s">
        <v>70</v>
      </c>
      <c r="D22" s="655"/>
      <c r="E22" s="418"/>
      <c r="F22" s="360" t="s">
        <v>22</v>
      </c>
      <c r="G22" s="655"/>
      <c r="H22" s="345"/>
      <c r="I22" s="266"/>
      <c r="J22" s="57"/>
      <c r="K22" s="58"/>
      <c r="L22" s="761">
        <f>L21/23.5</f>
        <v>34.047234042553185</v>
      </c>
      <c r="M22" s="441"/>
      <c r="N22" s="266"/>
      <c r="O22" s="57"/>
      <c r="P22" s="57"/>
      <c r="Q22" s="58"/>
      <c r="R22" s="56"/>
      <c r="S22" s="57"/>
      <c r="T22" s="57"/>
      <c r="U22" s="57"/>
      <c r="V22" s="57"/>
      <c r="W22" s="57"/>
      <c r="X22" s="57"/>
      <c r="Y22" s="58"/>
    </row>
    <row r="23" spans="2:25" s="33" customFormat="1" ht="26.5" customHeight="1" x14ac:dyDescent="0.35">
      <c r="B23" s="581"/>
      <c r="C23" s="137" t="s">
        <v>72</v>
      </c>
      <c r="D23" s="597"/>
      <c r="E23" s="567"/>
      <c r="F23" s="364" t="s">
        <v>21</v>
      </c>
      <c r="G23" s="467">
        <f>G13+G14+G16+G17+G18+G19+G20</f>
        <v>775</v>
      </c>
      <c r="H23" s="393"/>
      <c r="I23" s="376">
        <f t="shared" ref="I23:Y23" si="2">I13+I14+I16+I17+I18+I19+I20</f>
        <v>38.700000000000003</v>
      </c>
      <c r="J23" s="375">
        <f t="shared" si="2"/>
        <v>26.519999999999996</v>
      </c>
      <c r="K23" s="377">
        <f t="shared" si="2"/>
        <v>80.930000000000007</v>
      </c>
      <c r="L23" s="485">
        <f t="shared" si="2"/>
        <v>728.94999999999993</v>
      </c>
      <c r="M23" s="252">
        <f t="shared" si="2"/>
        <v>0.57000000000000006</v>
      </c>
      <c r="N23" s="376">
        <f t="shared" si="2"/>
        <v>0.38</v>
      </c>
      <c r="O23" s="375">
        <f t="shared" si="2"/>
        <v>38.92</v>
      </c>
      <c r="P23" s="375">
        <f t="shared" si="2"/>
        <v>1134.7</v>
      </c>
      <c r="Q23" s="377">
        <f t="shared" si="2"/>
        <v>0.03</v>
      </c>
      <c r="R23" s="630">
        <f t="shared" si="2"/>
        <v>145.93</v>
      </c>
      <c r="S23" s="375">
        <f t="shared" si="2"/>
        <v>434.12</v>
      </c>
      <c r="T23" s="375">
        <f t="shared" si="2"/>
        <v>156.89999999999998</v>
      </c>
      <c r="U23" s="375">
        <f t="shared" si="2"/>
        <v>22.410000000000004</v>
      </c>
      <c r="V23" s="375">
        <f t="shared" si="2"/>
        <v>1939.25</v>
      </c>
      <c r="W23" s="375">
        <f t="shared" si="2"/>
        <v>2.3499999999999997E-2</v>
      </c>
      <c r="X23" s="375">
        <f t="shared" si="2"/>
        <v>1.4500000000000001E-2</v>
      </c>
      <c r="Y23" s="377">
        <f t="shared" si="2"/>
        <v>0.14299999999999999</v>
      </c>
    </row>
    <row r="24" spans="2:25" s="33" customFormat="1" ht="26.5" customHeight="1" thickBot="1" x14ac:dyDescent="0.4">
      <c r="B24" s="615"/>
      <c r="C24" s="137" t="s">
        <v>72</v>
      </c>
      <c r="D24" s="415"/>
      <c r="E24" s="483"/>
      <c r="F24" s="365" t="s">
        <v>22</v>
      </c>
      <c r="G24" s="415"/>
      <c r="H24" s="142"/>
      <c r="I24" s="366"/>
      <c r="J24" s="367"/>
      <c r="K24" s="368"/>
      <c r="L24" s="759">
        <f>L23/23.5</f>
        <v>31.019148936170211</v>
      </c>
      <c r="M24" s="483"/>
      <c r="N24" s="366"/>
      <c r="O24" s="367"/>
      <c r="P24" s="367"/>
      <c r="Q24" s="368"/>
      <c r="R24" s="645"/>
      <c r="S24" s="367"/>
      <c r="T24" s="367"/>
      <c r="U24" s="367"/>
      <c r="V24" s="367"/>
      <c r="W24" s="367"/>
      <c r="X24" s="367"/>
      <c r="Y24" s="368"/>
    </row>
    <row r="25" spans="2:25" x14ac:dyDescent="0.35">
      <c r="B25" s="9"/>
      <c r="C25" s="9"/>
      <c r="D25" s="197"/>
      <c r="E25" s="200"/>
      <c r="F25" s="27"/>
      <c r="G25" s="27"/>
      <c r="H25" s="185"/>
      <c r="I25" s="186"/>
      <c r="J25" s="185"/>
      <c r="K25" s="27"/>
      <c r="L25" s="187"/>
      <c r="M25" s="27"/>
      <c r="N25" s="27"/>
      <c r="O25" s="27"/>
      <c r="P25" s="188"/>
      <c r="Q25" s="188"/>
      <c r="R25" s="188"/>
      <c r="S25" s="188"/>
      <c r="T25" s="188"/>
    </row>
    <row r="27" spans="2:25" ht="15.5" x14ac:dyDescent="0.35">
      <c r="B27" s="575" t="s">
        <v>62</v>
      </c>
      <c r="C27" s="620"/>
      <c r="D27" s="586"/>
      <c r="E27" s="586"/>
    </row>
    <row r="28" spans="2:25" ht="15.5" x14ac:dyDescent="0.35">
      <c r="B28" s="576" t="s">
        <v>63</v>
      </c>
      <c r="C28" s="621"/>
      <c r="D28" s="587"/>
      <c r="E28" s="587"/>
    </row>
    <row r="29" spans="2:25" x14ac:dyDescent="0.35">
      <c r="B29" s="11"/>
      <c r="C29" s="301"/>
      <c r="D29" s="301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98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50" t="s">
        <v>1</v>
      </c>
      <c r="C2" s="550"/>
      <c r="D2" s="622"/>
      <c r="E2" s="623" t="s">
        <v>3</v>
      </c>
      <c r="F2" s="550"/>
      <c r="G2" s="552" t="s">
        <v>2</v>
      </c>
      <c r="H2" s="577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198"/>
      <c r="E3" s="199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4" t="s">
        <v>24</v>
      </c>
      <c r="N4" s="875"/>
      <c r="O4" s="888"/>
      <c r="P4" s="888"/>
      <c r="Q4" s="889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28.5" customHeight="1" thickBot="1" x14ac:dyDescent="0.4">
      <c r="B5" s="878"/>
      <c r="C5" s="878"/>
      <c r="D5" s="881"/>
      <c r="E5" s="878"/>
      <c r="F5" s="878"/>
      <c r="G5" s="878"/>
      <c r="H5" s="878"/>
      <c r="I5" s="525" t="s">
        <v>27</v>
      </c>
      <c r="J5" s="400" t="s">
        <v>28</v>
      </c>
      <c r="K5" s="527" t="s">
        <v>29</v>
      </c>
      <c r="L5" s="896"/>
      <c r="M5" s="307" t="s">
        <v>30</v>
      </c>
      <c r="N5" s="307" t="s">
        <v>107</v>
      </c>
      <c r="O5" s="300" t="s">
        <v>31</v>
      </c>
      <c r="P5" s="454" t="s">
        <v>108</v>
      </c>
      <c r="Q5" s="455" t="s">
        <v>109</v>
      </c>
      <c r="R5" s="471" t="s">
        <v>32</v>
      </c>
      <c r="S5" s="300" t="s">
        <v>33</v>
      </c>
      <c r="T5" s="300" t="s">
        <v>34</v>
      </c>
      <c r="U5" s="455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26.5" customHeight="1" x14ac:dyDescent="0.35">
      <c r="B6" s="579" t="s">
        <v>6</v>
      </c>
      <c r="C6" s="579"/>
      <c r="D6" s="826">
        <v>24</v>
      </c>
      <c r="E6" s="306" t="s">
        <v>20</v>
      </c>
      <c r="F6" s="690" t="s">
        <v>103</v>
      </c>
      <c r="G6" s="190">
        <v>150</v>
      </c>
      <c r="H6" s="306"/>
      <c r="I6" s="215">
        <v>0.6</v>
      </c>
      <c r="J6" s="34">
        <v>0</v>
      </c>
      <c r="K6" s="191">
        <v>16.95</v>
      </c>
      <c r="L6" s="371">
        <v>69</v>
      </c>
      <c r="M6" s="215">
        <v>0.01</v>
      </c>
      <c r="N6" s="45">
        <v>0.03</v>
      </c>
      <c r="O6" s="34">
        <v>19.5</v>
      </c>
      <c r="P6" s="34">
        <v>0</v>
      </c>
      <c r="Q6" s="46">
        <v>0</v>
      </c>
      <c r="R6" s="215">
        <v>24</v>
      </c>
      <c r="S6" s="34">
        <v>16.5</v>
      </c>
      <c r="T6" s="34">
        <v>13.5</v>
      </c>
      <c r="U6" s="34">
        <v>3.3</v>
      </c>
      <c r="V6" s="34">
        <v>417</v>
      </c>
      <c r="W6" s="34">
        <v>3.0000000000000001E-3</v>
      </c>
      <c r="X6" s="34">
        <v>5.0000000000000001E-4</v>
      </c>
      <c r="Y6" s="191">
        <v>1.4999999999999999E-2</v>
      </c>
    </row>
    <row r="7" spans="2:25" s="33" customFormat="1" ht="26.5" customHeight="1" x14ac:dyDescent="0.35">
      <c r="B7" s="588"/>
      <c r="C7" s="588"/>
      <c r="D7" s="113">
        <v>66</v>
      </c>
      <c r="E7" s="87" t="s">
        <v>90</v>
      </c>
      <c r="F7" s="330" t="s">
        <v>75</v>
      </c>
      <c r="G7" s="537">
        <v>240</v>
      </c>
      <c r="H7" s="87"/>
      <c r="I7" s="204">
        <v>20.88</v>
      </c>
      <c r="J7" s="15">
        <v>8.8800000000000008</v>
      </c>
      <c r="K7" s="38">
        <v>24.48</v>
      </c>
      <c r="L7" s="213">
        <v>428.64</v>
      </c>
      <c r="M7" s="204">
        <v>0.21</v>
      </c>
      <c r="N7" s="17">
        <v>0.22</v>
      </c>
      <c r="O7" s="15">
        <v>11.16</v>
      </c>
      <c r="P7" s="15">
        <v>24</v>
      </c>
      <c r="Q7" s="38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8">
        <v>0.12</v>
      </c>
    </row>
    <row r="8" spans="2:25" s="33" customFormat="1" ht="26.5" customHeight="1" x14ac:dyDescent="0.35">
      <c r="B8" s="588"/>
      <c r="C8" s="588"/>
      <c r="D8" s="111">
        <v>113</v>
      </c>
      <c r="E8" s="108" t="s">
        <v>5</v>
      </c>
      <c r="F8" s="572" t="s">
        <v>11</v>
      </c>
      <c r="G8" s="111">
        <v>200</v>
      </c>
      <c r="H8" s="108"/>
      <c r="I8" s="204">
        <v>0.2</v>
      </c>
      <c r="J8" s="15">
        <v>0</v>
      </c>
      <c r="K8" s="38">
        <v>11</v>
      </c>
      <c r="L8" s="214">
        <v>45.6</v>
      </c>
      <c r="M8" s="204">
        <v>0</v>
      </c>
      <c r="N8" s="17">
        <v>0</v>
      </c>
      <c r="O8" s="15">
        <v>1.3</v>
      </c>
      <c r="P8" s="15">
        <v>0</v>
      </c>
      <c r="Q8" s="38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8">
        <v>0</v>
      </c>
    </row>
    <row r="9" spans="2:25" s="33" customFormat="1" ht="26.5" customHeight="1" x14ac:dyDescent="0.35">
      <c r="B9" s="588"/>
      <c r="C9" s="588"/>
      <c r="D9" s="114">
        <v>119</v>
      </c>
      <c r="E9" s="111" t="s">
        <v>14</v>
      </c>
      <c r="F9" s="572" t="s">
        <v>52</v>
      </c>
      <c r="G9" s="156">
        <v>20</v>
      </c>
      <c r="H9" s="108"/>
      <c r="I9" s="204">
        <v>1.4</v>
      </c>
      <c r="J9" s="15">
        <v>0.14000000000000001</v>
      </c>
      <c r="K9" s="38">
        <v>8.8000000000000007</v>
      </c>
      <c r="L9" s="213">
        <v>48</v>
      </c>
      <c r="M9" s="204">
        <v>0.02</v>
      </c>
      <c r="N9" s="15">
        <v>6.0000000000000001E-3</v>
      </c>
      <c r="O9" s="15">
        <v>0</v>
      </c>
      <c r="P9" s="15">
        <v>0</v>
      </c>
      <c r="Q9" s="38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8">
        <v>0</v>
      </c>
    </row>
    <row r="10" spans="2:25" s="33" customFormat="1" ht="26.5" customHeight="1" x14ac:dyDescent="0.35">
      <c r="B10" s="588"/>
      <c r="C10" s="588"/>
      <c r="D10" s="111">
        <v>120</v>
      </c>
      <c r="E10" s="108" t="s">
        <v>15</v>
      </c>
      <c r="F10" s="572" t="s">
        <v>97</v>
      </c>
      <c r="G10" s="111">
        <v>20</v>
      </c>
      <c r="H10" s="221"/>
      <c r="I10" s="204">
        <v>1.1399999999999999</v>
      </c>
      <c r="J10" s="15">
        <v>0.22</v>
      </c>
      <c r="K10" s="38">
        <v>7.44</v>
      </c>
      <c r="L10" s="214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6.5" customHeight="1" x14ac:dyDescent="0.35">
      <c r="B11" s="588"/>
      <c r="C11" s="588"/>
      <c r="D11" s="112"/>
      <c r="E11" s="88"/>
      <c r="F11" s="132" t="s">
        <v>21</v>
      </c>
      <c r="G11" s="227">
        <f>SUM(G6:G10)</f>
        <v>630</v>
      </c>
      <c r="H11" s="88"/>
      <c r="I11" s="172">
        <f t="shared" ref="I11:Y11" si="0">SUM(I6:I10)</f>
        <v>24.22</v>
      </c>
      <c r="J11" s="31">
        <f t="shared" si="0"/>
        <v>9.240000000000002</v>
      </c>
      <c r="K11" s="64">
        <f t="shared" si="0"/>
        <v>68.67</v>
      </c>
      <c r="L11" s="320">
        <f>SUM(L6:L10)</f>
        <v>627.5</v>
      </c>
      <c r="M11" s="172">
        <f t="shared" si="0"/>
        <v>0.26</v>
      </c>
      <c r="N11" s="31">
        <f t="shared" si="0"/>
        <v>0.28000000000000003</v>
      </c>
      <c r="O11" s="31">
        <f t="shared" si="0"/>
        <v>32.04</v>
      </c>
      <c r="P11" s="31">
        <f t="shared" si="0"/>
        <v>24</v>
      </c>
      <c r="Q11" s="225">
        <f t="shared" si="0"/>
        <v>0</v>
      </c>
      <c r="R11" s="172">
        <f t="shared" si="0"/>
        <v>91.49</v>
      </c>
      <c r="S11" s="31">
        <f t="shared" si="0"/>
        <v>329.97</v>
      </c>
      <c r="T11" s="31">
        <f t="shared" si="0"/>
        <v>93.08</v>
      </c>
      <c r="U11" s="31">
        <f t="shared" si="0"/>
        <v>8.16</v>
      </c>
      <c r="V11" s="31">
        <f t="shared" si="0"/>
        <v>1495.9399999999998</v>
      </c>
      <c r="W11" s="31">
        <f t="shared" si="0"/>
        <v>1.9599999999999999E-2</v>
      </c>
      <c r="X11" s="31">
        <f t="shared" si="0"/>
        <v>4.0000000000000001E-3</v>
      </c>
      <c r="Y11" s="64">
        <f t="shared" si="0"/>
        <v>0.14700000000000002</v>
      </c>
    </row>
    <row r="12" spans="2:25" s="33" customFormat="1" ht="26.5" customHeight="1" thickBot="1" x14ac:dyDescent="0.4">
      <c r="B12" s="610"/>
      <c r="C12" s="610"/>
      <c r="D12" s="115"/>
      <c r="E12" s="178"/>
      <c r="F12" s="133" t="s">
        <v>22</v>
      </c>
      <c r="G12" s="115"/>
      <c r="H12" s="218"/>
      <c r="I12" s="222"/>
      <c r="J12" s="223"/>
      <c r="K12" s="397"/>
      <c r="L12" s="409">
        <f>L11/23.5</f>
        <v>26.702127659574469</v>
      </c>
      <c r="M12" s="222"/>
      <c r="N12" s="402"/>
      <c r="O12" s="223"/>
      <c r="P12" s="223"/>
      <c r="Q12" s="396"/>
      <c r="R12" s="207"/>
      <c r="S12" s="128"/>
      <c r="T12" s="128"/>
      <c r="U12" s="128"/>
      <c r="V12" s="128"/>
      <c r="W12" s="128"/>
      <c r="X12" s="128"/>
      <c r="Y12" s="129"/>
    </row>
    <row r="13" spans="2:25" s="16" customFormat="1" ht="26.5" customHeight="1" x14ac:dyDescent="0.35">
      <c r="B13" s="578" t="s">
        <v>7</v>
      </c>
      <c r="C13" s="578"/>
      <c r="D13" s="130">
        <v>9</v>
      </c>
      <c r="E13" s="573" t="s">
        <v>20</v>
      </c>
      <c r="F13" s="323" t="s">
        <v>88</v>
      </c>
      <c r="G13" s="130">
        <v>60</v>
      </c>
      <c r="H13" s="573"/>
      <c r="I13" s="224">
        <v>1.26</v>
      </c>
      <c r="J13" s="36">
        <v>4.26</v>
      </c>
      <c r="K13" s="37">
        <v>7.26</v>
      </c>
      <c r="L13" s="407">
        <v>72.48</v>
      </c>
      <c r="M13" s="35">
        <v>0.02</v>
      </c>
      <c r="N13" s="35">
        <v>0</v>
      </c>
      <c r="O13" s="36">
        <v>9.8699999999999992</v>
      </c>
      <c r="P13" s="36">
        <v>0</v>
      </c>
      <c r="Q13" s="41">
        <v>0</v>
      </c>
      <c r="R13" s="224">
        <v>30.16</v>
      </c>
      <c r="S13" s="36">
        <v>38.72</v>
      </c>
      <c r="T13" s="36">
        <v>19.489999999999998</v>
      </c>
      <c r="U13" s="36">
        <v>1.1100000000000001</v>
      </c>
      <c r="V13" s="36">
        <v>11.86</v>
      </c>
      <c r="W13" s="36">
        <v>0</v>
      </c>
      <c r="X13" s="36">
        <v>0</v>
      </c>
      <c r="Y13" s="37">
        <v>0</v>
      </c>
    </row>
    <row r="14" spans="2:25" s="16" customFormat="1" ht="26.5" customHeight="1" x14ac:dyDescent="0.35">
      <c r="B14" s="579"/>
      <c r="C14" s="579"/>
      <c r="D14" s="112">
        <v>35</v>
      </c>
      <c r="E14" s="88" t="s">
        <v>94</v>
      </c>
      <c r="F14" s="134" t="s">
        <v>91</v>
      </c>
      <c r="G14" s="195">
        <v>200</v>
      </c>
      <c r="H14" s="112"/>
      <c r="I14" s="69">
        <v>4.8</v>
      </c>
      <c r="J14" s="13">
        <v>7.6</v>
      </c>
      <c r="K14" s="23">
        <v>9</v>
      </c>
      <c r="L14" s="114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4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8">
        <v>6.4000000000000001E-2</v>
      </c>
    </row>
    <row r="15" spans="2:25" s="33" customFormat="1" ht="26.5" customHeight="1" x14ac:dyDescent="0.35">
      <c r="B15" s="581"/>
      <c r="C15" s="581"/>
      <c r="D15" s="113">
        <v>88</v>
      </c>
      <c r="E15" s="87" t="s">
        <v>10</v>
      </c>
      <c r="F15" s="330" t="s">
        <v>144</v>
      </c>
      <c r="G15" s="537">
        <v>90</v>
      </c>
      <c r="H15" s="87"/>
      <c r="I15" s="205">
        <v>18</v>
      </c>
      <c r="J15" s="13">
        <v>16.5</v>
      </c>
      <c r="K15" s="519">
        <v>2.89</v>
      </c>
      <c r="L15" s="123">
        <v>232.8</v>
      </c>
      <c r="M15" s="69">
        <v>0.05</v>
      </c>
      <c r="N15" s="69">
        <v>0.13</v>
      </c>
      <c r="O15" s="13">
        <v>0.55000000000000004</v>
      </c>
      <c r="P15" s="13">
        <v>0</v>
      </c>
      <c r="Q15" s="42">
        <v>0</v>
      </c>
      <c r="R15" s="69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2">
        <v>5.8999999999999997E-2</v>
      </c>
    </row>
    <row r="16" spans="2:25" s="33" customFormat="1" ht="27" customHeight="1" x14ac:dyDescent="0.35">
      <c r="B16" s="581"/>
      <c r="C16" s="581"/>
      <c r="D16" s="111">
        <v>124</v>
      </c>
      <c r="E16" s="108" t="s">
        <v>61</v>
      </c>
      <c r="F16" s="310" t="s">
        <v>98</v>
      </c>
      <c r="G16" s="111">
        <v>150</v>
      </c>
      <c r="H16" s="108"/>
      <c r="I16" s="205">
        <v>4.05</v>
      </c>
      <c r="J16" s="13">
        <v>4.5</v>
      </c>
      <c r="K16" s="42">
        <v>22.8</v>
      </c>
      <c r="L16" s="123">
        <v>147.30000000000001</v>
      </c>
      <c r="M16" s="181">
        <v>0.11</v>
      </c>
      <c r="N16" s="181">
        <v>0.02</v>
      </c>
      <c r="O16" s="73">
        <v>0</v>
      </c>
      <c r="P16" s="73">
        <v>0</v>
      </c>
      <c r="Q16" s="74">
        <v>0</v>
      </c>
      <c r="R16" s="210">
        <v>10.49</v>
      </c>
      <c r="S16" s="73">
        <v>86</v>
      </c>
      <c r="T16" s="73">
        <v>30.56</v>
      </c>
      <c r="U16" s="73">
        <v>0.99</v>
      </c>
      <c r="V16" s="73">
        <v>80.400000000000006</v>
      </c>
      <c r="W16" s="73">
        <v>3.0000000000000001E-3</v>
      </c>
      <c r="X16" s="73">
        <v>1E-3</v>
      </c>
      <c r="Y16" s="180">
        <v>0.02</v>
      </c>
    </row>
    <row r="17" spans="2:25" s="16" customFormat="1" ht="26.5" customHeight="1" x14ac:dyDescent="0.35">
      <c r="B17" s="582"/>
      <c r="C17" s="582"/>
      <c r="D17" s="114">
        <v>103</v>
      </c>
      <c r="E17" s="108" t="s">
        <v>18</v>
      </c>
      <c r="F17" s="572" t="s">
        <v>58</v>
      </c>
      <c r="G17" s="111">
        <v>200</v>
      </c>
      <c r="H17" s="221"/>
      <c r="I17" s="204">
        <v>0.2</v>
      </c>
      <c r="J17" s="15">
        <v>0</v>
      </c>
      <c r="K17" s="38">
        <v>15.02</v>
      </c>
      <c r="L17" s="169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4">
        <v>17.64</v>
      </c>
      <c r="S17" s="15">
        <v>5.0599999999999996</v>
      </c>
      <c r="T17" s="29">
        <v>2.86</v>
      </c>
      <c r="U17" s="15">
        <v>0.12</v>
      </c>
      <c r="V17" s="15">
        <v>46</v>
      </c>
      <c r="W17" s="15">
        <v>0</v>
      </c>
      <c r="X17" s="15">
        <v>0</v>
      </c>
      <c r="Y17" s="42">
        <v>2E-3</v>
      </c>
    </row>
    <row r="18" spans="2:25" s="16" customFormat="1" ht="26.5" customHeight="1" x14ac:dyDescent="0.35">
      <c r="B18" s="582"/>
      <c r="C18" s="582"/>
      <c r="D18" s="114">
        <v>119</v>
      </c>
      <c r="E18" s="108" t="s">
        <v>14</v>
      </c>
      <c r="F18" s="572" t="s">
        <v>52</v>
      </c>
      <c r="G18" s="111">
        <v>45</v>
      </c>
      <c r="H18" s="221"/>
      <c r="I18" s="204">
        <v>3.19</v>
      </c>
      <c r="J18" s="15">
        <v>0.31</v>
      </c>
      <c r="K18" s="38">
        <v>19.89</v>
      </c>
      <c r="L18" s="169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4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2">
        <v>0</v>
      </c>
    </row>
    <row r="19" spans="2:25" s="16" customFormat="1" ht="23.25" customHeight="1" x14ac:dyDescent="0.35">
      <c r="B19" s="582"/>
      <c r="C19" s="582"/>
      <c r="D19" s="111">
        <v>120</v>
      </c>
      <c r="E19" s="108" t="s">
        <v>15</v>
      </c>
      <c r="F19" s="572" t="s">
        <v>44</v>
      </c>
      <c r="G19" s="111">
        <v>30</v>
      </c>
      <c r="H19" s="221"/>
      <c r="I19" s="204">
        <v>1.71</v>
      </c>
      <c r="J19" s="15">
        <v>0.33</v>
      </c>
      <c r="K19" s="38">
        <v>11.16</v>
      </c>
      <c r="L19" s="169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4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8">
        <v>0.02</v>
      </c>
    </row>
    <row r="20" spans="2:25" s="33" customFormat="1" ht="26.5" customHeight="1" x14ac:dyDescent="0.35">
      <c r="B20" s="581"/>
      <c r="C20" s="581"/>
      <c r="D20" s="117"/>
      <c r="E20" s="216"/>
      <c r="F20" s="132" t="s">
        <v>21</v>
      </c>
      <c r="G20" s="165">
        <f>SUM(G13:G19)</f>
        <v>775</v>
      </c>
      <c r="H20" s="216"/>
      <c r="I20" s="172">
        <f t="shared" ref="I20:K20" si="1">SUM(I13:I19)</f>
        <v>33.21</v>
      </c>
      <c r="J20" s="31">
        <f t="shared" si="1"/>
        <v>33.5</v>
      </c>
      <c r="K20" s="64">
        <f t="shared" si="1"/>
        <v>88.02</v>
      </c>
      <c r="L20" s="370">
        <f>L13+L14+L15+L16+L17+L18+L19</f>
        <v>800.17000000000007</v>
      </c>
      <c r="M20" s="172">
        <f t="shared" ref="M20:Y20" si="2">SUM(M13:M19)</f>
        <v>0.29000000000000004</v>
      </c>
      <c r="N20" s="31">
        <f t="shared" si="2"/>
        <v>0.30400000000000005</v>
      </c>
      <c r="O20" s="31">
        <f t="shared" si="2"/>
        <v>21.68</v>
      </c>
      <c r="P20" s="31">
        <f t="shared" si="2"/>
        <v>167.8</v>
      </c>
      <c r="Q20" s="64">
        <f t="shared" si="2"/>
        <v>0</v>
      </c>
      <c r="R20" s="32">
        <f t="shared" si="2"/>
        <v>127.32</v>
      </c>
      <c r="S20" s="31">
        <f t="shared" si="2"/>
        <v>477.78</v>
      </c>
      <c r="T20" s="31">
        <f t="shared" si="2"/>
        <v>129.20999999999998</v>
      </c>
      <c r="U20" s="31">
        <f t="shared" si="2"/>
        <v>7.160000000000001</v>
      </c>
      <c r="V20" s="31">
        <f t="shared" si="2"/>
        <v>1121.6799999999998</v>
      </c>
      <c r="W20" s="31">
        <f t="shared" si="2"/>
        <v>2.0500000000000001E-2</v>
      </c>
      <c r="X20" s="31">
        <f t="shared" si="2"/>
        <v>6.5000000000000006E-3</v>
      </c>
      <c r="Y20" s="64">
        <f t="shared" si="2"/>
        <v>0.16499999999999998</v>
      </c>
    </row>
    <row r="21" spans="2:25" s="33" customFormat="1" ht="26.5" customHeight="1" thickBot="1" x14ac:dyDescent="0.4">
      <c r="B21" s="615"/>
      <c r="C21" s="615"/>
      <c r="D21" s="118"/>
      <c r="E21" s="218"/>
      <c r="F21" s="133" t="s">
        <v>22</v>
      </c>
      <c r="G21" s="115"/>
      <c r="H21" s="178"/>
      <c r="I21" s="174"/>
      <c r="J21" s="49"/>
      <c r="K21" s="101"/>
      <c r="L21" s="342">
        <f>L20/23.5</f>
        <v>34.049787234042554</v>
      </c>
      <c r="M21" s="174"/>
      <c r="N21" s="131"/>
      <c r="O21" s="49"/>
      <c r="P21" s="49"/>
      <c r="Q21" s="101"/>
      <c r="R21" s="131"/>
      <c r="S21" s="49"/>
      <c r="T21" s="49"/>
      <c r="U21" s="49"/>
      <c r="V21" s="49"/>
      <c r="W21" s="49"/>
      <c r="X21" s="49"/>
      <c r="Y21" s="101"/>
    </row>
    <row r="22" spans="2:25" x14ac:dyDescent="0.35">
      <c r="B22" s="9"/>
      <c r="C22" s="9"/>
      <c r="D22" s="197"/>
      <c r="E22" s="200"/>
      <c r="F22" s="27"/>
      <c r="G22" s="27"/>
      <c r="H22" s="185"/>
      <c r="I22" s="186"/>
      <c r="J22" s="185"/>
      <c r="K22" s="27"/>
      <c r="L22" s="187"/>
      <c r="M22" s="27"/>
      <c r="N22" s="27"/>
      <c r="O22" s="27"/>
      <c r="P22" s="188"/>
      <c r="Q22" s="188"/>
      <c r="R22" s="188"/>
      <c r="S22" s="188"/>
      <c r="T22" s="188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98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50" t="s">
        <v>1</v>
      </c>
      <c r="C2" s="550"/>
      <c r="D2" s="622"/>
      <c r="E2" s="623" t="s">
        <v>3</v>
      </c>
      <c r="F2" s="550"/>
      <c r="G2" s="552" t="s">
        <v>2</v>
      </c>
      <c r="H2" s="577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198"/>
      <c r="E3" s="199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4" t="s">
        <v>24</v>
      </c>
      <c r="N4" s="875"/>
      <c r="O4" s="888"/>
      <c r="P4" s="888"/>
      <c r="Q4" s="889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28.5" customHeight="1" thickBot="1" x14ac:dyDescent="0.4">
      <c r="B5" s="878"/>
      <c r="C5" s="882"/>
      <c r="D5" s="881"/>
      <c r="E5" s="878"/>
      <c r="F5" s="878"/>
      <c r="G5" s="878"/>
      <c r="H5" s="878"/>
      <c r="I5" s="525" t="s">
        <v>27</v>
      </c>
      <c r="J5" s="400" t="s">
        <v>28</v>
      </c>
      <c r="K5" s="527" t="s">
        <v>29</v>
      </c>
      <c r="L5" s="896"/>
      <c r="M5" s="307" t="s">
        <v>30</v>
      </c>
      <c r="N5" s="307" t="s">
        <v>107</v>
      </c>
      <c r="O5" s="300" t="s">
        <v>31</v>
      </c>
      <c r="P5" s="454" t="s">
        <v>108</v>
      </c>
      <c r="Q5" s="455" t="s">
        <v>109</v>
      </c>
      <c r="R5" s="471" t="s">
        <v>32</v>
      </c>
      <c r="S5" s="300" t="s">
        <v>33</v>
      </c>
      <c r="T5" s="300" t="s">
        <v>34</v>
      </c>
      <c r="U5" s="455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39" customHeight="1" x14ac:dyDescent="0.35">
      <c r="B6" s="579" t="s">
        <v>6</v>
      </c>
      <c r="C6" s="116"/>
      <c r="D6" s="433">
        <v>301</v>
      </c>
      <c r="E6" s="121" t="s">
        <v>77</v>
      </c>
      <c r="F6" s="382" t="s">
        <v>151</v>
      </c>
      <c r="G6" s="190">
        <v>60</v>
      </c>
      <c r="H6" s="306"/>
      <c r="I6" s="234">
        <v>2.67</v>
      </c>
      <c r="J6" s="20">
        <v>9.57</v>
      </c>
      <c r="K6" s="44">
        <v>17.809999999999999</v>
      </c>
      <c r="L6" s="233">
        <v>168.61</v>
      </c>
      <c r="M6" s="296">
        <v>0.02</v>
      </c>
      <c r="N6" s="297">
        <v>0.05</v>
      </c>
      <c r="O6" s="47">
        <v>0.26</v>
      </c>
      <c r="P6" s="47">
        <v>30</v>
      </c>
      <c r="Q6" s="48">
        <v>0.14000000000000001</v>
      </c>
      <c r="R6" s="297">
        <v>39.340000000000003</v>
      </c>
      <c r="S6" s="47">
        <v>43.43</v>
      </c>
      <c r="T6" s="47">
        <v>6.69</v>
      </c>
      <c r="U6" s="47">
        <v>0.3</v>
      </c>
      <c r="V6" s="47">
        <v>58.08</v>
      </c>
      <c r="W6" s="47">
        <v>2.5999999999999999E-3</v>
      </c>
      <c r="X6" s="47">
        <v>1.6000000000000001E-3</v>
      </c>
      <c r="Y6" s="47">
        <v>0.01</v>
      </c>
    </row>
    <row r="7" spans="2:25" s="33" customFormat="1" ht="26.5" customHeight="1" x14ac:dyDescent="0.35">
      <c r="B7" s="588"/>
      <c r="C7" s="112"/>
      <c r="D7" s="456">
        <v>59</v>
      </c>
      <c r="E7" s="112" t="s">
        <v>59</v>
      </c>
      <c r="F7" s="243" t="s">
        <v>123</v>
      </c>
      <c r="G7" s="195">
        <v>205</v>
      </c>
      <c r="H7" s="88"/>
      <c r="I7" s="234">
        <v>7.79</v>
      </c>
      <c r="J7" s="20">
        <v>11.89</v>
      </c>
      <c r="K7" s="44">
        <v>26.65</v>
      </c>
      <c r="L7" s="233">
        <v>244.56</v>
      </c>
      <c r="M7" s="204">
        <v>0.22</v>
      </c>
      <c r="N7" s="17">
        <v>0.24</v>
      </c>
      <c r="O7" s="15">
        <v>0</v>
      </c>
      <c r="P7" s="15">
        <v>13.53</v>
      </c>
      <c r="Q7" s="18">
        <v>0.12</v>
      </c>
      <c r="R7" s="204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8">
        <v>4.7E-2</v>
      </c>
    </row>
    <row r="8" spans="2:25" s="33" customFormat="1" ht="26.5" customHeight="1" x14ac:dyDescent="0.35">
      <c r="B8" s="588"/>
      <c r="C8" s="112"/>
      <c r="D8" s="456">
        <v>114</v>
      </c>
      <c r="E8" s="88" t="s">
        <v>42</v>
      </c>
      <c r="F8" s="312" t="s">
        <v>49</v>
      </c>
      <c r="G8" s="529">
        <v>200</v>
      </c>
      <c r="H8" s="112"/>
      <c r="I8" s="19">
        <v>0.2</v>
      </c>
      <c r="J8" s="20">
        <v>0</v>
      </c>
      <c r="K8" s="21">
        <v>11</v>
      </c>
      <c r="L8" s="164">
        <v>44.8</v>
      </c>
      <c r="M8" s="204">
        <v>0</v>
      </c>
      <c r="N8" s="17">
        <v>0</v>
      </c>
      <c r="O8" s="15">
        <v>0.08</v>
      </c>
      <c r="P8" s="15">
        <v>0</v>
      </c>
      <c r="Q8" s="38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8">
        <v>0</v>
      </c>
    </row>
    <row r="9" spans="2:25" s="33" customFormat="1" ht="26.5" customHeight="1" x14ac:dyDescent="0.35">
      <c r="B9" s="627"/>
      <c r="C9" s="195"/>
      <c r="D9" s="459">
        <v>121</v>
      </c>
      <c r="E9" s="88" t="s">
        <v>14</v>
      </c>
      <c r="F9" s="134" t="s">
        <v>48</v>
      </c>
      <c r="G9" s="195">
        <v>20</v>
      </c>
      <c r="H9" s="112"/>
      <c r="I9" s="19">
        <v>1.44</v>
      </c>
      <c r="J9" s="20">
        <v>0.13</v>
      </c>
      <c r="K9" s="21">
        <v>9.83</v>
      </c>
      <c r="L9" s="246">
        <v>50.44</v>
      </c>
      <c r="M9" s="204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4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8">
        <v>0</v>
      </c>
    </row>
    <row r="10" spans="2:25" s="33" customFormat="1" ht="26.5" customHeight="1" x14ac:dyDescent="0.35">
      <c r="B10" s="627"/>
      <c r="C10" s="195"/>
      <c r="D10" s="456">
        <v>120</v>
      </c>
      <c r="E10" s="112" t="s">
        <v>44</v>
      </c>
      <c r="F10" s="176" t="s">
        <v>13</v>
      </c>
      <c r="G10" s="112">
        <v>20</v>
      </c>
      <c r="H10" s="843"/>
      <c r="I10" s="234">
        <v>1.1399999999999999</v>
      </c>
      <c r="J10" s="20">
        <v>0.22</v>
      </c>
      <c r="K10" s="44">
        <v>7.44</v>
      </c>
      <c r="L10" s="358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6.5" customHeight="1" x14ac:dyDescent="0.35">
      <c r="B11" s="588"/>
      <c r="C11" s="112"/>
      <c r="D11" s="456" t="s">
        <v>132</v>
      </c>
      <c r="E11" s="112" t="s">
        <v>18</v>
      </c>
      <c r="F11" s="177" t="s">
        <v>167</v>
      </c>
      <c r="G11" s="112">
        <v>250</v>
      </c>
      <c r="H11" s="369"/>
      <c r="I11" s="234">
        <v>8.25</v>
      </c>
      <c r="J11" s="20">
        <v>6.25</v>
      </c>
      <c r="K11" s="44">
        <v>22</v>
      </c>
      <c r="L11" s="358">
        <v>175</v>
      </c>
      <c r="M11" s="234"/>
      <c r="N11" s="19"/>
      <c r="O11" s="20"/>
      <c r="P11" s="20"/>
      <c r="Q11" s="44"/>
      <c r="R11" s="234"/>
      <c r="S11" s="20"/>
      <c r="T11" s="20"/>
      <c r="U11" s="20"/>
      <c r="V11" s="20"/>
      <c r="W11" s="20"/>
      <c r="X11" s="20"/>
      <c r="Y11" s="44"/>
    </row>
    <row r="12" spans="2:25" s="33" customFormat="1" ht="26.5" customHeight="1" x14ac:dyDescent="0.35">
      <c r="B12" s="588"/>
      <c r="C12" s="112"/>
      <c r="D12" s="456"/>
      <c r="E12" s="112"/>
      <c r="F12" s="151" t="s">
        <v>21</v>
      </c>
      <c r="G12" s="227">
        <f>SUM(G6:G11)</f>
        <v>755</v>
      </c>
      <c r="H12" s="369"/>
      <c r="I12" s="234">
        <f>I6+I7+I8+I9+I10+I11</f>
        <v>21.490000000000002</v>
      </c>
      <c r="J12" s="20">
        <f t="shared" ref="J12:Y12" si="0">J6+J7+J8+J9+J10+J11</f>
        <v>28.06</v>
      </c>
      <c r="K12" s="44">
        <f t="shared" si="0"/>
        <v>94.72999999999999</v>
      </c>
      <c r="L12" s="510">
        <f>SUM(L6:L11)</f>
        <v>719.67000000000007</v>
      </c>
      <c r="M12" s="234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4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4">
        <f t="shared" si="0"/>
        <v>6.9000000000000006E-2</v>
      </c>
    </row>
    <row r="13" spans="2:25" s="33" customFormat="1" ht="26.5" customHeight="1" thickBot="1" x14ac:dyDescent="0.4">
      <c r="B13" s="610"/>
      <c r="C13" s="115"/>
      <c r="D13" s="226"/>
      <c r="E13" s="115"/>
      <c r="F13" s="152" t="s">
        <v>22</v>
      </c>
      <c r="G13" s="315"/>
      <c r="H13" s="178"/>
      <c r="I13" s="174"/>
      <c r="J13" s="49"/>
      <c r="K13" s="101"/>
      <c r="L13" s="386">
        <f>L12/23.5</f>
        <v>30.62425531914894</v>
      </c>
      <c r="M13" s="174"/>
      <c r="N13" s="131"/>
      <c r="O13" s="49"/>
      <c r="P13" s="49"/>
      <c r="Q13" s="107"/>
      <c r="R13" s="174"/>
      <c r="S13" s="49"/>
      <c r="T13" s="49"/>
      <c r="U13" s="49"/>
      <c r="V13" s="49"/>
      <c r="W13" s="49"/>
      <c r="X13" s="49"/>
      <c r="Y13" s="101"/>
    </row>
    <row r="14" spans="2:25" s="16" customFormat="1" ht="26.5" customHeight="1" x14ac:dyDescent="0.35">
      <c r="B14" s="579" t="s">
        <v>7</v>
      </c>
      <c r="C14" s="130"/>
      <c r="D14" s="335">
        <v>24</v>
      </c>
      <c r="E14" s="130" t="s">
        <v>8</v>
      </c>
      <c r="F14" s="844" t="s">
        <v>105</v>
      </c>
      <c r="G14" s="130">
        <v>150</v>
      </c>
      <c r="H14" s="573"/>
      <c r="I14" s="296">
        <v>0.6</v>
      </c>
      <c r="J14" s="47">
        <v>0</v>
      </c>
      <c r="K14" s="332">
        <v>16.95</v>
      </c>
      <c r="L14" s="845">
        <v>69</v>
      </c>
      <c r="M14" s="215">
        <v>0.01</v>
      </c>
      <c r="N14" s="45">
        <v>0.03</v>
      </c>
      <c r="O14" s="34">
        <v>19.5</v>
      </c>
      <c r="P14" s="34">
        <v>0</v>
      </c>
      <c r="Q14" s="46">
        <v>0</v>
      </c>
      <c r="R14" s="224">
        <v>24</v>
      </c>
      <c r="S14" s="36">
        <v>16.5</v>
      </c>
      <c r="T14" s="36">
        <v>13.5</v>
      </c>
      <c r="U14" s="36">
        <v>3.3</v>
      </c>
      <c r="V14" s="36">
        <v>417</v>
      </c>
      <c r="W14" s="36">
        <v>3.0000000000000001E-3</v>
      </c>
      <c r="X14" s="36">
        <v>5.0000000000000001E-4</v>
      </c>
      <c r="Y14" s="37">
        <v>1.4999999999999999E-2</v>
      </c>
    </row>
    <row r="15" spans="2:25" s="16" customFormat="1" ht="26.5" customHeight="1" x14ac:dyDescent="0.35">
      <c r="B15" s="579"/>
      <c r="C15" s="112"/>
      <c r="D15" s="456">
        <v>138</v>
      </c>
      <c r="E15" s="112" t="s">
        <v>9</v>
      </c>
      <c r="F15" s="134" t="s">
        <v>64</v>
      </c>
      <c r="G15" s="195">
        <v>200</v>
      </c>
      <c r="H15" s="88"/>
      <c r="I15" s="210">
        <v>6.2</v>
      </c>
      <c r="J15" s="73">
        <v>6.2</v>
      </c>
      <c r="K15" s="180">
        <v>11</v>
      </c>
      <c r="L15" s="324">
        <v>125.8</v>
      </c>
      <c r="M15" s="205">
        <v>0.08</v>
      </c>
      <c r="N15" s="69">
        <v>0.04</v>
      </c>
      <c r="O15" s="13">
        <v>10.7</v>
      </c>
      <c r="P15" s="13">
        <v>100.5</v>
      </c>
      <c r="Q15" s="42">
        <v>0</v>
      </c>
      <c r="R15" s="69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2">
        <v>1.7999999999999999E-2</v>
      </c>
    </row>
    <row r="16" spans="2:25" s="33" customFormat="1" ht="32.25" customHeight="1" x14ac:dyDescent="0.35">
      <c r="B16" s="581"/>
      <c r="C16" s="313"/>
      <c r="D16" s="456">
        <v>177</v>
      </c>
      <c r="E16" s="112" t="s">
        <v>10</v>
      </c>
      <c r="F16" s="243" t="s">
        <v>142</v>
      </c>
      <c r="G16" s="112">
        <v>90</v>
      </c>
      <c r="H16" s="456"/>
      <c r="I16" s="234">
        <v>15.76</v>
      </c>
      <c r="J16" s="20">
        <v>13.35</v>
      </c>
      <c r="K16" s="44">
        <v>1.61</v>
      </c>
      <c r="L16" s="748">
        <v>190.46</v>
      </c>
      <c r="M16" s="204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4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8">
        <v>0.1</v>
      </c>
    </row>
    <row r="17" spans="2:25" s="33" customFormat="1" ht="27" customHeight="1" x14ac:dyDescent="0.35">
      <c r="B17" s="581"/>
      <c r="C17" s="313"/>
      <c r="D17" s="112">
        <v>54</v>
      </c>
      <c r="E17" s="456" t="s">
        <v>82</v>
      </c>
      <c r="F17" s="109" t="s">
        <v>39</v>
      </c>
      <c r="G17" s="112">
        <v>150</v>
      </c>
      <c r="H17" s="88"/>
      <c r="I17" s="234">
        <v>7.2</v>
      </c>
      <c r="J17" s="20">
        <v>5.0999999999999996</v>
      </c>
      <c r="K17" s="44">
        <v>33.9</v>
      </c>
      <c r="L17" s="233">
        <v>210.3</v>
      </c>
      <c r="M17" s="234">
        <v>0.21</v>
      </c>
      <c r="N17" s="19">
        <v>0.11</v>
      </c>
      <c r="O17" s="20">
        <v>0</v>
      </c>
      <c r="P17" s="20">
        <v>0</v>
      </c>
      <c r="Q17" s="44">
        <v>0</v>
      </c>
      <c r="R17" s="234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4">
        <v>0.02</v>
      </c>
    </row>
    <row r="18" spans="2:25" s="16" customFormat="1" ht="38.25" customHeight="1" x14ac:dyDescent="0.35">
      <c r="B18" s="582"/>
      <c r="C18" s="313"/>
      <c r="D18" s="459">
        <v>104</v>
      </c>
      <c r="E18" s="112" t="s">
        <v>18</v>
      </c>
      <c r="F18" s="243" t="s">
        <v>128</v>
      </c>
      <c r="G18" s="112">
        <v>200</v>
      </c>
      <c r="H18" s="846"/>
      <c r="I18" s="234">
        <v>0</v>
      </c>
      <c r="J18" s="20">
        <v>0</v>
      </c>
      <c r="K18" s="44">
        <v>19.8</v>
      </c>
      <c r="L18" s="748">
        <v>81.599999999999994</v>
      </c>
      <c r="M18" s="204">
        <v>0.16</v>
      </c>
      <c r="N18" s="17">
        <v>0.1</v>
      </c>
      <c r="O18" s="15">
        <v>9.18</v>
      </c>
      <c r="P18" s="15">
        <v>80</v>
      </c>
      <c r="Q18" s="18">
        <v>0.96</v>
      </c>
      <c r="R18" s="204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8">
        <v>0</v>
      </c>
    </row>
    <row r="19" spans="2:25" s="16" customFormat="1" ht="26.5" customHeight="1" x14ac:dyDescent="0.35">
      <c r="B19" s="582"/>
      <c r="C19" s="313"/>
      <c r="D19" s="459">
        <v>119</v>
      </c>
      <c r="E19" s="112" t="s">
        <v>14</v>
      </c>
      <c r="F19" s="182" t="s">
        <v>52</v>
      </c>
      <c r="G19" s="195">
        <v>20</v>
      </c>
      <c r="H19" s="88"/>
      <c r="I19" s="234">
        <v>1.4</v>
      </c>
      <c r="J19" s="20">
        <v>0.14000000000000001</v>
      </c>
      <c r="K19" s="44">
        <v>8.8000000000000007</v>
      </c>
      <c r="L19" s="233">
        <v>48</v>
      </c>
      <c r="M19" s="204">
        <v>0.02</v>
      </c>
      <c r="N19" s="15">
        <v>6.0000000000000001E-3</v>
      </c>
      <c r="O19" s="15">
        <v>0</v>
      </c>
      <c r="P19" s="15">
        <v>0</v>
      </c>
      <c r="Q19" s="38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8">
        <v>0</v>
      </c>
    </row>
    <row r="20" spans="2:25" s="16" customFormat="1" ht="23.25" customHeight="1" x14ac:dyDescent="0.35">
      <c r="B20" s="582"/>
      <c r="C20" s="313"/>
      <c r="D20" s="456">
        <v>120</v>
      </c>
      <c r="E20" s="112" t="s">
        <v>15</v>
      </c>
      <c r="F20" s="182" t="s">
        <v>44</v>
      </c>
      <c r="G20" s="112">
        <v>20</v>
      </c>
      <c r="H20" s="326"/>
      <c r="I20" s="234">
        <v>1.1399999999999999</v>
      </c>
      <c r="J20" s="20">
        <v>0.22</v>
      </c>
      <c r="K20" s="44">
        <v>7.44</v>
      </c>
      <c r="L20" s="358">
        <v>36.26</v>
      </c>
      <c r="M20" s="234">
        <v>0.02</v>
      </c>
      <c r="N20" s="19">
        <v>2.4E-2</v>
      </c>
      <c r="O20" s="20">
        <v>0.08</v>
      </c>
      <c r="P20" s="20">
        <v>0</v>
      </c>
      <c r="Q20" s="44">
        <v>0</v>
      </c>
      <c r="R20" s="234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4">
        <v>1.2E-2</v>
      </c>
    </row>
    <row r="21" spans="2:25" s="33" customFormat="1" ht="26.5" customHeight="1" x14ac:dyDescent="0.35">
      <c r="B21" s="581"/>
      <c r="C21" s="313"/>
      <c r="D21" s="217"/>
      <c r="E21" s="117"/>
      <c r="F21" s="151" t="s">
        <v>21</v>
      </c>
      <c r="G21" s="165">
        <f>SUM(G14:G20)</f>
        <v>830</v>
      </c>
      <c r="H21" s="217"/>
      <c r="I21" s="172">
        <f t="shared" ref="I21:Y21" si="1">SUM(I14:I20)</f>
        <v>32.299999999999997</v>
      </c>
      <c r="J21" s="31">
        <f t="shared" si="1"/>
        <v>25.009999999999998</v>
      </c>
      <c r="K21" s="64">
        <f t="shared" si="1"/>
        <v>99.499999999999986</v>
      </c>
      <c r="L21" s="511">
        <f t="shared" si="1"/>
        <v>761.42</v>
      </c>
      <c r="M21" s="32">
        <f t="shared" si="1"/>
        <v>0.56000000000000005</v>
      </c>
      <c r="N21" s="31">
        <f t="shared" si="1"/>
        <v>0.42000000000000004</v>
      </c>
      <c r="O21" s="31">
        <f t="shared" si="1"/>
        <v>41.16</v>
      </c>
      <c r="P21" s="31">
        <f t="shared" si="1"/>
        <v>297.5</v>
      </c>
      <c r="Q21" s="225">
        <f t="shared" si="1"/>
        <v>0.96899999999999997</v>
      </c>
      <c r="R21" s="172">
        <f t="shared" si="1"/>
        <v>108.15</v>
      </c>
      <c r="S21" s="31">
        <f t="shared" si="1"/>
        <v>502.49</v>
      </c>
      <c r="T21" s="31">
        <f t="shared" si="1"/>
        <v>245.43</v>
      </c>
      <c r="U21" s="31">
        <f t="shared" si="1"/>
        <v>13.910000000000002</v>
      </c>
      <c r="V21" s="31">
        <f t="shared" si="1"/>
        <v>1267.6299999999999</v>
      </c>
      <c r="W21" s="31">
        <f t="shared" si="1"/>
        <v>1.6899999999999998E-2</v>
      </c>
      <c r="X21" s="31">
        <f t="shared" si="1"/>
        <v>8.6999999999999994E-3</v>
      </c>
      <c r="Y21" s="64">
        <f t="shared" si="1"/>
        <v>0.16500000000000001</v>
      </c>
    </row>
    <row r="22" spans="2:25" s="33" customFormat="1" ht="26.5" customHeight="1" thickBot="1" x14ac:dyDescent="0.4">
      <c r="B22" s="615"/>
      <c r="C22" s="118"/>
      <c r="D22" s="616"/>
      <c r="E22" s="118"/>
      <c r="F22" s="152" t="s">
        <v>22</v>
      </c>
      <c r="G22" s="115"/>
      <c r="H22" s="226"/>
      <c r="I22" s="174"/>
      <c r="J22" s="49"/>
      <c r="K22" s="101"/>
      <c r="L22" s="387">
        <f>L21/23.5</f>
        <v>32.400851063829784</v>
      </c>
      <c r="M22" s="131"/>
      <c r="N22" s="131"/>
      <c r="O22" s="49"/>
      <c r="P22" s="49"/>
      <c r="Q22" s="107"/>
      <c r="R22" s="174"/>
      <c r="S22" s="49"/>
      <c r="T22" s="49"/>
      <c r="U22" s="49"/>
      <c r="V22" s="49"/>
      <c r="W22" s="49"/>
      <c r="X22" s="49"/>
      <c r="Y22" s="101"/>
    </row>
    <row r="23" spans="2:25" x14ac:dyDescent="0.35">
      <c r="B23" s="9"/>
      <c r="C23" s="9"/>
      <c r="D23" s="197"/>
      <c r="E23" s="200"/>
      <c r="F23" s="27"/>
      <c r="G23" s="27"/>
      <c r="H23" s="185"/>
      <c r="I23" s="186"/>
      <c r="J23" s="185"/>
      <c r="K23" s="27"/>
      <c r="L23" s="187"/>
      <c r="M23" s="27"/>
      <c r="N23" s="27"/>
      <c r="O23" s="27"/>
      <c r="P23" s="188"/>
      <c r="Q23" s="188"/>
      <c r="R23" s="188"/>
      <c r="S23" s="188"/>
      <c r="T23" s="188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1"/>
  <sheetViews>
    <sheetView topLeftCell="A2" zoomScale="42" zoomScaleNormal="42" workbookViewId="0">
      <selection activeCell="F25" sqref="F25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8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2</v>
      </c>
      <c r="I2" s="6"/>
      <c r="L2" s="8"/>
      <c r="M2" s="7"/>
      <c r="N2" s="1"/>
      <c r="O2" s="2"/>
    </row>
    <row r="3" spans="2:2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8" s="16" customFormat="1" ht="31.5" customHeight="1" thickBot="1" x14ac:dyDescent="0.4">
      <c r="B4" s="877" t="s">
        <v>0</v>
      </c>
      <c r="C4" s="877"/>
      <c r="D4" s="879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8" s="16" customFormat="1" ht="31.5" thickBot="1" x14ac:dyDescent="0.4">
      <c r="B5" s="878"/>
      <c r="C5" s="878"/>
      <c r="D5" s="878"/>
      <c r="E5" s="878"/>
      <c r="F5" s="878"/>
      <c r="G5" s="878"/>
      <c r="H5" s="878"/>
      <c r="I5" s="432" t="s">
        <v>27</v>
      </c>
      <c r="J5" s="400" t="s">
        <v>28</v>
      </c>
      <c r="K5" s="532" t="s">
        <v>29</v>
      </c>
      <c r="L5" s="881"/>
      <c r="M5" s="421" t="s">
        <v>30</v>
      </c>
      <c r="N5" s="421" t="s">
        <v>107</v>
      </c>
      <c r="O5" s="421" t="s">
        <v>31</v>
      </c>
      <c r="P5" s="429" t="s">
        <v>108</v>
      </c>
      <c r="Q5" s="421" t="s">
        <v>109</v>
      </c>
      <c r="R5" s="421" t="s">
        <v>32</v>
      </c>
      <c r="S5" s="421" t="s">
        <v>33</v>
      </c>
      <c r="T5" s="421" t="s">
        <v>34</v>
      </c>
      <c r="U5" s="421" t="s">
        <v>35</v>
      </c>
      <c r="V5" s="421" t="s">
        <v>110</v>
      </c>
      <c r="W5" s="421" t="s">
        <v>111</v>
      </c>
      <c r="X5" s="421" t="s">
        <v>112</v>
      </c>
      <c r="Y5" s="528" t="s">
        <v>113</v>
      </c>
    </row>
    <row r="6" spans="2:28" s="16" customFormat="1" ht="26.5" customHeight="1" x14ac:dyDescent="0.35">
      <c r="B6" s="613"/>
      <c r="C6" s="638"/>
      <c r="D6" s="335">
        <v>13</v>
      </c>
      <c r="E6" s="568" t="s">
        <v>20</v>
      </c>
      <c r="F6" s="323" t="s">
        <v>55</v>
      </c>
      <c r="G6" s="335">
        <v>60</v>
      </c>
      <c r="H6" s="573"/>
      <c r="I6" s="296">
        <v>1.2</v>
      </c>
      <c r="J6" s="47">
        <v>4.26</v>
      </c>
      <c r="K6" s="48">
        <v>6.18</v>
      </c>
      <c r="L6" s="517">
        <v>67.92</v>
      </c>
      <c r="M6" s="296">
        <v>0.03</v>
      </c>
      <c r="N6" s="47">
        <v>0.02</v>
      </c>
      <c r="O6" s="47">
        <v>7.44</v>
      </c>
      <c r="P6" s="47">
        <v>930</v>
      </c>
      <c r="Q6" s="332">
        <v>0</v>
      </c>
      <c r="R6" s="296">
        <v>24.87</v>
      </c>
      <c r="S6" s="47">
        <v>42.95</v>
      </c>
      <c r="T6" s="47">
        <v>26.03</v>
      </c>
      <c r="U6" s="47">
        <v>0.76</v>
      </c>
      <c r="V6" s="47">
        <v>199.1</v>
      </c>
      <c r="W6" s="47">
        <v>2E-3</v>
      </c>
      <c r="X6" s="47">
        <v>0</v>
      </c>
      <c r="Y6" s="48">
        <v>0.04</v>
      </c>
    </row>
    <row r="7" spans="2:28" s="16" customFormat="1" ht="26.5" customHeight="1" x14ac:dyDescent="0.35">
      <c r="B7" s="588" t="s">
        <v>7</v>
      </c>
      <c r="C7" s="313"/>
      <c r="D7" s="88">
        <v>36</v>
      </c>
      <c r="E7" s="144" t="s">
        <v>9</v>
      </c>
      <c r="F7" s="134" t="s">
        <v>45</v>
      </c>
      <c r="G7" s="456">
        <v>200</v>
      </c>
      <c r="H7" s="88"/>
      <c r="I7" s="210">
        <v>5</v>
      </c>
      <c r="J7" s="73">
        <v>8.6</v>
      </c>
      <c r="K7" s="180">
        <v>12.6</v>
      </c>
      <c r="L7" s="324">
        <v>147.80000000000001</v>
      </c>
      <c r="M7" s="210">
        <v>0.1</v>
      </c>
      <c r="N7" s="73">
        <v>0.08</v>
      </c>
      <c r="O7" s="73">
        <v>10.08</v>
      </c>
      <c r="P7" s="73">
        <v>96</v>
      </c>
      <c r="Q7" s="74">
        <v>5.1999999999999998E-2</v>
      </c>
      <c r="R7" s="210">
        <v>41.98</v>
      </c>
      <c r="S7" s="73">
        <v>122.08</v>
      </c>
      <c r="T7" s="73">
        <v>36.96</v>
      </c>
      <c r="U7" s="73">
        <v>11.18</v>
      </c>
      <c r="V7" s="73">
        <v>321.39999999999998</v>
      </c>
      <c r="W7" s="73">
        <v>4.0000000000000001E-3</v>
      </c>
      <c r="X7" s="73">
        <v>0</v>
      </c>
      <c r="Y7" s="180">
        <v>0.2</v>
      </c>
    </row>
    <row r="8" spans="2:28" s="16" customFormat="1" ht="39.75" customHeight="1" x14ac:dyDescent="0.35">
      <c r="B8" s="581"/>
      <c r="C8" s="747" t="s">
        <v>116</v>
      </c>
      <c r="D8" s="494"/>
      <c r="E8" s="141" t="s">
        <v>10</v>
      </c>
      <c r="F8" s="457" t="s">
        <v>172</v>
      </c>
      <c r="G8" s="574">
        <v>90</v>
      </c>
      <c r="H8" s="158"/>
      <c r="I8" s="294">
        <v>20.25</v>
      </c>
      <c r="J8" s="54">
        <v>15.57</v>
      </c>
      <c r="K8" s="68">
        <v>2.34</v>
      </c>
      <c r="L8" s="293">
        <v>230.13</v>
      </c>
      <c r="M8" s="294">
        <v>0.06</v>
      </c>
      <c r="N8" s="54">
        <v>0.13</v>
      </c>
      <c r="O8" s="54">
        <v>8.5</v>
      </c>
      <c r="P8" s="54">
        <v>199.8</v>
      </c>
      <c r="Q8" s="55">
        <v>0</v>
      </c>
      <c r="R8" s="294">
        <v>41.24</v>
      </c>
      <c r="S8" s="54">
        <v>108.78</v>
      </c>
      <c r="T8" s="54">
        <v>23.68</v>
      </c>
      <c r="U8" s="54">
        <v>1.39</v>
      </c>
      <c r="V8" s="54">
        <v>287.2</v>
      </c>
      <c r="W8" s="54">
        <v>5.0000000000000001E-3</v>
      </c>
      <c r="X8" s="54">
        <v>8.9999999999999998E-4</v>
      </c>
      <c r="Y8" s="68">
        <v>0.13</v>
      </c>
      <c r="AA8" s="417"/>
      <c r="AB8" s="70"/>
    </row>
    <row r="9" spans="2:28" s="16" customFormat="1" ht="33" customHeight="1" x14ac:dyDescent="0.35">
      <c r="B9" s="581"/>
      <c r="C9" s="747" t="s">
        <v>116</v>
      </c>
      <c r="D9" s="494">
        <v>51</v>
      </c>
      <c r="E9" s="141" t="s">
        <v>61</v>
      </c>
      <c r="F9" s="707" t="s">
        <v>173</v>
      </c>
      <c r="G9" s="494">
        <v>150</v>
      </c>
      <c r="H9" s="141"/>
      <c r="I9" s="698">
        <v>3.3</v>
      </c>
      <c r="J9" s="699">
        <v>3.9</v>
      </c>
      <c r="K9" s="700">
        <v>25.69</v>
      </c>
      <c r="L9" s="701">
        <v>151.35</v>
      </c>
      <c r="M9" s="206">
        <v>0.15</v>
      </c>
      <c r="N9" s="63">
        <v>0.09</v>
      </c>
      <c r="O9" s="63">
        <v>21</v>
      </c>
      <c r="P9" s="63">
        <v>0</v>
      </c>
      <c r="Q9" s="406">
        <v>0</v>
      </c>
      <c r="R9" s="206">
        <v>14.01</v>
      </c>
      <c r="S9" s="63">
        <v>78.63</v>
      </c>
      <c r="T9" s="63">
        <v>29.37</v>
      </c>
      <c r="U9" s="63">
        <v>1.32</v>
      </c>
      <c r="V9" s="63">
        <v>809.4</v>
      </c>
      <c r="W9" s="63">
        <v>8.0000000000000002E-3</v>
      </c>
      <c r="X9" s="63">
        <v>5.9999999999999995E-4</v>
      </c>
      <c r="Y9" s="95">
        <v>4.4999999999999998E-2</v>
      </c>
      <c r="AA9" s="417"/>
      <c r="AB9" s="70"/>
    </row>
    <row r="10" spans="2:28" s="16" customFormat="1" ht="51" customHeight="1" x14ac:dyDescent="0.35">
      <c r="B10" s="581"/>
      <c r="C10" s="313"/>
      <c r="D10" s="456">
        <v>104</v>
      </c>
      <c r="E10" s="211" t="s">
        <v>18</v>
      </c>
      <c r="F10" s="533" t="s">
        <v>124</v>
      </c>
      <c r="G10" s="537">
        <v>200</v>
      </c>
      <c r="H10" s="87"/>
      <c r="I10" s="204">
        <v>0</v>
      </c>
      <c r="J10" s="15">
        <v>0</v>
      </c>
      <c r="K10" s="38">
        <v>19.2</v>
      </c>
      <c r="L10" s="161">
        <v>76.8</v>
      </c>
      <c r="M10" s="204">
        <v>0.16</v>
      </c>
      <c r="N10" s="17">
        <v>0.01</v>
      </c>
      <c r="O10" s="15">
        <v>9.16</v>
      </c>
      <c r="P10" s="15">
        <v>99</v>
      </c>
      <c r="Q10" s="18">
        <v>1.1499999999999999</v>
      </c>
      <c r="R10" s="204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8">
        <v>0</v>
      </c>
      <c r="AA10" s="417"/>
      <c r="AB10" s="70"/>
    </row>
    <row r="11" spans="2:28" s="16" customFormat="1" ht="26.5" customHeight="1" x14ac:dyDescent="0.35">
      <c r="B11" s="581"/>
      <c r="C11" s="313"/>
      <c r="D11" s="324">
        <v>119</v>
      </c>
      <c r="E11" s="144" t="s">
        <v>14</v>
      </c>
      <c r="F11" s="109" t="s">
        <v>52</v>
      </c>
      <c r="G11" s="456">
        <v>30</v>
      </c>
      <c r="H11" s="144"/>
      <c r="I11" s="234">
        <v>2.13</v>
      </c>
      <c r="J11" s="20">
        <v>0.21</v>
      </c>
      <c r="K11" s="44">
        <v>13.26</v>
      </c>
      <c r="L11" s="358">
        <v>72</v>
      </c>
      <c r="M11" s="234">
        <v>0.03</v>
      </c>
      <c r="N11" s="20">
        <v>0.01</v>
      </c>
      <c r="O11" s="20">
        <v>0</v>
      </c>
      <c r="P11" s="20">
        <v>0</v>
      </c>
      <c r="Q11" s="21">
        <v>0</v>
      </c>
      <c r="R11" s="234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4">
        <v>0</v>
      </c>
      <c r="AA11" s="70"/>
      <c r="AB11" s="70"/>
    </row>
    <row r="12" spans="2:28" s="16" customFormat="1" ht="26.5" customHeight="1" x14ac:dyDescent="0.35">
      <c r="B12" s="581"/>
      <c r="C12" s="313"/>
      <c r="D12" s="88">
        <v>120</v>
      </c>
      <c r="E12" s="144" t="s">
        <v>15</v>
      </c>
      <c r="F12" s="109" t="s">
        <v>44</v>
      </c>
      <c r="G12" s="456">
        <v>20</v>
      </c>
      <c r="H12" s="144"/>
      <c r="I12" s="234">
        <v>1.1399999999999999</v>
      </c>
      <c r="J12" s="20">
        <v>0.22</v>
      </c>
      <c r="K12" s="44">
        <v>7.44</v>
      </c>
      <c r="L12" s="358">
        <v>36.26</v>
      </c>
      <c r="M12" s="234">
        <v>0.02</v>
      </c>
      <c r="N12" s="20">
        <v>2.4E-2</v>
      </c>
      <c r="O12" s="20">
        <v>0.08</v>
      </c>
      <c r="P12" s="20">
        <v>0</v>
      </c>
      <c r="Q12" s="21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8" s="16" customFormat="1" ht="26.5" customHeight="1" x14ac:dyDescent="0.35">
      <c r="B13" s="91"/>
      <c r="C13" s="751" t="s">
        <v>70</v>
      </c>
      <c r="D13" s="343"/>
      <c r="E13" s="708"/>
      <c r="F13" s="360" t="s">
        <v>21</v>
      </c>
      <c r="G13" s="466" t="e">
        <f>G6+G7+#REF!+#REF!+G10+G11+G12</f>
        <v>#REF!</v>
      </c>
      <c r="H13" s="384" t="e">
        <f>H6+H7+#REF!+#REF!+H10+H11+H12</f>
        <v>#REF!</v>
      </c>
      <c r="I13" s="391" t="e">
        <f>I6+I7+#REF!+#REF!+I10+I11+I12</f>
        <v>#REF!</v>
      </c>
      <c r="J13" s="362" t="e">
        <f>J6+J7+#REF!+#REF!+J10+J11+J12</f>
        <v>#REF!</v>
      </c>
      <c r="K13" s="384" t="e">
        <f>K6+K7+#REF!+#REF!+K10+K11+K12</f>
        <v>#REF!</v>
      </c>
      <c r="L13" s="391" t="e">
        <f>L6+L7+#REF!+#REF!+L10+L11+L12</f>
        <v>#REF!</v>
      </c>
      <c r="M13" s="391" t="e">
        <f>M6+M7+#REF!+#REF!+M10+M11+M12</f>
        <v>#REF!</v>
      </c>
      <c r="N13" s="362" t="e">
        <f>N6+N7+#REF!+#REF!+N10+N11+N12</f>
        <v>#REF!</v>
      </c>
      <c r="O13" s="362" t="e">
        <f>O6+O7+#REF!+#REF!+O10+O11+O12</f>
        <v>#REF!</v>
      </c>
      <c r="P13" s="362" t="e">
        <f>P6+P7+#REF!+#REF!+P10+P11+P12</f>
        <v>#REF!</v>
      </c>
      <c r="Q13" s="384" t="e">
        <f>Q6+Q7+#REF!+#REF!+Q10+Q11+Q12</f>
        <v>#REF!</v>
      </c>
      <c r="R13" s="391" t="e">
        <f>R6+R7+#REF!+#REF!+R10+R11+R12</f>
        <v>#REF!</v>
      </c>
      <c r="S13" s="362" t="e">
        <f>S6+S7+#REF!+#REF!+S10+S11+S12</f>
        <v>#REF!</v>
      </c>
      <c r="T13" s="362" t="e">
        <f>T6+T7+#REF!+#REF!+T10+T11+T12</f>
        <v>#REF!</v>
      </c>
      <c r="U13" s="362" t="e">
        <f>U6+U7+#REF!+#REF!+U10+U11+U12</f>
        <v>#REF!</v>
      </c>
      <c r="V13" s="362" t="e">
        <f>V6+V7+#REF!+#REF!+V10+V11+V12</f>
        <v>#REF!</v>
      </c>
      <c r="W13" s="362" t="e">
        <f>W6+W7+#REF!+#REF!+W10+W11+W12</f>
        <v>#REF!</v>
      </c>
      <c r="X13" s="362" t="e">
        <f>X6+X7+#REF!+#REF!+X10+X11+X12</f>
        <v>#REF!</v>
      </c>
      <c r="Y13" s="466" t="e">
        <f>Y6+Y7+#REF!+#REF!+Y10+Y11+Y12</f>
        <v>#REF!</v>
      </c>
    </row>
    <row r="14" spans="2:28" s="16" customFormat="1" ht="26.5" customHeight="1" x14ac:dyDescent="0.35">
      <c r="B14" s="91"/>
      <c r="C14" s="747" t="s">
        <v>116</v>
      </c>
      <c r="D14" s="344"/>
      <c r="E14" s="713"/>
      <c r="F14" s="364" t="s">
        <v>21</v>
      </c>
      <c r="G14" s="410">
        <f>G6+G7+G8+G9+G10+G11+G12</f>
        <v>750</v>
      </c>
      <c r="H14" s="378" t="e">
        <f>H7+H8+#REF!+H9+H11+H12+H13</f>
        <v>#REF!</v>
      </c>
      <c r="I14" s="252">
        <f t="shared" ref="I14:Y14" si="0">I6+I7+I8+I9+I10+I11+I12</f>
        <v>33.019999999999996</v>
      </c>
      <c r="J14" s="375">
        <f t="shared" si="0"/>
        <v>32.76</v>
      </c>
      <c r="K14" s="630">
        <f t="shared" si="0"/>
        <v>86.710000000000008</v>
      </c>
      <c r="L14" s="714">
        <f t="shared" si="0"/>
        <v>782.26</v>
      </c>
      <c r="M14" s="252">
        <f t="shared" si="0"/>
        <v>0.55000000000000004</v>
      </c>
      <c r="N14" s="375">
        <f t="shared" si="0"/>
        <v>0.36400000000000005</v>
      </c>
      <c r="O14" s="375">
        <f t="shared" si="0"/>
        <v>56.259999999999991</v>
      </c>
      <c r="P14" s="375">
        <f t="shared" si="0"/>
        <v>1324.8</v>
      </c>
      <c r="Q14" s="378">
        <f t="shared" si="0"/>
        <v>1.202</v>
      </c>
      <c r="R14" s="252">
        <f t="shared" si="0"/>
        <v>140.76000000000002</v>
      </c>
      <c r="S14" s="375">
        <f t="shared" si="0"/>
        <v>441.84000000000003</v>
      </c>
      <c r="T14" s="375">
        <f t="shared" si="0"/>
        <v>143.74</v>
      </c>
      <c r="U14" s="375">
        <f t="shared" si="0"/>
        <v>15.950000000000001</v>
      </c>
      <c r="V14" s="375">
        <f t="shared" si="0"/>
        <v>1718.5</v>
      </c>
      <c r="W14" s="375">
        <f t="shared" si="0"/>
        <v>2.1999999999999999E-2</v>
      </c>
      <c r="X14" s="375">
        <f t="shared" si="0"/>
        <v>5.4999999999999997E-3</v>
      </c>
      <c r="Y14" s="410">
        <f t="shared" si="0"/>
        <v>0.42699999999999999</v>
      </c>
    </row>
    <row r="15" spans="2:28" s="16" customFormat="1" ht="26.5" customHeight="1" x14ac:dyDescent="0.35">
      <c r="B15" s="91"/>
      <c r="C15" s="751" t="s">
        <v>70</v>
      </c>
      <c r="D15" s="345"/>
      <c r="E15" s="711"/>
      <c r="F15" s="360" t="s">
        <v>22</v>
      </c>
      <c r="G15" s="712"/>
      <c r="H15" s="140"/>
      <c r="I15" s="171"/>
      <c r="J15" s="22"/>
      <c r="K15" s="59"/>
      <c r="L15" s="484" t="e">
        <f>L13/23.5</f>
        <v>#REF!</v>
      </c>
      <c r="M15" s="171"/>
      <c r="N15" s="22"/>
      <c r="O15" s="22"/>
      <c r="P15" s="22"/>
      <c r="Q15" s="96"/>
      <c r="R15" s="171"/>
      <c r="S15" s="22"/>
      <c r="T15" s="22"/>
      <c r="U15" s="22"/>
      <c r="V15" s="22"/>
      <c r="W15" s="22"/>
      <c r="X15" s="22"/>
      <c r="Y15" s="59"/>
    </row>
    <row r="16" spans="2:28" s="16" customFormat="1" ht="26.5" customHeight="1" thickBot="1" x14ac:dyDescent="0.4">
      <c r="B16" s="120"/>
      <c r="C16" s="463" t="s">
        <v>116</v>
      </c>
      <c r="D16" s="476"/>
      <c r="E16" s="715"/>
      <c r="F16" s="716" t="s">
        <v>22</v>
      </c>
      <c r="G16" s="717"/>
      <c r="H16" s="718"/>
      <c r="I16" s="719"/>
      <c r="J16" s="720"/>
      <c r="K16" s="721"/>
      <c r="L16" s="722">
        <f>L14/23.5</f>
        <v>33.287659574468087</v>
      </c>
      <c r="M16" s="719"/>
      <c r="N16" s="720"/>
      <c r="O16" s="720"/>
      <c r="P16" s="720"/>
      <c r="Q16" s="723"/>
      <c r="R16" s="719"/>
      <c r="S16" s="720"/>
      <c r="T16" s="720"/>
      <c r="U16" s="720"/>
      <c r="V16" s="720"/>
      <c r="W16" s="720"/>
      <c r="X16" s="720"/>
      <c r="Y16" s="721"/>
    </row>
    <row r="17" spans="2:20" s="105" customFormat="1" ht="26.5" customHeight="1" x14ac:dyDescent="0.35">
      <c r="B17" s="302"/>
      <c r="C17" s="302"/>
      <c r="D17" s="303"/>
      <c r="E17" s="302"/>
      <c r="F17" s="304"/>
      <c r="G17" s="302"/>
      <c r="H17" s="302"/>
      <c r="I17" s="302"/>
      <c r="J17" s="302"/>
      <c r="K17" s="302"/>
      <c r="L17" s="305"/>
      <c r="M17" s="302"/>
      <c r="N17" s="302"/>
      <c r="O17" s="302"/>
      <c r="P17" s="302"/>
      <c r="Q17" s="302"/>
      <c r="R17" s="302"/>
      <c r="S17" s="302"/>
      <c r="T17" s="302"/>
    </row>
    <row r="18" spans="2:20" x14ac:dyDescent="0.35">
      <c r="B18" s="11"/>
      <c r="C18" s="11"/>
      <c r="D18" s="30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2:20" ht="15.5" x14ac:dyDescent="0.35">
      <c r="B19" s="575" t="s">
        <v>62</v>
      </c>
      <c r="C19" s="586"/>
      <c r="D19" s="586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2:20" ht="15.5" x14ac:dyDescent="0.35">
      <c r="B20" s="576" t="s">
        <v>63</v>
      </c>
      <c r="C20" s="587"/>
      <c r="D20" s="58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0" x14ac:dyDescent="0.35">
      <c r="B21" s="11"/>
      <c r="C21" s="11"/>
      <c r="D21" s="30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35">
      <c r="B22" s="11"/>
      <c r="C22" s="11"/>
      <c r="D22" s="30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35">
      <c r="B23" s="11"/>
      <c r="C23" s="11"/>
      <c r="D23" s="30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35">
      <c r="B24" s="11"/>
      <c r="C24" s="11"/>
      <c r="D24" s="30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35">
      <c r="B25" s="11"/>
      <c r="C25" s="11"/>
      <c r="D25" s="30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20" x14ac:dyDescent="0.35">
      <c r="B26" s="11"/>
      <c r="C26" s="11"/>
      <c r="D26" s="30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0" s="401" customFormat="1" ht="12.5" x14ac:dyDescent="0.25"/>
    <row r="28" spans="2:20" s="401" customFormat="1" ht="12.5" x14ac:dyDescent="0.25"/>
    <row r="29" spans="2:20" s="401" customFormat="1" ht="12.5" x14ac:dyDescent="0.25"/>
    <row r="30" spans="2:20" s="401" customFormat="1" ht="12.5" x14ac:dyDescent="0.25"/>
    <row r="31" spans="2:20" s="401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50" t="s">
        <v>1</v>
      </c>
      <c r="C2" s="622"/>
      <c r="D2" s="551"/>
      <c r="E2" s="550" t="s">
        <v>3</v>
      </c>
      <c r="F2" s="550"/>
      <c r="G2" s="552" t="s">
        <v>2</v>
      </c>
      <c r="H2" s="577">
        <v>20</v>
      </c>
      <c r="I2" s="6"/>
      <c r="L2" s="8"/>
      <c r="M2" s="7"/>
      <c r="N2" s="1"/>
      <c r="O2" s="2"/>
    </row>
    <row r="3" spans="2:25" ht="15" thickBot="1" x14ac:dyDescent="0.4">
      <c r="B3" s="1"/>
      <c r="C3" s="198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9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4" t="s">
        <v>24</v>
      </c>
      <c r="N4" s="875"/>
      <c r="O4" s="888"/>
      <c r="P4" s="888"/>
      <c r="Q4" s="889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28.5" customHeight="1" thickBot="1" x14ac:dyDescent="0.4">
      <c r="B5" s="878"/>
      <c r="C5" s="878"/>
      <c r="D5" s="881"/>
      <c r="E5" s="878"/>
      <c r="F5" s="878"/>
      <c r="G5" s="878"/>
      <c r="H5" s="878"/>
      <c r="I5" s="525" t="s">
        <v>27</v>
      </c>
      <c r="J5" s="400" t="s">
        <v>28</v>
      </c>
      <c r="K5" s="526" t="s">
        <v>29</v>
      </c>
      <c r="L5" s="896"/>
      <c r="M5" s="307" t="s">
        <v>30</v>
      </c>
      <c r="N5" s="307" t="s">
        <v>107</v>
      </c>
      <c r="O5" s="300" t="s">
        <v>31</v>
      </c>
      <c r="P5" s="454" t="s">
        <v>108</v>
      </c>
      <c r="Q5" s="455" t="s">
        <v>109</v>
      </c>
      <c r="R5" s="471" t="s">
        <v>32</v>
      </c>
      <c r="S5" s="300" t="s">
        <v>33</v>
      </c>
      <c r="T5" s="300" t="s">
        <v>34</v>
      </c>
      <c r="U5" s="455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26.5" customHeight="1" x14ac:dyDescent="0.35">
      <c r="B6" s="579" t="s">
        <v>6</v>
      </c>
      <c r="C6" s="130"/>
      <c r="D6" s="130" t="s">
        <v>43</v>
      </c>
      <c r="E6" s="573" t="s">
        <v>20</v>
      </c>
      <c r="F6" s="841" t="s">
        <v>40</v>
      </c>
      <c r="G6" s="116">
        <v>17</v>
      </c>
      <c r="H6" s="785"/>
      <c r="I6" s="224">
        <v>1.7</v>
      </c>
      <c r="J6" s="36">
        <v>4.42</v>
      </c>
      <c r="K6" s="37">
        <v>0.85</v>
      </c>
      <c r="L6" s="163">
        <v>49.98</v>
      </c>
      <c r="M6" s="224">
        <v>0</v>
      </c>
      <c r="N6" s="35">
        <v>0</v>
      </c>
      <c r="O6" s="36">
        <v>0.1</v>
      </c>
      <c r="P6" s="36">
        <v>0</v>
      </c>
      <c r="Q6" s="41">
        <v>0</v>
      </c>
      <c r="R6" s="224">
        <v>25.16</v>
      </c>
      <c r="S6" s="36">
        <v>18.190000000000001</v>
      </c>
      <c r="T6" s="36">
        <v>3.74</v>
      </c>
      <c r="U6" s="36">
        <v>0.1</v>
      </c>
      <c r="V6" s="36">
        <v>0</v>
      </c>
      <c r="W6" s="36">
        <v>0</v>
      </c>
      <c r="X6" s="36">
        <v>0</v>
      </c>
      <c r="Y6" s="37">
        <v>0</v>
      </c>
    </row>
    <row r="7" spans="2:25" s="33" customFormat="1" ht="26.5" customHeight="1" x14ac:dyDescent="0.35">
      <c r="B7" s="588"/>
      <c r="C7" s="514" t="s">
        <v>70</v>
      </c>
      <c r="D7" s="140">
        <v>152</v>
      </c>
      <c r="E7" s="154" t="s">
        <v>84</v>
      </c>
      <c r="F7" s="584" t="s">
        <v>154</v>
      </c>
      <c r="G7" s="538">
        <v>90</v>
      </c>
      <c r="H7" s="140"/>
      <c r="I7" s="209">
        <v>17.25</v>
      </c>
      <c r="J7" s="52">
        <v>14.98</v>
      </c>
      <c r="K7" s="67">
        <v>7.87</v>
      </c>
      <c r="L7" s="292">
        <v>235.78</v>
      </c>
      <c r="M7" s="209">
        <v>7.0000000000000007E-2</v>
      </c>
      <c r="N7" s="52">
        <v>0.12</v>
      </c>
      <c r="O7" s="52">
        <v>0.81</v>
      </c>
      <c r="P7" s="52">
        <v>10</v>
      </c>
      <c r="Q7" s="53">
        <v>0.02</v>
      </c>
      <c r="R7" s="209">
        <v>24.88</v>
      </c>
      <c r="S7" s="52">
        <v>155.37</v>
      </c>
      <c r="T7" s="52">
        <v>19.91</v>
      </c>
      <c r="U7" s="52">
        <v>1.72</v>
      </c>
      <c r="V7" s="52">
        <v>234.74</v>
      </c>
      <c r="W7" s="52">
        <v>5.0000000000000001E-3</v>
      </c>
      <c r="X7" s="52">
        <v>8.9999999999999998E-4</v>
      </c>
      <c r="Y7" s="67">
        <v>0.08</v>
      </c>
    </row>
    <row r="8" spans="2:25" s="33" customFormat="1" ht="26.5" customHeight="1" x14ac:dyDescent="0.35">
      <c r="B8" s="588"/>
      <c r="C8" s="137" t="s">
        <v>116</v>
      </c>
      <c r="D8" s="141">
        <v>126</v>
      </c>
      <c r="E8" s="158" t="s">
        <v>10</v>
      </c>
      <c r="F8" s="260" t="s">
        <v>139</v>
      </c>
      <c r="G8" s="141">
        <v>90</v>
      </c>
      <c r="H8" s="158"/>
      <c r="I8" s="206">
        <v>18.489999999999998</v>
      </c>
      <c r="J8" s="63">
        <v>18.54</v>
      </c>
      <c r="K8" s="95">
        <v>3.59</v>
      </c>
      <c r="L8" s="340">
        <v>256</v>
      </c>
      <c r="M8" s="206">
        <v>0.15</v>
      </c>
      <c r="N8" s="63">
        <v>0.12</v>
      </c>
      <c r="O8" s="63">
        <v>2.0099999999999998</v>
      </c>
      <c r="P8" s="63">
        <v>0</v>
      </c>
      <c r="Q8" s="406">
        <v>0</v>
      </c>
      <c r="R8" s="206">
        <v>41.45</v>
      </c>
      <c r="S8" s="63">
        <v>314</v>
      </c>
      <c r="T8" s="63">
        <v>66.489999999999995</v>
      </c>
      <c r="U8" s="63">
        <v>5.3</v>
      </c>
      <c r="V8" s="63">
        <v>266.67</v>
      </c>
      <c r="W8" s="63">
        <v>6.0000000000000001E-3</v>
      </c>
      <c r="X8" s="63">
        <v>0</v>
      </c>
      <c r="Y8" s="95">
        <v>0.05</v>
      </c>
    </row>
    <row r="9" spans="2:25" s="33" customFormat="1" ht="26.5" customHeight="1" x14ac:dyDescent="0.35">
      <c r="B9" s="588"/>
      <c r="C9" s="136"/>
      <c r="D9" s="113">
        <v>53</v>
      </c>
      <c r="E9" s="87" t="s">
        <v>61</v>
      </c>
      <c r="F9" s="277" t="s">
        <v>57</v>
      </c>
      <c r="G9" s="87">
        <v>150</v>
      </c>
      <c r="H9" s="113"/>
      <c r="I9" s="69">
        <v>3.3</v>
      </c>
      <c r="J9" s="13">
        <v>4.95</v>
      </c>
      <c r="K9" s="23">
        <v>32.25</v>
      </c>
      <c r="L9" s="114">
        <v>186.45</v>
      </c>
      <c r="M9" s="69">
        <v>0.03</v>
      </c>
      <c r="N9" s="69">
        <v>0.03</v>
      </c>
      <c r="O9" s="13">
        <v>0</v>
      </c>
      <c r="P9" s="13">
        <v>18.899999999999999</v>
      </c>
      <c r="Q9" s="23">
        <v>0.08</v>
      </c>
      <c r="R9" s="205">
        <v>4.95</v>
      </c>
      <c r="S9" s="13">
        <v>79.83</v>
      </c>
      <c r="T9" s="30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2">
        <v>2.7E-2</v>
      </c>
    </row>
    <row r="10" spans="2:25" s="33" customFormat="1" ht="36" customHeight="1" x14ac:dyDescent="0.35">
      <c r="B10" s="588"/>
      <c r="C10" s="111"/>
      <c r="D10" s="112">
        <v>95</v>
      </c>
      <c r="E10" s="111" t="s">
        <v>18</v>
      </c>
      <c r="F10" s="147" t="s">
        <v>129</v>
      </c>
      <c r="G10" s="156">
        <v>200</v>
      </c>
      <c r="H10" s="111"/>
      <c r="I10" s="204">
        <v>0</v>
      </c>
      <c r="J10" s="15">
        <v>0</v>
      </c>
      <c r="K10" s="18">
        <v>20</v>
      </c>
      <c r="L10" s="162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4">
        <v>0</v>
      </c>
      <c r="S10" s="15">
        <v>0</v>
      </c>
      <c r="T10" s="29">
        <v>0</v>
      </c>
      <c r="U10" s="15">
        <v>0</v>
      </c>
      <c r="V10" s="15">
        <v>0</v>
      </c>
      <c r="W10" s="15">
        <v>0</v>
      </c>
      <c r="X10" s="15">
        <v>0</v>
      </c>
      <c r="Y10" s="42">
        <v>0</v>
      </c>
    </row>
    <row r="11" spans="2:25" s="33" customFormat="1" ht="26.5" customHeight="1" x14ac:dyDescent="0.35">
      <c r="B11" s="588"/>
      <c r="C11" s="112"/>
      <c r="D11" s="89">
        <v>119</v>
      </c>
      <c r="E11" s="145" t="s">
        <v>14</v>
      </c>
      <c r="F11" s="125" t="s">
        <v>52</v>
      </c>
      <c r="G11" s="156">
        <v>20</v>
      </c>
      <c r="H11" s="108"/>
      <c r="I11" s="204">
        <v>1.4</v>
      </c>
      <c r="J11" s="15">
        <v>0.14000000000000001</v>
      </c>
      <c r="K11" s="38">
        <v>8.8000000000000007</v>
      </c>
      <c r="L11" s="213">
        <v>48</v>
      </c>
      <c r="M11" s="204">
        <v>0.02</v>
      </c>
      <c r="N11" s="15">
        <v>6.0000000000000001E-3</v>
      </c>
      <c r="O11" s="15">
        <v>0</v>
      </c>
      <c r="P11" s="15">
        <v>0</v>
      </c>
      <c r="Q11" s="38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8">
        <v>0</v>
      </c>
    </row>
    <row r="12" spans="2:25" s="33" customFormat="1" ht="26.5" customHeight="1" x14ac:dyDescent="0.35">
      <c r="B12" s="588"/>
      <c r="C12" s="112"/>
      <c r="D12" s="108">
        <v>120</v>
      </c>
      <c r="E12" s="145" t="s">
        <v>15</v>
      </c>
      <c r="F12" s="125" t="s">
        <v>44</v>
      </c>
      <c r="G12" s="111">
        <v>30</v>
      </c>
      <c r="H12" s="221"/>
      <c r="I12" s="204">
        <v>1.71</v>
      </c>
      <c r="J12" s="15">
        <v>0.33</v>
      </c>
      <c r="K12" s="38">
        <v>11.16</v>
      </c>
      <c r="L12" s="169">
        <v>54.39</v>
      </c>
      <c r="M12" s="161">
        <v>0.02</v>
      </c>
      <c r="N12" s="17">
        <v>0.03</v>
      </c>
      <c r="O12" s="15">
        <v>0.1</v>
      </c>
      <c r="P12" s="15">
        <v>0</v>
      </c>
      <c r="Q12" s="18">
        <v>0</v>
      </c>
      <c r="R12" s="204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8">
        <v>0.02</v>
      </c>
    </row>
    <row r="13" spans="2:25" s="33" customFormat="1" ht="26.5" customHeight="1" x14ac:dyDescent="0.35">
      <c r="B13" s="588"/>
      <c r="C13" s="154" t="s">
        <v>70</v>
      </c>
      <c r="D13" s="140"/>
      <c r="E13" s="439"/>
      <c r="F13" s="261" t="s">
        <v>21</v>
      </c>
      <c r="G13" s="412">
        <f>'[1]23 день'!G6+G7+G9+G10+G11+G12</f>
        <v>550</v>
      </c>
      <c r="H13" s="140"/>
      <c r="I13" s="361">
        <f>'[1]23 день'!I6+I7+I9+I10+I11+I12</f>
        <v>24.92</v>
      </c>
      <c r="J13" s="362">
        <f>'[1]23 день'!J6+J7+J9+J10+J11+J12</f>
        <v>24.66</v>
      </c>
      <c r="K13" s="363">
        <f>'[1]23 день'!K6+K7+K9+K10+K11+K12</f>
        <v>87.339999999999989</v>
      </c>
      <c r="L13" s="484">
        <f>'[1]23 день'!L6+L7+L9+L10+L11+L12</f>
        <v>677.5</v>
      </c>
      <c r="M13" s="361">
        <f>'[1]23 день'!M6+M7+M9+M10+M11+M12</f>
        <v>0.26</v>
      </c>
      <c r="N13" s="362">
        <f>'[1]23 день'!N6+N7+N9+N10+N11+N12</f>
        <v>0.28600000000000003</v>
      </c>
      <c r="O13" s="362">
        <f>'[1]23 день'!O6+O7+O9+O10+O11+O12</f>
        <v>13.78</v>
      </c>
      <c r="P13" s="362">
        <f>'[1]23 день'!P6+P7+P9+P10+P11+P12</f>
        <v>108.1</v>
      </c>
      <c r="Q13" s="394">
        <f>'[1]23 день'!Q6+Q7+Q9+Q10+Q11+Q12</f>
        <v>1.06</v>
      </c>
      <c r="R13" s="361">
        <f>'[1]23 день'!R6+R7+R9+R10+R11+R12</f>
        <v>75.89</v>
      </c>
      <c r="S13" s="362">
        <f>'[1]23 день'!S6+S7+S9+S10+S11+S12</f>
        <v>347.52000000000004</v>
      </c>
      <c r="T13" s="362">
        <f>'[1]23 день'!T6+T7+T9+T10+T11+T12</f>
        <v>89.17</v>
      </c>
      <c r="U13" s="362">
        <f>'[1]23 день'!U6+U7+U9+U10+U11+U12</f>
        <v>4.49</v>
      </c>
      <c r="V13" s="362">
        <f>'[1]23 день'!V6+V7+V9+V10+V11+V12</f>
        <v>357.59000000000003</v>
      </c>
      <c r="W13" s="362">
        <f>'[1]23 день'!W6+W7+W9+W10+W11+W12</f>
        <v>8.0999999999999996E-3</v>
      </c>
      <c r="X13" s="22">
        <f>'[1]23 день'!X6+X7+X9+X10+X11+X12</f>
        <v>1.24E-2</v>
      </c>
      <c r="Y13" s="59">
        <f>'[1]23 день'!Y6+Y7+Y9+Y10+Y11+Y12</f>
        <v>0.127</v>
      </c>
    </row>
    <row r="14" spans="2:25" s="33" customFormat="1" ht="26.5" customHeight="1" x14ac:dyDescent="0.35">
      <c r="B14" s="588"/>
      <c r="C14" s="137" t="s">
        <v>116</v>
      </c>
      <c r="D14" s="141"/>
      <c r="E14" s="158"/>
      <c r="F14" s="262" t="s">
        <v>21</v>
      </c>
      <c r="G14" s="410">
        <f>'[1]23 день'!G6+G8+G9+G10+G11+G12</f>
        <v>550</v>
      </c>
      <c r="H14" s="378"/>
      <c r="I14" s="376">
        <f>'[1]23 день'!I6+I8+I9+I10+I11+I12</f>
        <v>26.16</v>
      </c>
      <c r="J14" s="375">
        <f>'[1]23 день'!J6+J8+J9+J10+J11+J12</f>
        <v>28.219999999999995</v>
      </c>
      <c r="K14" s="377">
        <f>'[1]23 день'!K6+K8+K9+K10+K11+K12</f>
        <v>83.06</v>
      </c>
      <c r="L14" s="488">
        <f>'[1]23 день'!L6+L8+L9+L10+L11+L12</f>
        <v>697.72</v>
      </c>
      <c r="M14" s="376">
        <f>'[1]23 день'!M6+M8+M9+M10+M11+M12</f>
        <v>0.34</v>
      </c>
      <c r="N14" s="375">
        <f>'[1]23 день'!N6+N8+N9+N10+N11+N12</f>
        <v>0.28600000000000003</v>
      </c>
      <c r="O14" s="375">
        <f>'[1]23 день'!O6+O8+O9+O10+O11+O12</f>
        <v>14.979999999999999</v>
      </c>
      <c r="P14" s="375">
        <f>'[1]23 день'!P6+P8+P9+P10+P11+P12</f>
        <v>98.1</v>
      </c>
      <c r="Q14" s="379">
        <f>'[1]23 день'!Q6+Q8+Q9+Q10+Q11+Q12</f>
        <v>1.04</v>
      </c>
      <c r="R14" s="376">
        <f>'[1]23 день'!R6+R8+R9+R10+R11+R12</f>
        <v>92.460000000000008</v>
      </c>
      <c r="S14" s="375">
        <f>'[1]23 день'!S6+S8+S9+S10+S11+S12</f>
        <v>506.15000000000003</v>
      </c>
      <c r="T14" s="375">
        <f>'[1]23 день'!T6+T8+T9+T10+T11+T12</f>
        <v>135.75</v>
      </c>
      <c r="U14" s="375">
        <f>'[1]23 день'!U6+U8+U9+U10+U11+U12</f>
        <v>8.07</v>
      </c>
      <c r="V14" s="375">
        <f>'[1]23 день'!V6+V8+V9+V10+V11+V12</f>
        <v>389.52000000000004</v>
      </c>
      <c r="W14" s="375">
        <f>'[1]23 день'!W6+W8+W9+W10+W11+W12</f>
        <v>9.1000000000000004E-3</v>
      </c>
      <c r="X14" s="375">
        <f>'[1]23 день'!X6+X8+X9+X10+X11+X12</f>
        <v>1.1500000000000002E-2</v>
      </c>
      <c r="Y14" s="377">
        <f>'[1]23 день'!Y6+Y8+Y9+Y10+Y11+Y12</f>
        <v>9.7000000000000003E-2</v>
      </c>
    </row>
    <row r="15" spans="2:25" s="33" customFormat="1" ht="26.5" customHeight="1" x14ac:dyDescent="0.35">
      <c r="B15" s="588"/>
      <c r="C15" s="135" t="s">
        <v>70</v>
      </c>
      <c r="D15" s="413"/>
      <c r="E15" s="418"/>
      <c r="F15" s="261" t="s">
        <v>22</v>
      </c>
      <c r="G15" s="414"/>
      <c r="H15" s="418"/>
      <c r="I15" s="171"/>
      <c r="J15" s="22"/>
      <c r="K15" s="59"/>
      <c r="L15" s="416">
        <f>L13/23.5</f>
        <v>28.829787234042552</v>
      </c>
      <c r="M15" s="171"/>
      <c r="N15" s="22"/>
      <c r="O15" s="22"/>
      <c r="P15" s="22"/>
      <c r="Q15" s="96"/>
      <c r="R15" s="171"/>
      <c r="S15" s="22"/>
      <c r="T15" s="22"/>
      <c r="U15" s="22"/>
      <c r="V15" s="22"/>
      <c r="W15" s="22"/>
      <c r="X15" s="22"/>
      <c r="Y15" s="59"/>
    </row>
    <row r="16" spans="2:25" s="33" customFormat="1" ht="26.5" customHeight="1" thickBot="1" x14ac:dyDescent="0.4">
      <c r="B16" s="610"/>
      <c r="C16" s="653" t="s">
        <v>116</v>
      </c>
      <c r="D16" s="142"/>
      <c r="E16" s="483"/>
      <c r="F16" s="813" t="s">
        <v>22</v>
      </c>
      <c r="G16" s="415"/>
      <c r="H16" s="483"/>
      <c r="I16" s="267"/>
      <c r="J16" s="138"/>
      <c r="K16" s="139"/>
      <c r="L16" s="341">
        <f>L14/23.5</f>
        <v>29.690212765957448</v>
      </c>
      <c r="M16" s="267"/>
      <c r="N16" s="138"/>
      <c r="O16" s="138"/>
      <c r="P16" s="138"/>
      <c r="Q16" s="159"/>
      <c r="R16" s="267"/>
      <c r="S16" s="138"/>
      <c r="T16" s="138"/>
      <c r="U16" s="138"/>
      <c r="V16" s="138"/>
      <c r="W16" s="138"/>
      <c r="X16" s="138"/>
      <c r="Y16" s="139"/>
    </row>
    <row r="17" spans="2:25" s="16" customFormat="1" ht="36.75" customHeight="1" x14ac:dyDescent="0.35">
      <c r="B17" s="578" t="s">
        <v>7</v>
      </c>
      <c r="C17" s="130"/>
      <c r="D17" s="811">
        <v>235</v>
      </c>
      <c r="E17" s="811" t="s">
        <v>20</v>
      </c>
      <c r="F17" s="820" t="s">
        <v>168</v>
      </c>
      <c r="G17" s="433">
        <v>60</v>
      </c>
      <c r="H17" s="670"/>
      <c r="I17" s="296">
        <v>1.02</v>
      </c>
      <c r="J17" s="47">
        <v>7.98</v>
      </c>
      <c r="K17" s="48">
        <v>3.06</v>
      </c>
      <c r="L17" s="517">
        <v>88.8</v>
      </c>
      <c r="M17" s="296">
        <v>0.01</v>
      </c>
      <c r="N17" s="297">
        <v>0.04</v>
      </c>
      <c r="O17" s="47">
        <v>4.2</v>
      </c>
      <c r="P17" s="47">
        <v>90</v>
      </c>
      <c r="Q17" s="332">
        <v>0</v>
      </c>
      <c r="R17" s="296">
        <v>25.8</v>
      </c>
      <c r="S17" s="47">
        <v>18.600000000000001</v>
      </c>
      <c r="T17" s="47">
        <v>9</v>
      </c>
      <c r="U17" s="47">
        <v>0.42</v>
      </c>
      <c r="V17" s="47">
        <v>183</v>
      </c>
      <c r="W17" s="47">
        <v>1E-3</v>
      </c>
      <c r="X17" s="47">
        <v>2.0000000000000001E-4</v>
      </c>
      <c r="Y17" s="695">
        <v>0.08</v>
      </c>
    </row>
    <row r="18" spans="2:25" s="16" customFormat="1" ht="26.5" customHeight="1" x14ac:dyDescent="0.35">
      <c r="B18" s="579"/>
      <c r="C18" s="112"/>
      <c r="D18" s="88">
        <v>37</v>
      </c>
      <c r="E18" s="145" t="s">
        <v>9</v>
      </c>
      <c r="F18" s="310" t="s">
        <v>53</v>
      </c>
      <c r="G18" s="536">
        <v>200</v>
      </c>
      <c r="H18" s="108"/>
      <c r="I18" s="205">
        <v>6</v>
      </c>
      <c r="J18" s="13">
        <v>5.4</v>
      </c>
      <c r="K18" s="42">
        <v>10.8</v>
      </c>
      <c r="L18" s="89">
        <v>115.6</v>
      </c>
      <c r="M18" s="205">
        <v>0.1</v>
      </c>
      <c r="N18" s="69">
        <v>0.1</v>
      </c>
      <c r="O18" s="13">
        <v>10.7</v>
      </c>
      <c r="P18" s="13">
        <v>162</v>
      </c>
      <c r="Q18" s="23">
        <v>0</v>
      </c>
      <c r="R18" s="205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2">
        <v>0.05</v>
      </c>
    </row>
    <row r="19" spans="2:25" s="16" customFormat="1" ht="26.5" customHeight="1" x14ac:dyDescent="0.35">
      <c r="B19" s="579"/>
      <c r="C19" s="154" t="s">
        <v>70</v>
      </c>
      <c r="D19" s="140">
        <v>50</v>
      </c>
      <c r="E19" s="439" t="s">
        <v>61</v>
      </c>
      <c r="F19" s="640" t="s">
        <v>92</v>
      </c>
      <c r="G19" s="412">
        <v>150</v>
      </c>
      <c r="H19" s="154"/>
      <c r="I19" s="641">
        <v>3.3</v>
      </c>
      <c r="J19" s="642">
        <v>7.8</v>
      </c>
      <c r="K19" s="643">
        <v>22.35</v>
      </c>
      <c r="L19" s="644">
        <v>173.1</v>
      </c>
      <c r="M19" s="56">
        <v>0.14000000000000001</v>
      </c>
      <c r="N19" s="56">
        <v>0.12</v>
      </c>
      <c r="O19" s="57">
        <v>18.149999999999999</v>
      </c>
      <c r="P19" s="57">
        <v>21.6</v>
      </c>
      <c r="Q19" s="97">
        <v>0.1</v>
      </c>
      <c r="R19" s="266">
        <v>36.36</v>
      </c>
      <c r="S19" s="57">
        <v>85.5</v>
      </c>
      <c r="T19" s="57">
        <v>27.8</v>
      </c>
      <c r="U19" s="57">
        <v>1.1399999999999999</v>
      </c>
      <c r="V19" s="57">
        <v>701.4</v>
      </c>
      <c r="W19" s="57">
        <v>8.0000000000000002E-3</v>
      </c>
      <c r="X19" s="57">
        <v>2E-3</v>
      </c>
      <c r="Y19" s="58">
        <v>4.2000000000000003E-2</v>
      </c>
    </row>
    <row r="20" spans="2:25" s="16" customFormat="1" ht="26.5" customHeight="1" x14ac:dyDescent="0.35">
      <c r="B20" s="579"/>
      <c r="C20" s="135" t="s">
        <v>70</v>
      </c>
      <c r="D20" s="439">
        <v>259</v>
      </c>
      <c r="E20" s="439" t="s">
        <v>10</v>
      </c>
      <c r="F20" s="571" t="s">
        <v>178</v>
      </c>
      <c r="G20" s="760">
        <v>105</v>
      </c>
      <c r="H20" s="140"/>
      <c r="I20" s="266">
        <v>12.39</v>
      </c>
      <c r="J20" s="57">
        <v>10.59</v>
      </c>
      <c r="K20" s="58">
        <v>16.84</v>
      </c>
      <c r="L20" s="738">
        <v>167.46</v>
      </c>
      <c r="M20" s="266">
        <v>4.2000000000000003E-2</v>
      </c>
      <c r="N20" s="56">
        <v>6.3E-2</v>
      </c>
      <c r="O20" s="57">
        <v>2.88</v>
      </c>
      <c r="P20" s="57">
        <v>73.5</v>
      </c>
      <c r="Q20" s="97">
        <v>2.1000000000000001E-2</v>
      </c>
      <c r="R20" s="266">
        <v>12.7</v>
      </c>
      <c r="S20" s="57">
        <v>145.38999999999999</v>
      </c>
      <c r="T20" s="57">
        <v>71.94</v>
      </c>
      <c r="U20" s="57">
        <v>1.22</v>
      </c>
      <c r="V20" s="57">
        <v>105.04</v>
      </c>
      <c r="W20" s="57">
        <v>6.3E-3</v>
      </c>
      <c r="X20" s="57">
        <v>6.3000000000000003E-4</v>
      </c>
      <c r="Y20" s="58">
        <v>0.115</v>
      </c>
    </row>
    <row r="21" spans="2:25" s="16" customFormat="1" ht="26.5" customHeight="1" x14ac:dyDescent="0.35">
      <c r="B21" s="579"/>
      <c r="C21" s="747" t="s">
        <v>72</v>
      </c>
      <c r="D21" s="141">
        <v>51</v>
      </c>
      <c r="E21" s="155" t="s">
        <v>61</v>
      </c>
      <c r="F21" s="707" t="s">
        <v>173</v>
      </c>
      <c r="G21" s="155">
        <v>150</v>
      </c>
      <c r="H21" s="141"/>
      <c r="I21" s="698">
        <v>3.3</v>
      </c>
      <c r="J21" s="699">
        <v>3.9</v>
      </c>
      <c r="K21" s="700">
        <v>25.65</v>
      </c>
      <c r="L21" s="701">
        <v>151.35</v>
      </c>
      <c r="M21" s="698">
        <v>0.15</v>
      </c>
      <c r="N21" s="699">
        <v>0.09</v>
      </c>
      <c r="O21" s="699">
        <v>21</v>
      </c>
      <c r="P21" s="699">
        <v>0</v>
      </c>
      <c r="Q21" s="702">
        <v>0</v>
      </c>
      <c r="R21" s="698">
        <v>14.01</v>
      </c>
      <c r="S21" s="699">
        <v>78.63</v>
      </c>
      <c r="T21" s="699">
        <v>29.37</v>
      </c>
      <c r="U21" s="699">
        <v>1.32</v>
      </c>
      <c r="V21" s="699">
        <v>809.4</v>
      </c>
      <c r="W21" s="699">
        <v>8.0000000000000002E-3</v>
      </c>
      <c r="X21" s="699">
        <v>5.9999999999999995E-4</v>
      </c>
      <c r="Y21" s="700">
        <v>4.4999999999999998E-2</v>
      </c>
    </row>
    <row r="22" spans="2:25" s="16" customFormat="1" ht="26.5" customHeight="1" x14ac:dyDescent="0.35">
      <c r="B22" s="579"/>
      <c r="C22" s="137" t="s">
        <v>116</v>
      </c>
      <c r="D22" s="141">
        <v>81</v>
      </c>
      <c r="E22" s="158" t="s">
        <v>10</v>
      </c>
      <c r="F22" s="457" t="s">
        <v>68</v>
      </c>
      <c r="G22" s="465">
        <v>90</v>
      </c>
      <c r="H22" s="141"/>
      <c r="I22" s="206">
        <v>22.41</v>
      </c>
      <c r="J22" s="63">
        <v>15.3</v>
      </c>
      <c r="K22" s="95">
        <v>0.54</v>
      </c>
      <c r="L22" s="340">
        <v>229.77</v>
      </c>
      <c r="M22" s="206">
        <v>0.05</v>
      </c>
      <c r="N22" s="62">
        <v>0.14000000000000001</v>
      </c>
      <c r="O22" s="63">
        <v>1.24</v>
      </c>
      <c r="P22" s="63">
        <v>28.8</v>
      </c>
      <c r="Q22" s="406">
        <v>0</v>
      </c>
      <c r="R22" s="206">
        <v>27.54</v>
      </c>
      <c r="S22" s="63">
        <v>170.72</v>
      </c>
      <c r="T22" s="63">
        <v>21.15</v>
      </c>
      <c r="U22" s="63">
        <v>1.2</v>
      </c>
      <c r="V22" s="63">
        <v>240.57</v>
      </c>
      <c r="W22" s="63">
        <v>4.0000000000000001E-3</v>
      </c>
      <c r="X22" s="63">
        <v>0</v>
      </c>
      <c r="Y22" s="95">
        <v>0.14000000000000001</v>
      </c>
    </row>
    <row r="23" spans="2:25" s="16" customFormat="1" ht="33.75" customHeight="1" x14ac:dyDescent="0.35">
      <c r="B23" s="582"/>
      <c r="C23" s="113"/>
      <c r="D23" s="324">
        <v>216</v>
      </c>
      <c r="E23" s="145" t="s">
        <v>18</v>
      </c>
      <c r="F23" s="189" t="s">
        <v>118</v>
      </c>
      <c r="G23" s="121">
        <v>200</v>
      </c>
      <c r="H23" s="221"/>
      <c r="I23" s="204">
        <v>0.26</v>
      </c>
      <c r="J23" s="15">
        <v>0</v>
      </c>
      <c r="K23" s="38">
        <v>15.46</v>
      </c>
      <c r="L23" s="161">
        <v>62</v>
      </c>
      <c r="M23" s="234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4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4">
        <v>0</v>
      </c>
    </row>
    <row r="24" spans="2:25" s="16" customFormat="1" ht="26.5" customHeight="1" x14ac:dyDescent="0.35">
      <c r="B24" s="582"/>
      <c r="C24" s="114"/>
      <c r="D24" s="89"/>
      <c r="E24" s="145" t="s">
        <v>14</v>
      </c>
      <c r="F24" s="125" t="s">
        <v>52</v>
      </c>
      <c r="G24" s="88">
        <v>30</v>
      </c>
      <c r="H24" s="175"/>
      <c r="I24" s="19">
        <v>2.13</v>
      </c>
      <c r="J24" s="20">
        <v>0.21</v>
      </c>
      <c r="K24" s="44">
        <v>13.26</v>
      </c>
      <c r="L24" s="358">
        <v>72</v>
      </c>
      <c r="M24" s="234">
        <v>0.03</v>
      </c>
      <c r="N24" s="19">
        <v>0.01</v>
      </c>
      <c r="O24" s="20">
        <v>0</v>
      </c>
      <c r="P24" s="20">
        <v>0</v>
      </c>
      <c r="Q24" s="21">
        <v>0</v>
      </c>
      <c r="R24" s="234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4">
        <v>0</v>
      </c>
    </row>
    <row r="25" spans="2:25" s="16" customFormat="1" ht="26.5" customHeight="1" x14ac:dyDescent="0.35">
      <c r="B25" s="582"/>
      <c r="C25" s="183"/>
      <c r="D25" s="88"/>
      <c r="E25" s="144" t="s">
        <v>15</v>
      </c>
      <c r="F25" s="126" t="s">
        <v>44</v>
      </c>
      <c r="G25" s="121">
        <v>20</v>
      </c>
      <c r="H25" s="604"/>
      <c r="I25" s="204">
        <v>1.1399999999999999</v>
      </c>
      <c r="J25" s="15">
        <v>0.22</v>
      </c>
      <c r="K25" s="38">
        <v>7.44</v>
      </c>
      <c r="L25" s="214">
        <v>36.26</v>
      </c>
      <c r="M25" s="234">
        <v>0.02</v>
      </c>
      <c r="N25" s="20">
        <v>2.4E-2</v>
      </c>
      <c r="O25" s="20">
        <v>0.08</v>
      </c>
      <c r="P25" s="20">
        <v>0</v>
      </c>
      <c r="Q25" s="21">
        <v>0</v>
      </c>
      <c r="R25" s="234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4">
        <v>1.2E-2</v>
      </c>
    </row>
    <row r="26" spans="2:25" s="16" customFormat="1" ht="26.5" customHeight="1" x14ac:dyDescent="0.35">
      <c r="B26" s="582"/>
      <c r="C26" s="781" t="s">
        <v>116</v>
      </c>
      <c r="D26" s="141"/>
      <c r="E26" s="158"/>
      <c r="F26" s="262" t="s">
        <v>21</v>
      </c>
      <c r="G26" s="494">
        <f>G17+G18+G21+G22+G23+G24+G25</f>
        <v>750</v>
      </c>
      <c r="H26" s="709"/>
      <c r="I26" s="206">
        <f t="shared" ref="I26:Y26" si="0">I17+I18+I21+I22+I23+I24+I25</f>
        <v>36.260000000000005</v>
      </c>
      <c r="J26" s="63">
        <f t="shared" si="0"/>
        <v>33.01</v>
      </c>
      <c r="K26" s="95">
        <f t="shared" si="0"/>
        <v>76.209999999999994</v>
      </c>
      <c r="L26" s="821">
        <f t="shared" si="0"/>
        <v>755.78</v>
      </c>
      <c r="M26" s="206">
        <f t="shared" si="0"/>
        <v>0.36</v>
      </c>
      <c r="N26" s="63">
        <f t="shared" si="0"/>
        <v>0.40400000000000003</v>
      </c>
      <c r="O26" s="63">
        <f t="shared" si="0"/>
        <v>41.62</v>
      </c>
      <c r="P26" s="63">
        <f t="shared" si="0"/>
        <v>280.8</v>
      </c>
      <c r="Q26" s="406">
        <f t="shared" si="0"/>
        <v>0</v>
      </c>
      <c r="R26" s="206">
        <f t="shared" si="0"/>
        <v>118.79</v>
      </c>
      <c r="S26" s="63">
        <f t="shared" si="0"/>
        <v>434.39</v>
      </c>
      <c r="T26" s="63">
        <f t="shared" si="0"/>
        <v>114.54</v>
      </c>
      <c r="U26" s="63">
        <f t="shared" si="0"/>
        <v>5.3</v>
      </c>
      <c r="V26" s="63">
        <f t="shared" si="0"/>
        <v>1900.5299999999997</v>
      </c>
      <c r="W26" s="63">
        <f t="shared" si="0"/>
        <v>2.1999999999999999E-2</v>
      </c>
      <c r="X26" s="63">
        <f t="shared" si="0"/>
        <v>4.8000000000000004E-3</v>
      </c>
      <c r="Y26" s="95">
        <f t="shared" si="0"/>
        <v>0.32700000000000001</v>
      </c>
    </row>
    <row r="27" spans="2:25" s="16" customFormat="1" ht="26.5" customHeight="1" x14ac:dyDescent="0.35">
      <c r="B27" s="582"/>
      <c r="C27" s="781" t="s">
        <v>116</v>
      </c>
      <c r="D27" s="141"/>
      <c r="E27" s="158"/>
      <c r="F27" s="262" t="s">
        <v>22</v>
      </c>
      <c r="G27" s="494"/>
      <c r="H27" s="709"/>
      <c r="I27" s="206"/>
      <c r="J27" s="63"/>
      <c r="K27" s="95"/>
      <c r="L27" s="821">
        <f>L26/23.5</f>
        <v>32.160851063829789</v>
      </c>
      <c r="M27" s="206"/>
      <c r="N27" s="63"/>
      <c r="O27" s="63"/>
      <c r="P27" s="63"/>
      <c r="Q27" s="406"/>
      <c r="R27" s="206"/>
      <c r="S27" s="63"/>
      <c r="T27" s="63"/>
      <c r="U27" s="63"/>
      <c r="V27" s="63"/>
      <c r="W27" s="63"/>
      <c r="X27" s="63"/>
      <c r="Y27" s="95"/>
    </row>
    <row r="28" spans="2:25" s="16" customFormat="1" ht="26.5" customHeight="1" x14ac:dyDescent="0.35">
      <c r="B28" s="582"/>
      <c r="C28" s="154" t="s">
        <v>70</v>
      </c>
      <c r="D28" s="140"/>
      <c r="E28" s="439"/>
      <c r="F28" s="261" t="s">
        <v>21</v>
      </c>
      <c r="G28" s="412">
        <f>G17+G18+G19+G20+G23+G24+G25</f>
        <v>765</v>
      </c>
      <c r="H28" s="140"/>
      <c r="I28" s="361">
        <f t="shared" ref="I28:Y28" si="1">I17+I18+I19+I20+I23+I24+I25</f>
        <v>26.240000000000002</v>
      </c>
      <c r="J28" s="362">
        <f t="shared" si="1"/>
        <v>32.200000000000003</v>
      </c>
      <c r="K28" s="363">
        <f t="shared" si="1"/>
        <v>89.21</v>
      </c>
      <c r="L28" s="484">
        <f t="shared" si="1"/>
        <v>715.22</v>
      </c>
      <c r="M28" s="361">
        <f t="shared" si="1"/>
        <v>0.34199999999999997</v>
      </c>
      <c r="N28" s="362">
        <f t="shared" si="1"/>
        <v>0.35700000000000004</v>
      </c>
      <c r="O28" s="362">
        <f t="shared" si="1"/>
        <v>40.409999999999997</v>
      </c>
      <c r="P28" s="362">
        <f t="shared" si="1"/>
        <v>347.1</v>
      </c>
      <c r="Q28" s="394">
        <f t="shared" si="1"/>
        <v>0.12100000000000001</v>
      </c>
      <c r="R28" s="361">
        <f t="shared" si="1"/>
        <v>126.3</v>
      </c>
      <c r="S28" s="362">
        <f t="shared" si="1"/>
        <v>415.92999999999995</v>
      </c>
      <c r="T28" s="362">
        <f t="shared" si="1"/>
        <v>163.76</v>
      </c>
      <c r="U28" s="362">
        <f t="shared" si="1"/>
        <v>5.14</v>
      </c>
      <c r="V28" s="362">
        <f t="shared" si="1"/>
        <v>1656.9999999999998</v>
      </c>
      <c r="W28" s="362">
        <f t="shared" si="1"/>
        <v>2.4300000000000002E-2</v>
      </c>
      <c r="X28" s="22">
        <f t="shared" si="1"/>
        <v>6.8300000000000001E-3</v>
      </c>
      <c r="Y28" s="59">
        <f t="shared" si="1"/>
        <v>0.29900000000000004</v>
      </c>
    </row>
    <row r="29" spans="2:25" s="33" customFormat="1" ht="26.5" customHeight="1" thickBot="1" x14ac:dyDescent="0.4">
      <c r="B29" s="615"/>
      <c r="C29" s="822" t="s">
        <v>70</v>
      </c>
      <c r="D29" s="482"/>
      <c r="E29" s="780"/>
      <c r="F29" s="744" t="s">
        <v>22</v>
      </c>
      <c r="G29" s="772"/>
      <c r="H29" s="780"/>
      <c r="I29" s="779"/>
      <c r="J29" s="774"/>
      <c r="K29" s="776"/>
      <c r="L29" s="823">
        <f>L28/23.5</f>
        <v>30.434893617021277</v>
      </c>
      <c r="M29" s="779"/>
      <c r="N29" s="774"/>
      <c r="O29" s="774"/>
      <c r="P29" s="774"/>
      <c r="Q29" s="775"/>
      <c r="R29" s="779"/>
      <c r="S29" s="774"/>
      <c r="T29" s="774"/>
      <c r="U29" s="774"/>
      <c r="V29" s="774"/>
      <c r="W29" s="774"/>
      <c r="X29" s="774"/>
      <c r="Y29" s="776"/>
    </row>
    <row r="30" spans="2:25" x14ac:dyDescent="0.35">
      <c r="B30" s="628"/>
      <c r="C30" s="628"/>
      <c r="D30" s="628"/>
      <c r="E30" s="628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75" t="s">
        <v>62</v>
      </c>
      <c r="C32" s="620"/>
      <c r="D32" s="586"/>
      <c r="E32" s="586"/>
      <c r="F32" s="25"/>
      <c r="G32" s="26"/>
      <c r="H32" s="11"/>
      <c r="I32" s="11"/>
      <c r="J32" s="11"/>
      <c r="K32" s="11"/>
    </row>
    <row r="33" spans="2:11" ht="15.5" x14ac:dyDescent="0.35">
      <c r="B33" s="576" t="s">
        <v>63</v>
      </c>
      <c r="C33" s="621"/>
      <c r="D33" s="587"/>
      <c r="E33" s="587"/>
      <c r="F33" s="11"/>
      <c r="G33" s="11"/>
      <c r="H33" s="11"/>
      <c r="I33" s="11"/>
      <c r="J33" s="11"/>
      <c r="K33" s="11"/>
    </row>
    <row r="34" spans="2:11" x14ac:dyDescent="0.35">
      <c r="B34" s="11"/>
      <c r="C34" s="301"/>
      <c r="D34" s="301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77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4" t="s">
        <v>24</v>
      </c>
      <c r="N4" s="875"/>
      <c r="O4" s="888"/>
      <c r="P4" s="888"/>
      <c r="Q4" s="889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47" thickBot="1" x14ac:dyDescent="0.4">
      <c r="B5" s="878"/>
      <c r="C5" s="878"/>
      <c r="D5" s="881"/>
      <c r="E5" s="878"/>
      <c r="F5" s="878"/>
      <c r="G5" s="878"/>
      <c r="H5" s="878"/>
      <c r="I5" s="666" t="s">
        <v>27</v>
      </c>
      <c r="J5" s="400" t="s">
        <v>28</v>
      </c>
      <c r="K5" s="667" t="s">
        <v>29</v>
      </c>
      <c r="L5" s="896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37.5" customHeight="1" x14ac:dyDescent="0.35">
      <c r="B6" s="578" t="s">
        <v>6</v>
      </c>
      <c r="C6" s="423"/>
      <c r="D6" s="130">
        <v>164</v>
      </c>
      <c r="E6" s="573" t="s">
        <v>20</v>
      </c>
      <c r="F6" s="757" t="s">
        <v>170</v>
      </c>
      <c r="G6" s="548">
        <v>90</v>
      </c>
      <c r="H6" s="116"/>
      <c r="I6" s="45">
        <v>11.06</v>
      </c>
      <c r="J6" s="34">
        <v>14.36</v>
      </c>
      <c r="K6" s="46">
        <v>24.6</v>
      </c>
      <c r="L6" s="163">
        <v>273.95999999999998</v>
      </c>
      <c r="M6" s="215">
        <v>0.08</v>
      </c>
      <c r="N6" s="45">
        <v>0.1</v>
      </c>
      <c r="O6" s="34">
        <v>0.06</v>
      </c>
      <c r="P6" s="34">
        <v>40</v>
      </c>
      <c r="Q6" s="191">
        <v>0.28999999999999998</v>
      </c>
      <c r="R6" s="224">
        <v>191.05</v>
      </c>
      <c r="S6" s="36">
        <v>159.85</v>
      </c>
      <c r="T6" s="36">
        <v>23.39</v>
      </c>
      <c r="U6" s="36">
        <v>0.79</v>
      </c>
      <c r="V6" s="36">
        <v>97.95</v>
      </c>
      <c r="W6" s="36">
        <v>5.0000000000000001E-4</v>
      </c>
      <c r="X6" s="36">
        <v>2.8600000000000001E-3</v>
      </c>
      <c r="Y6" s="48">
        <v>0</v>
      </c>
    </row>
    <row r="7" spans="2:25" s="16" customFormat="1" ht="37.5" customHeight="1" x14ac:dyDescent="0.35">
      <c r="B7" s="579"/>
      <c r="C7" s="661"/>
      <c r="D7" s="112">
        <v>66</v>
      </c>
      <c r="E7" s="144" t="s">
        <v>59</v>
      </c>
      <c r="F7" s="134" t="s">
        <v>54</v>
      </c>
      <c r="G7" s="535">
        <v>150</v>
      </c>
      <c r="H7" s="88"/>
      <c r="I7" s="234">
        <v>15.6</v>
      </c>
      <c r="J7" s="20">
        <v>16.350000000000001</v>
      </c>
      <c r="K7" s="21">
        <v>2.7</v>
      </c>
      <c r="L7" s="164">
        <v>220.2</v>
      </c>
      <c r="M7" s="164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4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4">
        <v>0.1</v>
      </c>
    </row>
    <row r="8" spans="2:25" s="16" customFormat="1" ht="37.5" customHeight="1" x14ac:dyDescent="0.35">
      <c r="B8" s="579"/>
      <c r="C8" s="661"/>
      <c r="D8" s="112">
        <v>107</v>
      </c>
      <c r="E8" s="88" t="s">
        <v>18</v>
      </c>
      <c r="F8" s="312" t="s">
        <v>120</v>
      </c>
      <c r="G8" s="535">
        <v>200</v>
      </c>
      <c r="H8" s="144"/>
      <c r="I8" s="234">
        <v>0.8</v>
      </c>
      <c r="J8" s="20">
        <v>0.2</v>
      </c>
      <c r="K8" s="44">
        <v>23.2</v>
      </c>
      <c r="L8" s="233">
        <v>94.4</v>
      </c>
      <c r="M8" s="234">
        <v>0.02</v>
      </c>
      <c r="N8" s="20"/>
      <c r="O8" s="20">
        <v>4</v>
      </c>
      <c r="P8" s="20">
        <v>0</v>
      </c>
      <c r="Q8" s="21"/>
      <c r="R8" s="234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4"/>
    </row>
    <row r="9" spans="2:25" s="16" customFormat="1" ht="52.5" customHeight="1" x14ac:dyDescent="0.35">
      <c r="B9" s="579"/>
      <c r="C9" s="661"/>
      <c r="D9" s="183">
        <v>121</v>
      </c>
      <c r="E9" s="144" t="s">
        <v>14</v>
      </c>
      <c r="F9" s="589" t="s">
        <v>48</v>
      </c>
      <c r="G9" s="195">
        <v>30</v>
      </c>
      <c r="H9" s="112"/>
      <c r="I9" s="19">
        <v>2.16</v>
      </c>
      <c r="J9" s="20">
        <v>0.81</v>
      </c>
      <c r="K9" s="21">
        <v>14.73</v>
      </c>
      <c r="L9" s="246">
        <v>75.66</v>
      </c>
      <c r="M9" s="234">
        <v>0.04</v>
      </c>
      <c r="N9" s="20">
        <v>0.01</v>
      </c>
      <c r="O9" s="20">
        <v>0</v>
      </c>
      <c r="P9" s="20">
        <v>0</v>
      </c>
      <c r="Q9" s="44">
        <v>0</v>
      </c>
      <c r="R9" s="234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4">
        <v>0</v>
      </c>
    </row>
    <row r="10" spans="2:25" s="16" customFormat="1" ht="37.5" customHeight="1" x14ac:dyDescent="0.35">
      <c r="B10" s="579"/>
      <c r="C10" s="661"/>
      <c r="D10" s="112">
        <v>120</v>
      </c>
      <c r="E10" s="144" t="s">
        <v>15</v>
      </c>
      <c r="F10" s="669" t="s">
        <v>44</v>
      </c>
      <c r="G10" s="111">
        <v>30</v>
      </c>
      <c r="H10" s="221"/>
      <c r="I10" s="204">
        <v>1.71</v>
      </c>
      <c r="J10" s="15">
        <v>0.33</v>
      </c>
      <c r="K10" s="38">
        <v>11.16</v>
      </c>
      <c r="L10" s="213">
        <v>54.39</v>
      </c>
      <c r="M10" s="204">
        <v>0.02</v>
      </c>
      <c r="N10" s="15">
        <v>0.03</v>
      </c>
      <c r="O10" s="15">
        <v>0.1</v>
      </c>
      <c r="P10" s="15">
        <v>0</v>
      </c>
      <c r="Q10" s="38">
        <v>0</v>
      </c>
      <c r="R10" s="204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8">
        <v>0.02</v>
      </c>
    </row>
    <row r="11" spans="2:25" s="16" customFormat="1" ht="37.5" customHeight="1" x14ac:dyDescent="0.35">
      <c r="B11" s="579"/>
      <c r="C11" s="661"/>
      <c r="D11" s="111"/>
      <c r="E11" s="145"/>
      <c r="F11" s="663" t="s">
        <v>21</v>
      </c>
      <c r="G11" s="271">
        <f>SUM(G5:G10)</f>
        <v>500</v>
      </c>
      <c r="H11" s="145"/>
      <c r="I11" s="848">
        <f t="shared" ref="I11:Y11" si="0">SUM(I5:I10)</f>
        <v>31.330000000000002</v>
      </c>
      <c r="J11" s="849">
        <f t="shared" si="0"/>
        <v>32.049999999999997</v>
      </c>
      <c r="K11" s="850">
        <f t="shared" si="0"/>
        <v>76.39</v>
      </c>
      <c r="L11" s="492">
        <f t="shared" si="0"/>
        <v>718.6099999999999</v>
      </c>
      <c r="M11" s="851">
        <f t="shared" si="0"/>
        <v>0.23</v>
      </c>
      <c r="N11" s="849">
        <f t="shared" si="0"/>
        <v>0.55000000000000004</v>
      </c>
      <c r="O11" s="849">
        <f t="shared" si="0"/>
        <v>4.68</v>
      </c>
      <c r="P11" s="849">
        <f t="shared" si="0"/>
        <v>211.15</v>
      </c>
      <c r="Q11" s="850">
        <f t="shared" si="0"/>
        <v>2.29</v>
      </c>
      <c r="R11" s="848">
        <f t="shared" si="0"/>
        <v>335.4</v>
      </c>
      <c r="S11" s="849">
        <f t="shared" si="0"/>
        <v>482.8</v>
      </c>
      <c r="T11" s="849">
        <f t="shared" si="0"/>
        <v>72.349999999999994</v>
      </c>
      <c r="U11" s="849">
        <f t="shared" si="0"/>
        <v>5</v>
      </c>
      <c r="V11" s="849">
        <f t="shared" si="0"/>
        <v>450.07000000000005</v>
      </c>
      <c r="W11" s="849">
        <f t="shared" si="0"/>
        <v>2.5999999999999999E-2</v>
      </c>
      <c r="X11" s="849">
        <f t="shared" si="0"/>
        <v>3.236E-2</v>
      </c>
      <c r="Y11" s="852">
        <f t="shared" si="0"/>
        <v>0.12000000000000001</v>
      </c>
    </row>
    <row r="12" spans="2:25" s="16" customFormat="1" ht="37.5" customHeight="1" thickBot="1" x14ac:dyDescent="0.4">
      <c r="B12" s="579"/>
      <c r="C12" s="661"/>
      <c r="D12" s="298"/>
      <c r="E12" s="853"/>
      <c r="F12" s="854" t="s">
        <v>22</v>
      </c>
      <c r="G12" s="298"/>
      <c r="H12" s="855"/>
      <c r="I12" s="856"/>
      <c r="J12" s="857"/>
      <c r="K12" s="858"/>
      <c r="L12" s="664">
        <f>L11/23.5</f>
        <v>30.57914893617021</v>
      </c>
      <c r="M12" s="590"/>
      <c r="N12" s="591"/>
      <c r="O12" s="591"/>
      <c r="P12" s="591"/>
      <c r="Q12" s="592"/>
      <c r="R12" s="593"/>
      <c r="S12" s="591"/>
      <c r="T12" s="591"/>
      <c r="U12" s="591"/>
      <c r="V12" s="591"/>
      <c r="W12" s="591"/>
      <c r="X12" s="591"/>
      <c r="Y12" s="594"/>
    </row>
    <row r="13" spans="2:25" s="16" customFormat="1" ht="37.5" customHeight="1" x14ac:dyDescent="0.35">
      <c r="B13" s="578" t="s">
        <v>7</v>
      </c>
      <c r="C13" s="231"/>
      <c r="D13" s="335">
        <v>137</v>
      </c>
      <c r="E13" s="573" t="s">
        <v>20</v>
      </c>
      <c r="F13" s="757" t="s">
        <v>152</v>
      </c>
      <c r="G13" s="828">
        <v>100</v>
      </c>
      <c r="H13" s="130"/>
      <c r="I13" s="297">
        <v>0.8</v>
      </c>
      <c r="J13" s="47">
        <v>0.2</v>
      </c>
      <c r="K13" s="332">
        <v>7.5</v>
      </c>
      <c r="L13" s="829">
        <v>38</v>
      </c>
      <c r="M13" s="296">
        <v>0.06</v>
      </c>
      <c r="N13" s="297">
        <v>0.03</v>
      </c>
      <c r="O13" s="47">
        <v>38</v>
      </c>
      <c r="P13" s="47">
        <v>10</v>
      </c>
      <c r="Q13" s="48">
        <v>0</v>
      </c>
      <c r="R13" s="296">
        <v>35</v>
      </c>
      <c r="S13" s="47">
        <v>17</v>
      </c>
      <c r="T13" s="47">
        <v>11</v>
      </c>
      <c r="U13" s="47">
        <v>0.1</v>
      </c>
      <c r="V13" s="47">
        <v>155</v>
      </c>
      <c r="W13" s="47">
        <v>2.9999999999999997E-4</v>
      </c>
      <c r="X13" s="47">
        <v>1E-4</v>
      </c>
      <c r="Y13" s="48">
        <v>0.15</v>
      </c>
    </row>
    <row r="14" spans="2:25" s="16" customFormat="1" ht="37.5" customHeight="1" x14ac:dyDescent="0.35">
      <c r="B14" s="588"/>
      <c r="C14" s="124"/>
      <c r="D14" s="122">
        <v>31</v>
      </c>
      <c r="E14" s="143" t="s">
        <v>9</v>
      </c>
      <c r="F14" s="330" t="s">
        <v>74</v>
      </c>
      <c r="G14" s="240">
        <v>200</v>
      </c>
      <c r="H14" s="113"/>
      <c r="I14" s="69">
        <v>5.74</v>
      </c>
      <c r="J14" s="13">
        <v>8.7799999999999994</v>
      </c>
      <c r="K14" s="23">
        <v>8.74</v>
      </c>
      <c r="L14" s="114">
        <v>138.04</v>
      </c>
      <c r="M14" s="114">
        <v>0.04</v>
      </c>
      <c r="N14" s="69">
        <v>0.08</v>
      </c>
      <c r="O14" s="13">
        <v>5.24</v>
      </c>
      <c r="P14" s="13">
        <v>132.80000000000001</v>
      </c>
      <c r="Q14" s="23">
        <v>0.06</v>
      </c>
      <c r="R14" s="205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2">
        <v>3.5999999999999997E-2</v>
      </c>
    </row>
    <row r="15" spans="2:25" s="16" customFormat="1" ht="37.5" customHeight="1" x14ac:dyDescent="0.35">
      <c r="B15" s="91"/>
      <c r="C15" s="154" t="s">
        <v>70</v>
      </c>
      <c r="D15" s="412">
        <v>287</v>
      </c>
      <c r="E15" s="439" t="s">
        <v>10</v>
      </c>
      <c r="F15" s="571" t="s">
        <v>169</v>
      </c>
      <c r="G15" s="412">
        <v>90</v>
      </c>
      <c r="H15" s="154"/>
      <c r="I15" s="56">
        <v>14.03</v>
      </c>
      <c r="J15" s="57">
        <v>11.56</v>
      </c>
      <c r="K15" s="58">
        <v>9.77</v>
      </c>
      <c r="L15" s="500">
        <v>200.41</v>
      </c>
      <c r="M15" s="266">
        <v>7.0000000000000007E-2</v>
      </c>
      <c r="N15" s="56">
        <v>0.12</v>
      </c>
      <c r="O15" s="57">
        <v>3.47</v>
      </c>
      <c r="P15" s="57">
        <v>40</v>
      </c>
      <c r="Q15" s="97">
        <v>0.03</v>
      </c>
      <c r="R15" s="266">
        <v>26.13</v>
      </c>
      <c r="S15" s="57">
        <v>121.76</v>
      </c>
      <c r="T15" s="57">
        <v>21.04</v>
      </c>
      <c r="U15" s="57">
        <v>1.27</v>
      </c>
      <c r="V15" s="57">
        <v>263.55</v>
      </c>
      <c r="W15" s="57">
        <v>4.0000000000000001E-3</v>
      </c>
      <c r="X15" s="57">
        <v>1.4E-3</v>
      </c>
      <c r="Y15" s="58">
        <v>0.08</v>
      </c>
    </row>
    <row r="16" spans="2:25" s="16" customFormat="1" ht="37.5" customHeight="1" x14ac:dyDescent="0.35">
      <c r="B16" s="91"/>
      <c r="C16" s="155" t="s">
        <v>72</v>
      </c>
      <c r="D16" s="494">
        <v>150</v>
      </c>
      <c r="E16" s="141" t="s">
        <v>10</v>
      </c>
      <c r="F16" s="260" t="s">
        <v>172</v>
      </c>
      <c r="G16" s="574">
        <v>90</v>
      </c>
      <c r="H16" s="155"/>
      <c r="I16" s="62">
        <v>20.25</v>
      </c>
      <c r="J16" s="63">
        <v>15.57</v>
      </c>
      <c r="K16" s="95">
        <v>2.34</v>
      </c>
      <c r="L16" s="440">
        <v>230.13</v>
      </c>
      <c r="M16" s="206">
        <v>0.06</v>
      </c>
      <c r="N16" s="63">
        <v>0.13</v>
      </c>
      <c r="O16" s="63">
        <v>8.5</v>
      </c>
      <c r="P16" s="63">
        <v>199.8</v>
      </c>
      <c r="Q16" s="95">
        <v>0</v>
      </c>
      <c r="R16" s="62">
        <v>41.24</v>
      </c>
      <c r="S16" s="63">
        <v>108.78</v>
      </c>
      <c r="T16" s="63">
        <v>23.68</v>
      </c>
      <c r="U16" s="63">
        <v>1.39</v>
      </c>
      <c r="V16" s="63">
        <v>287.2</v>
      </c>
      <c r="W16" s="63">
        <v>5.0000000000000001E-3</v>
      </c>
      <c r="X16" s="63">
        <v>8.9999999999999998E-4</v>
      </c>
      <c r="Y16" s="95">
        <v>0.13</v>
      </c>
    </row>
    <row r="17" spans="2:25" s="16" customFormat="1" ht="37.5" customHeight="1" x14ac:dyDescent="0.35">
      <c r="B17" s="91"/>
      <c r="C17" s="313"/>
      <c r="D17" s="112">
        <v>64</v>
      </c>
      <c r="E17" s="88" t="s">
        <v>46</v>
      </c>
      <c r="F17" s="312" t="s">
        <v>67</v>
      </c>
      <c r="G17" s="195">
        <v>150</v>
      </c>
      <c r="H17" s="112"/>
      <c r="I17" s="205">
        <v>6.45</v>
      </c>
      <c r="J17" s="13">
        <v>4.05</v>
      </c>
      <c r="K17" s="42">
        <v>40.200000000000003</v>
      </c>
      <c r="L17" s="114">
        <v>223.65</v>
      </c>
      <c r="M17" s="210">
        <v>0.08</v>
      </c>
      <c r="N17" s="181">
        <v>0.2</v>
      </c>
      <c r="O17" s="73">
        <v>0</v>
      </c>
      <c r="P17" s="73">
        <v>30</v>
      </c>
      <c r="Q17" s="74">
        <v>0.11</v>
      </c>
      <c r="R17" s="210">
        <v>13.05</v>
      </c>
      <c r="S17" s="73">
        <v>58.34</v>
      </c>
      <c r="T17" s="73">
        <v>22.53</v>
      </c>
      <c r="U17" s="73">
        <v>1.25</v>
      </c>
      <c r="V17" s="73">
        <v>1.1000000000000001</v>
      </c>
      <c r="W17" s="73">
        <v>0</v>
      </c>
      <c r="X17" s="73">
        <v>0</v>
      </c>
      <c r="Y17" s="180">
        <v>0</v>
      </c>
    </row>
    <row r="18" spans="2:25" s="16" customFormat="1" ht="37.5" customHeight="1" x14ac:dyDescent="0.35">
      <c r="B18" s="92"/>
      <c r="C18" s="196"/>
      <c r="D18" s="456">
        <v>107</v>
      </c>
      <c r="E18" s="88" t="s">
        <v>18</v>
      </c>
      <c r="F18" s="134" t="s">
        <v>100</v>
      </c>
      <c r="G18" s="768">
        <v>200</v>
      </c>
      <c r="H18" s="175"/>
      <c r="I18" s="19">
        <v>0</v>
      </c>
      <c r="J18" s="20">
        <v>0</v>
      </c>
      <c r="K18" s="44">
        <v>22.8</v>
      </c>
      <c r="L18" s="233">
        <v>92</v>
      </c>
      <c r="M18" s="234">
        <v>0.04</v>
      </c>
      <c r="N18" s="19">
        <v>0.08</v>
      </c>
      <c r="O18" s="20">
        <v>12</v>
      </c>
      <c r="P18" s="20">
        <v>100</v>
      </c>
      <c r="Q18" s="21">
        <v>0</v>
      </c>
      <c r="R18" s="234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4">
        <v>0</v>
      </c>
    </row>
    <row r="19" spans="2:25" s="16" customFormat="1" ht="37.5" customHeight="1" x14ac:dyDescent="0.35">
      <c r="B19" s="92"/>
      <c r="C19" s="196"/>
      <c r="D19" s="459">
        <v>119</v>
      </c>
      <c r="E19" s="88" t="s">
        <v>14</v>
      </c>
      <c r="F19" s="109" t="s">
        <v>52</v>
      </c>
      <c r="G19" s="88">
        <v>30</v>
      </c>
      <c r="H19" s="175"/>
      <c r="I19" s="19">
        <v>2.13</v>
      </c>
      <c r="J19" s="20">
        <v>0.21</v>
      </c>
      <c r="K19" s="44">
        <v>13.26</v>
      </c>
      <c r="L19" s="358">
        <v>72</v>
      </c>
      <c r="M19" s="234">
        <v>0.03</v>
      </c>
      <c r="N19" s="19">
        <v>0.01</v>
      </c>
      <c r="O19" s="20">
        <v>0</v>
      </c>
      <c r="P19" s="20">
        <v>0</v>
      </c>
      <c r="Q19" s="21">
        <v>0</v>
      </c>
      <c r="R19" s="234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4">
        <v>0</v>
      </c>
    </row>
    <row r="20" spans="2:25" s="16" customFormat="1" ht="37.5" customHeight="1" x14ac:dyDescent="0.35">
      <c r="B20" s="92"/>
      <c r="C20" s="196"/>
      <c r="D20" s="456">
        <v>120</v>
      </c>
      <c r="E20" s="88" t="s">
        <v>15</v>
      </c>
      <c r="F20" s="109" t="s">
        <v>44</v>
      </c>
      <c r="G20" s="88">
        <v>20</v>
      </c>
      <c r="H20" s="175"/>
      <c r="I20" s="19">
        <v>1.1399999999999999</v>
      </c>
      <c r="J20" s="20">
        <v>0.22</v>
      </c>
      <c r="K20" s="44">
        <v>7.44</v>
      </c>
      <c r="L20" s="358">
        <v>36.26</v>
      </c>
      <c r="M20" s="234">
        <v>0.02</v>
      </c>
      <c r="N20" s="19">
        <v>2.4E-2</v>
      </c>
      <c r="O20" s="20">
        <v>0.08</v>
      </c>
      <c r="P20" s="20">
        <v>0</v>
      </c>
      <c r="Q20" s="21">
        <v>0</v>
      </c>
      <c r="R20" s="234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4">
        <v>1.2E-2</v>
      </c>
    </row>
    <row r="21" spans="2:25" s="16" customFormat="1" ht="37.5" customHeight="1" x14ac:dyDescent="0.35">
      <c r="B21" s="92"/>
      <c r="C21" s="154" t="s">
        <v>70</v>
      </c>
      <c r="D21" s="412"/>
      <c r="E21" s="140"/>
      <c r="F21" s="360" t="s">
        <v>21</v>
      </c>
      <c r="G21" s="140">
        <f>G13+G14+G15+G17+G18+G19+G20</f>
        <v>790</v>
      </c>
      <c r="H21" s="203"/>
      <c r="I21" s="56">
        <f t="shared" ref="I21:Y21" si="1">I13+I14+I15+I17+I18+I19+I20</f>
        <v>30.29</v>
      </c>
      <c r="J21" s="57">
        <f t="shared" si="1"/>
        <v>25.02</v>
      </c>
      <c r="K21" s="58">
        <f t="shared" si="1"/>
        <v>109.71000000000001</v>
      </c>
      <c r="L21" s="763">
        <f t="shared" si="1"/>
        <v>800.36</v>
      </c>
      <c r="M21" s="266">
        <f t="shared" si="1"/>
        <v>0.33999999999999997</v>
      </c>
      <c r="N21" s="56">
        <f t="shared" si="1"/>
        <v>0.54400000000000004</v>
      </c>
      <c r="O21" s="57">
        <f t="shared" si="1"/>
        <v>58.79</v>
      </c>
      <c r="P21" s="57">
        <f t="shared" si="1"/>
        <v>312.8</v>
      </c>
      <c r="Q21" s="97">
        <f t="shared" si="1"/>
        <v>0.2</v>
      </c>
      <c r="R21" s="266">
        <f t="shared" si="1"/>
        <v>125.87999999999998</v>
      </c>
      <c r="S21" s="57">
        <f t="shared" si="1"/>
        <v>363.98</v>
      </c>
      <c r="T21" s="57">
        <f t="shared" si="1"/>
        <v>102.55</v>
      </c>
      <c r="U21" s="57">
        <f t="shared" si="1"/>
        <v>5.2</v>
      </c>
      <c r="V21" s="57">
        <f t="shared" si="1"/>
        <v>1103.8500000000001</v>
      </c>
      <c r="W21" s="57">
        <f t="shared" si="1"/>
        <v>1.3300000000000001E-2</v>
      </c>
      <c r="X21" s="57">
        <f t="shared" si="1"/>
        <v>5.4999999999999997E-3</v>
      </c>
      <c r="Y21" s="58">
        <f t="shared" si="1"/>
        <v>0.27800000000000002</v>
      </c>
    </row>
    <row r="22" spans="2:25" s="16" customFormat="1" ht="37.5" customHeight="1" x14ac:dyDescent="0.35">
      <c r="B22" s="92"/>
      <c r="C22" s="154" t="s">
        <v>70</v>
      </c>
      <c r="D22" s="412"/>
      <c r="E22" s="140"/>
      <c r="F22" s="360" t="s">
        <v>101</v>
      </c>
      <c r="G22" s="140"/>
      <c r="H22" s="203"/>
      <c r="I22" s="56"/>
      <c r="J22" s="57"/>
      <c r="K22" s="58"/>
      <c r="L22" s="763">
        <f>L21/23.5</f>
        <v>34.057872340425533</v>
      </c>
      <c r="M22" s="266"/>
      <c r="N22" s="56"/>
      <c r="O22" s="57"/>
      <c r="P22" s="57"/>
      <c r="Q22" s="97"/>
      <c r="R22" s="266"/>
      <c r="S22" s="57"/>
      <c r="T22" s="57"/>
      <c r="U22" s="57"/>
      <c r="V22" s="57"/>
      <c r="W22" s="57"/>
      <c r="X22" s="57"/>
      <c r="Y22" s="58"/>
    </row>
    <row r="23" spans="2:25" s="16" customFormat="1" ht="37.5" customHeight="1" x14ac:dyDescent="0.35">
      <c r="B23" s="92"/>
      <c r="C23" s="747" t="s">
        <v>72</v>
      </c>
      <c r="D23" s="637"/>
      <c r="E23" s="709"/>
      <c r="F23" s="364" t="s">
        <v>21</v>
      </c>
      <c r="G23" s="378">
        <f>G13+G14+G16+G17+G18+G19+G20</f>
        <v>790</v>
      </c>
      <c r="H23" s="249"/>
      <c r="I23" s="630">
        <f t="shared" ref="I23:Y23" si="2">I13+I14+I16+I17+I18+I19+I20</f>
        <v>36.510000000000005</v>
      </c>
      <c r="J23" s="375">
        <f t="shared" si="2"/>
        <v>29.029999999999998</v>
      </c>
      <c r="K23" s="377">
        <f t="shared" si="2"/>
        <v>102.28</v>
      </c>
      <c r="L23" s="488">
        <f t="shared" si="2"/>
        <v>830.07999999999993</v>
      </c>
      <c r="M23" s="376">
        <f t="shared" si="2"/>
        <v>0.32999999999999996</v>
      </c>
      <c r="N23" s="375">
        <f t="shared" si="2"/>
        <v>0.55400000000000005</v>
      </c>
      <c r="O23" s="375">
        <f t="shared" si="2"/>
        <v>63.82</v>
      </c>
      <c r="P23" s="375">
        <f t="shared" si="2"/>
        <v>472.6</v>
      </c>
      <c r="Q23" s="379">
        <f t="shared" si="2"/>
        <v>0.16999999999999998</v>
      </c>
      <c r="R23" s="376">
        <f t="shared" si="2"/>
        <v>140.99</v>
      </c>
      <c r="S23" s="375">
        <f t="shared" si="2"/>
        <v>351</v>
      </c>
      <c r="T23" s="375">
        <f t="shared" si="2"/>
        <v>105.19000000000001</v>
      </c>
      <c r="U23" s="375">
        <f t="shared" si="2"/>
        <v>5.3199999999999994</v>
      </c>
      <c r="V23" s="375">
        <f t="shared" si="2"/>
        <v>1127.5</v>
      </c>
      <c r="W23" s="375">
        <f t="shared" si="2"/>
        <v>1.4300000000000002E-2</v>
      </c>
      <c r="X23" s="375">
        <f t="shared" si="2"/>
        <v>5.0000000000000001E-3</v>
      </c>
      <c r="Y23" s="377">
        <f t="shared" si="2"/>
        <v>0.32800000000000001</v>
      </c>
    </row>
    <row r="24" spans="2:25" s="16" customFormat="1" ht="37.5" customHeight="1" thickBot="1" x14ac:dyDescent="0.4">
      <c r="B24" s="219"/>
      <c r="C24" s="747" t="s">
        <v>72</v>
      </c>
      <c r="D24" s="755"/>
      <c r="E24" s="476"/>
      <c r="F24" s="365" t="s">
        <v>101</v>
      </c>
      <c r="G24" s="769"/>
      <c r="H24" s="259"/>
      <c r="I24" s="645"/>
      <c r="J24" s="367"/>
      <c r="K24" s="368"/>
      <c r="L24" s="733">
        <f>L23/23.5</f>
        <v>35.322553191489355</v>
      </c>
      <c r="M24" s="764"/>
      <c r="N24" s="765"/>
      <c r="O24" s="765"/>
      <c r="P24" s="765"/>
      <c r="Q24" s="766"/>
      <c r="R24" s="764"/>
      <c r="S24" s="765"/>
      <c r="T24" s="765"/>
      <c r="U24" s="765"/>
      <c r="V24" s="765"/>
      <c r="W24" s="765"/>
      <c r="X24" s="765"/>
      <c r="Y24" s="767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37"/>
      <c r="G26" s="26"/>
      <c r="H26" s="11"/>
      <c r="I26" s="11"/>
      <c r="J26" s="11"/>
      <c r="K26" s="11"/>
    </row>
    <row r="27" spans="2:25" ht="15.5" x14ac:dyDescent="0.35">
      <c r="B27" s="575" t="s">
        <v>62</v>
      </c>
      <c r="C27" s="620"/>
      <c r="D27" s="586"/>
      <c r="E27" s="586"/>
    </row>
    <row r="28" spans="2:25" ht="18" x14ac:dyDescent="0.35">
      <c r="B28" s="576" t="s">
        <v>63</v>
      </c>
      <c r="C28" s="621"/>
      <c r="D28" s="587"/>
      <c r="E28" s="587"/>
      <c r="F28" s="25"/>
      <c r="G28" s="26"/>
      <c r="H28" s="11"/>
      <c r="I28" s="11"/>
      <c r="J28" s="11"/>
      <c r="K28" s="11"/>
    </row>
    <row r="29" spans="2:25" ht="18" x14ac:dyDescent="0.35">
      <c r="B29" s="11"/>
      <c r="C29" s="301"/>
      <c r="D29" s="301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77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14"/>
      <c r="G3" s="314"/>
      <c r="H3" s="314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4" t="s">
        <v>24</v>
      </c>
      <c r="N4" s="875"/>
      <c r="O4" s="888"/>
      <c r="P4" s="888"/>
      <c r="Q4" s="889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47" thickBot="1" x14ac:dyDescent="0.4">
      <c r="B5" s="878"/>
      <c r="C5" s="882"/>
      <c r="D5" s="881"/>
      <c r="E5" s="878"/>
      <c r="F5" s="878"/>
      <c r="G5" s="878"/>
      <c r="H5" s="878"/>
      <c r="I5" s="307" t="s">
        <v>27</v>
      </c>
      <c r="J5" s="300" t="s">
        <v>28</v>
      </c>
      <c r="K5" s="472" t="s">
        <v>29</v>
      </c>
      <c r="L5" s="896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37.5" customHeight="1" x14ac:dyDescent="0.35">
      <c r="B6" s="578" t="s">
        <v>6</v>
      </c>
      <c r="C6" s="116"/>
      <c r="D6" s="335">
        <v>24</v>
      </c>
      <c r="E6" s="130" t="s">
        <v>8</v>
      </c>
      <c r="F6" s="844" t="s">
        <v>105</v>
      </c>
      <c r="G6" s="130">
        <v>150</v>
      </c>
      <c r="H6" s="573"/>
      <c r="I6" s="296">
        <v>0.6</v>
      </c>
      <c r="J6" s="47">
        <v>0</v>
      </c>
      <c r="K6" s="332">
        <v>16.95</v>
      </c>
      <c r="L6" s="845">
        <v>69</v>
      </c>
      <c r="M6" s="373">
        <v>0.01</v>
      </c>
      <c r="N6" s="833">
        <v>0.03</v>
      </c>
      <c r="O6" s="321">
        <v>19.5</v>
      </c>
      <c r="P6" s="321">
        <v>0</v>
      </c>
      <c r="Q6" s="322">
        <v>0</v>
      </c>
      <c r="R6" s="296">
        <v>24</v>
      </c>
      <c r="S6" s="47">
        <v>16.5</v>
      </c>
      <c r="T6" s="47">
        <v>13.5</v>
      </c>
      <c r="U6" s="47">
        <v>3.3</v>
      </c>
      <c r="V6" s="47">
        <v>417</v>
      </c>
      <c r="W6" s="47">
        <v>3.0000000000000001E-3</v>
      </c>
      <c r="X6" s="47">
        <v>5.0000000000000001E-4</v>
      </c>
      <c r="Y6" s="48">
        <v>1.4999999999999999E-2</v>
      </c>
    </row>
    <row r="7" spans="2:25" s="16" customFormat="1" ht="37.5" customHeight="1" x14ac:dyDescent="0.35">
      <c r="B7" s="588"/>
      <c r="C7" s="154" t="s">
        <v>70</v>
      </c>
      <c r="D7" s="412">
        <v>276</v>
      </c>
      <c r="E7" s="439" t="s">
        <v>10</v>
      </c>
      <c r="F7" s="782" t="s">
        <v>171</v>
      </c>
      <c r="G7" s="538">
        <v>90</v>
      </c>
      <c r="H7" s="140"/>
      <c r="I7" s="266">
        <v>18.399999999999999</v>
      </c>
      <c r="J7" s="57">
        <v>11.32</v>
      </c>
      <c r="K7" s="97">
        <v>9.43</v>
      </c>
      <c r="L7" s="500">
        <v>214.33</v>
      </c>
      <c r="M7" s="266">
        <v>0.1</v>
      </c>
      <c r="N7" s="56">
        <v>0.17</v>
      </c>
      <c r="O7" s="57">
        <v>1.01</v>
      </c>
      <c r="P7" s="57">
        <v>200</v>
      </c>
      <c r="Q7" s="58">
        <v>0.53</v>
      </c>
      <c r="R7" s="266">
        <v>191.9</v>
      </c>
      <c r="S7" s="57">
        <v>262.82</v>
      </c>
      <c r="T7" s="57">
        <v>53.37</v>
      </c>
      <c r="U7" s="57">
        <v>1.24</v>
      </c>
      <c r="V7" s="57">
        <v>356.4</v>
      </c>
      <c r="W7" s="57">
        <v>0.108</v>
      </c>
      <c r="X7" s="57">
        <v>1.4E-2</v>
      </c>
      <c r="Y7" s="58">
        <v>0.5</v>
      </c>
    </row>
    <row r="8" spans="2:25" s="16" customFormat="1" ht="37.5" customHeight="1" x14ac:dyDescent="0.35">
      <c r="B8" s="579"/>
      <c r="C8" s="155" t="s">
        <v>72</v>
      </c>
      <c r="D8" s="494">
        <v>146</v>
      </c>
      <c r="E8" s="158" t="s">
        <v>10</v>
      </c>
      <c r="F8" s="457" t="s">
        <v>117</v>
      </c>
      <c r="G8" s="465">
        <v>90</v>
      </c>
      <c r="H8" s="158"/>
      <c r="I8" s="206">
        <v>19.260000000000002</v>
      </c>
      <c r="J8" s="63">
        <v>3.42</v>
      </c>
      <c r="K8" s="95">
        <v>3.15</v>
      </c>
      <c r="L8" s="340">
        <v>120.87</v>
      </c>
      <c r="M8" s="206">
        <v>0.06</v>
      </c>
      <c r="N8" s="63">
        <v>0.13</v>
      </c>
      <c r="O8" s="63">
        <v>2.27</v>
      </c>
      <c r="P8" s="63">
        <v>17.2</v>
      </c>
      <c r="Q8" s="406">
        <v>0.28000000000000003</v>
      </c>
      <c r="R8" s="206">
        <v>36.35</v>
      </c>
      <c r="S8" s="63">
        <v>149.9</v>
      </c>
      <c r="T8" s="63">
        <v>21.2</v>
      </c>
      <c r="U8" s="63">
        <v>0.7</v>
      </c>
      <c r="V8" s="63">
        <v>38.299999999999997</v>
      </c>
      <c r="W8" s="63">
        <v>0</v>
      </c>
      <c r="X8" s="63">
        <v>8.9999999999999998E-4</v>
      </c>
      <c r="Y8" s="95">
        <v>0.65</v>
      </c>
    </row>
    <row r="9" spans="2:25" s="16" customFormat="1" ht="37.5" customHeight="1" x14ac:dyDescent="0.35">
      <c r="B9" s="579"/>
      <c r="C9" s="154" t="s">
        <v>70</v>
      </c>
      <c r="D9" s="439">
        <v>50</v>
      </c>
      <c r="E9" s="439" t="s">
        <v>61</v>
      </c>
      <c r="F9" s="782" t="s">
        <v>115</v>
      </c>
      <c r="G9" s="691">
        <v>150</v>
      </c>
      <c r="H9" s="154"/>
      <c r="I9" s="648">
        <v>3.3</v>
      </c>
      <c r="J9" s="642">
        <v>7.8</v>
      </c>
      <c r="K9" s="643">
        <v>22.35</v>
      </c>
      <c r="L9" s="649">
        <v>173.1</v>
      </c>
      <c r="M9" s="266">
        <v>0.14000000000000001</v>
      </c>
      <c r="N9" s="57">
        <v>0.12</v>
      </c>
      <c r="O9" s="57">
        <v>18.149999999999999</v>
      </c>
      <c r="P9" s="57">
        <v>21.6</v>
      </c>
      <c r="Q9" s="97">
        <v>0.1</v>
      </c>
      <c r="R9" s="266">
        <v>36.36</v>
      </c>
      <c r="S9" s="57">
        <v>85.5</v>
      </c>
      <c r="T9" s="57">
        <v>27.8</v>
      </c>
      <c r="U9" s="57">
        <v>1.1399999999999999</v>
      </c>
      <c r="V9" s="57">
        <v>701.4</v>
      </c>
      <c r="W9" s="57">
        <v>8.0000000000000002E-3</v>
      </c>
      <c r="X9" s="57">
        <v>2E-3</v>
      </c>
      <c r="Y9" s="58">
        <v>4.2000000000000003E-2</v>
      </c>
    </row>
    <row r="10" spans="2:25" s="16" customFormat="1" ht="37.5" customHeight="1" x14ac:dyDescent="0.35">
      <c r="B10" s="579"/>
      <c r="C10" s="155" t="s">
        <v>72</v>
      </c>
      <c r="D10" s="494">
        <v>52</v>
      </c>
      <c r="E10" s="158" t="s">
        <v>61</v>
      </c>
      <c r="F10" s="457" t="s">
        <v>122</v>
      </c>
      <c r="G10" s="465">
        <v>150</v>
      </c>
      <c r="H10" s="158"/>
      <c r="I10" s="206">
        <v>3.15</v>
      </c>
      <c r="J10" s="63">
        <v>4.5</v>
      </c>
      <c r="K10" s="95">
        <v>17.55</v>
      </c>
      <c r="L10" s="340">
        <v>122.85</v>
      </c>
      <c r="M10" s="206">
        <v>0.16</v>
      </c>
      <c r="N10" s="63">
        <v>0.11</v>
      </c>
      <c r="O10" s="63">
        <v>25.3</v>
      </c>
      <c r="P10" s="63">
        <v>15</v>
      </c>
      <c r="Q10" s="406">
        <v>0.03</v>
      </c>
      <c r="R10" s="206">
        <v>16.260000000000002</v>
      </c>
      <c r="S10" s="63">
        <v>94.6</v>
      </c>
      <c r="T10" s="63">
        <v>35.32</v>
      </c>
      <c r="U10" s="63">
        <v>15.9</v>
      </c>
      <c r="V10" s="63">
        <v>807.75</v>
      </c>
      <c r="W10" s="63">
        <v>8.0000000000000002E-3</v>
      </c>
      <c r="X10" s="63">
        <v>1E-3</v>
      </c>
      <c r="Y10" s="95">
        <v>4.4999999999999998E-2</v>
      </c>
    </row>
    <row r="11" spans="2:25" s="16" customFormat="1" ht="29.25" customHeight="1" x14ac:dyDescent="0.35">
      <c r="B11" s="579"/>
      <c r="C11" s="111"/>
      <c r="D11" s="459">
        <v>98</v>
      </c>
      <c r="E11" s="144" t="s">
        <v>18</v>
      </c>
      <c r="F11" s="126" t="s">
        <v>76</v>
      </c>
      <c r="G11" s="112">
        <v>200</v>
      </c>
      <c r="H11" s="313"/>
      <c r="I11" s="19">
        <v>0.4</v>
      </c>
      <c r="J11" s="20">
        <v>0</v>
      </c>
      <c r="K11" s="21">
        <v>27</v>
      </c>
      <c r="L11" s="164">
        <v>110</v>
      </c>
      <c r="M11" s="204">
        <v>0</v>
      </c>
      <c r="N11" s="17">
        <v>0</v>
      </c>
      <c r="O11" s="15">
        <v>1.4</v>
      </c>
      <c r="P11" s="15">
        <v>0</v>
      </c>
      <c r="Q11" s="38">
        <v>0</v>
      </c>
      <c r="R11" s="204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8">
        <v>0</v>
      </c>
    </row>
    <row r="12" spans="2:25" s="16" customFormat="1" ht="37.5" customHeight="1" x14ac:dyDescent="0.35">
      <c r="B12" s="579"/>
      <c r="C12" s="112"/>
      <c r="D12" s="123">
        <v>119</v>
      </c>
      <c r="E12" s="145" t="s">
        <v>14</v>
      </c>
      <c r="F12" s="124" t="s">
        <v>52</v>
      </c>
      <c r="G12" s="156">
        <v>20</v>
      </c>
      <c r="H12" s="108"/>
      <c r="I12" s="204">
        <v>1.4</v>
      </c>
      <c r="J12" s="15">
        <v>0.14000000000000001</v>
      </c>
      <c r="K12" s="38">
        <v>8.8000000000000007</v>
      </c>
      <c r="L12" s="213">
        <v>48</v>
      </c>
      <c r="M12" s="204">
        <v>0.02</v>
      </c>
      <c r="N12" s="17">
        <v>6.0000000000000001E-3</v>
      </c>
      <c r="O12" s="15">
        <v>0</v>
      </c>
      <c r="P12" s="15">
        <v>0</v>
      </c>
      <c r="Q12" s="38">
        <v>0</v>
      </c>
      <c r="R12" s="204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8">
        <v>0</v>
      </c>
    </row>
    <row r="13" spans="2:25" s="16" customFormat="1" ht="37.5" customHeight="1" x14ac:dyDescent="0.35">
      <c r="B13" s="579"/>
      <c r="C13" s="111"/>
      <c r="D13" s="121">
        <v>120</v>
      </c>
      <c r="E13" s="145" t="s">
        <v>15</v>
      </c>
      <c r="F13" s="124" t="s">
        <v>44</v>
      </c>
      <c r="G13" s="121">
        <v>20</v>
      </c>
      <c r="H13" s="604"/>
      <c r="I13" s="204">
        <v>1.1399999999999999</v>
      </c>
      <c r="J13" s="15">
        <v>0.22</v>
      </c>
      <c r="K13" s="38">
        <v>7.44</v>
      </c>
      <c r="L13" s="214">
        <v>36.26</v>
      </c>
      <c r="M13" s="234">
        <v>0.02</v>
      </c>
      <c r="N13" s="20">
        <v>2.4E-2</v>
      </c>
      <c r="O13" s="20">
        <v>0.08</v>
      </c>
      <c r="P13" s="20">
        <v>0</v>
      </c>
      <c r="Q13" s="21">
        <v>0</v>
      </c>
      <c r="R13" s="234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4">
        <v>1.2E-2</v>
      </c>
    </row>
    <row r="14" spans="2:25" s="16" customFormat="1" ht="37.5" customHeight="1" x14ac:dyDescent="0.35">
      <c r="B14" s="579"/>
      <c r="C14" s="154" t="s">
        <v>70</v>
      </c>
      <c r="D14" s="412"/>
      <c r="E14" s="439"/>
      <c r="F14" s="360" t="s">
        <v>21</v>
      </c>
      <c r="G14" s="466">
        <f>G6+G7+G9+G11+G12+G13</f>
        <v>630</v>
      </c>
      <c r="H14" s="384"/>
      <c r="I14" s="361">
        <f t="shared" ref="I14:Y14" si="0">I6+I7+I9+I11+I12+I13</f>
        <v>25.24</v>
      </c>
      <c r="J14" s="362">
        <f t="shared" si="0"/>
        <v>19.48</v>
      </c>
      <c r="K14" s="363">
        <f t="shared" si="0"/>
        <v>91.97</v>
      </c>
      <c r="L14" s="484">
        <f t="shared" si="0"/>
        <v>650.69000000000005</v>
      </c>
      <c r="M14" s="361">
        <f t="shared" si="0"/>
        <v>0.29000000000000004</v>
      </c>
      <c r="N14" s="362">
        <f t="shared" si="0"/>
        <v>0.35000000000000003</v>
      </c>
      <c r="O14" s="362">
        <f t="shared" si="0"/>
        <v>40.139999999999993</v>
      </c>
      <c r="P14" s="362">
        <f t="shared" si="0"/>
        <v>221.6</v>
      </c>
      <c r="Q14" s="394">
        <f t="shared" si="0"/>
        <v>0.63</v>
      </c>
      <c r="R14" s="361">
        <f t="shared" si="0"/>
        <v>279.26</v>
      </c>
      <c r="S14" s="362">
        <f t="shared" si="0"/>
        <v>434.62</v>
      </c>
      <c r="T14" s="362">
        <f t="shared" si="0"/>
        <v>117.67</v>
      </c>
      <c r="U14" s="362">
        <f t="shared" si="0"/>
        <v>7.2</v>
      </c>
      <c r="V14" s="362">
        <f t="shared" si="0"/>
        <v>1567.4999999999998</v>
      </c>
      <c r="W14" s="362">
        <f t="shared" si="0"/>
        <v>0.1216</v>
      </c>
      <c r="X14" s="362">
        <f t="shared" si="0"/>
        <v>1.9500000000000003E-2</v>
      </c>
      <c r="Y14" s="363">
        <f t="shared" si="0"/>
        <v>0.56900000000000006</v>
      </c>
    </row>
    <row r="15" spans="2:25" s="16" customFormat="1" ht="37.5" customHeight="1" x14ac:dyDescent="0.35">
      <c r="B15" s="579"/>
      <c r="C15" s="155" t="s">
        <v>72</v>
      </c>
      <c r="D15" s="597"/>
      <c r="E15" s="567"/>
      <c r="F15" s="364" t="s">
        <v>21</v>
      </c>
      <c r="G15" s="467">
        <f>G6+G8+G10+G11+G12+G13</f>
        <v>630</v>
      </c>
      <c r="H15" s="393"/>
      <c r="I15" s="376">
        <f t="shared" ref="I15:Y15" si="1">I6+I8+I10+I11+I12+I13</f>
        <v>25.95</v>
      </c>
      <c r="J15" s="375">
        <f t="shared" si="1"/>
        <v>8.2800000000000011</v>
      </c>
      <c r="K15" s="377">
        <f t="shared" si="1"/>
        <v>80.89</v>
      </c>
      <c r="L15" s="485">
        <f t="shared" si="1"/>
        <v>506.98</v>
      </c>
      <c r="M15" s="376">
        <f t="shared" si="1"/>
        <v>0.26999999999999996</v>
      </c>
      <c r="N15" s="375">
        <f t="shared" si="1"/>
        <v>0.30000000000000004</v>
      </c>
      <c r="O15" s="375">
        <f t="shared" si="1"/>
        <v>48.55</v>
      </c>
      <c r="P15" s="375">
        <f t="shared" si="1"/>
        <v>32.200000000000003</v>
      </c>
      <c r="Q15" s="379">
        <f t="shared" si="1"/>
        <v>0.31000000000000005</v>
      </c>
      <c r="R15" s="376">
        <f t="shared" si="1"/>
        <v>103.61</v>
      </c>
      <c r="S15" s="375">
        <f t="shared" si="1"/>
        <v>330.8</v>
      </c>
      <c r="T15" s="375">
        <f t="shared" si="1"/>
        <v>93.02000000000001</v>
      </c>
      <c r="U15" s="375">
        <f t="shared" si="1"/>
        <v>21.419999999999998</v>
      </c>
      <c r="V15" s="375">
        <f t="shared" si="1"/>
        <v>1355.7499999999998</v>
      </c>
      <c r="W15" s="375">
        <f t="shared" si="1"/>
        <v>1.3599999999999999E-2</v>
      </c>
      <c r="X15" s="375">
        <f t="shared" si="1"/>
        <v>5.4000000000000003E-3</v>
      </c>
      <c r="Y15" s="377">
        <f t="shared" si="1"/>
        <v>0.72200000000000009</v>
      </c>
    </row>
    <row r="16" spans="2:25" s="16" customFormat="1" ht="37.5" customHeight="1" x14ac:dyDescent="0.35">
      <c r="B16" s="579"/>
      <c r="C16" s="154" t="s">
        <v>70</v>
      </c>
      <c r="D16" s="655"/>
      <c r="E16" s="418"/>
      <c r="F16" s="360" t="s">
        <v>22</v>
      </c>
      <c r="G16" s="414"/>
      <c r="H16" s="418"/>
      <c r="I16" s="266"/>
      <c r="J16" s="57"/>
      <c r="K16" s="58"/>
      <c r="L16" s="486">
        <f>L14/23.5</f>
        <v>27.688936170212767</v>
      </c>
      <c r="M16" s="266"/>
      <c r="N16" s="57"/>
      <c r="O16" s="57"/>
      <c r="P16" s="57"/>
      <c r="Q16" s="97"/>
      <c r="R16" s="266"/>
      <c r="S16" s="57"/>
      <c r="T16" s="57"/>
      <c r="U16" s="57"/>
      <c r="V16" s="57"/>
      <c r="W16" s="57"/>
      <c r="X16" s="57"/>
      <c r="Y16" s="58"/>
    </row>
    <row r="17" spans="2:27" s="16" customFormat="1" ht="37.5" customHeight="1" thickBot="1" x14ac:dyDescent="0.4">
      <c r="B17" s="580"/>
      <c r="C17" s="202" t="s">
        <v>72</v>
      </c>
      <c r="D17" s="415"/>
      <c r="E17" s="483"/>
      <c r="F17" s="365" t="s">
        <v>22</v>
      </c>
      <c r="G17" s="415"/>
      <c r="H17" s="483"/>
      <c r="I17" s="295"/>
      <c r="J17" s="290"/>
      <c r="K17" s="291"/>
      <c r="L17" s="487">
        <f>L15/23.5</f>
        <v>21.573617021276597</v>
      </c>
      <c r="M17" s="295"/>
      <c r="N17" s="290"/>
      <c r="O17" s="290"/>
      <c r="P17" s="290"/>
      <c r="Q17" s="460"/>
      <c r="R17" s="295"/>
      <c r="S17" s="290"/>
      <c r="T17" s="290"/>
      <c r="U17" s="290"/>
      <c r="V17" s="290"/>
      <c r="W17" s="290"/>
      <c r="X17" s="290"/>
      <c r="Y17" s="291"/>
      <c r="Z17" s="70"/>
      <c r="AA17" s="70"/>
    </row>
    <row r="18" spans="2:27" s="16" customFormat="1" ht="37.5" customHeight="1" x14ac:dyDescent="0.35">
      <c r="B18" s="613" t="s">
        <v>7</v>
      </c>
      <c r="C18" s="825"/>
      <c r="D18" s="824">
        <v>9</v>
      </c>
      <c r="E18" s="568" t="s">
        <v>20</v>
      </c>
      <c r="F18" s="696" t="s">
        <v>88</v>
      </c>
      <c r="G18" s="697">
        <v>60</v>
      </c>
      <c r="H18" s="639"/>
      <c r="I18" s="297">
        <v>1.26</v>
      </c>
      <c r="J18" s="47">
        <v>4.26</v>
      </c>
      <c r="K18" s="332">
        <v>7.26</v>
      </c>
      <c r="L18" s="474">
        <v>72.48</v>
      </c>
      <c r="M18" s="296">
        <v>0.02</v>
      </c>
      <c r="N18" s="47">
        <v>0</v>
      </c>
      <c r="O18" s="47">
        <v>9.8699999999999992</v>
      </c>
      <c r="P18" s="481">
        <v>0</v>
      </c>
      <c r="Q18" s="332">
        <v>0</v>
      </c>
      <c r="R18" s="296">
        <v>30.16</v>
      </c>
      <c r="S18" s="47">
        <v>38.72</v>
      </c>
      <c r="T18" s="47">
        <v>19.489999999999998</v>
      </c>
      <c r="U18" s="47">
        <v>1.1100000000000001</v>
      </c>
      <c r="V18" s="47">
        <v>11.86</v>
      </c>
      <c r="W18" s="47">
        <v>0</v>
      </c>
      <c r="X18" s="47">
        <v>0</v>
      </c>
      <c r="Y18" s="48">
        <v>0</v>
      </c>
      <c r="Z18" s="479"/>
      <c r="AA18" s="70"/>
    </row>
    <row r="19" spans="2:27" s="16" customFormat="1" ht="37.5" customHeight="1" x14ac:dyDescent="0.35">
      <c r="B19" s="588"/>
      <c r="C19" s="127"/>
      <c r="D19" s="122">
        <v>196</v>
      </c>
      <c r="E19" s="113" t="s">
        <v>9</v>
      </c>
      <c r="F19" s="533" t="s">
        <v>140</v>
      </c>
      <c r="G19" s="537">
        <v>200</v>
      </c>
      <c r="H19" s="113"/>
      <c r="I19" s="69">
        <v>5.67</v>
      </c>
      <c r="J19" s="13">
        <v>6.42</v>
      </c>
      <c r="K19" s="23">
        <v>8.4600000000000009</v>
      </c>
      <c r="L19" s="247">
        <v>118.37</v>
      </c>
      <c r="M19" s="205">
        <v>0.06</v>
      </c>
      <c r="N19" s="69">
        <v>7.0000000000000007E-2</v>
      </c>
      <c r="O19" s="13">
        <v>12.74</v>
      </c>
      <c r="P19" s="13">
        <v>160</v>
      </c>
      <c r="Q19" s="42">
        <v>0</v>
      </c>
      <c r="R19" s="205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2">
        <v>0.8</v>
      </c>
      <c r="Z19" s="70"/>
    </row>
    <row r="20" spans="2:27" s="33" customFormat="1" ht="37.5" customHeight="1" x14ac:dyDescent="0.35">
      <c r="B20" s="581"/>
      <c r="C20" s="127"/>
      <c r="D20" s="122">
        <v>88</v>
      </c>
      <c r="E20" s="113" t="s">
        <v>10</v>
      </c>
      <c r="F20" s="533" t="s">
        <v>144</v>
      </c>
      <c r="G20" s="537">
        <v>90</v>
      </c>
      <c r="H20" s="87"/>
      <c r="I20" s="205">
        <v>17.989999999999998</v>
      </c>
      <c r="J20" s="13">
        <v>16.59</v>
      </c>
      <c r="K20" s="42">
        <v>2.87</v>
      </c>
      <c r="L20" s="89">
        <v>232.87</v>
      </c>
      <c r="M20" s="325">
        <v>0.05</v>
      </c>
      <c r="N20" s="79">
        <v>0.13</v>
      </c>
      <c r="O20" s="80">
        <v>0.56000000000000005</v>
      </c>
      <c r="P20" s="80">
        <v>40</v>
      </c>
      <c r="Q20" s="81">
        <v>0</v>
      </c>
      <c r="R20" s="325">
        <v>11.77</v>
      </c>
      <c r="S20" s="80">
        <v>170.77</v>
      </c>
      <c r="T20" s="80">
        <v>22.04</v>
      </c>
      <c r="U20" s="80">
        <v>2.48</v>
      </c>
      <c r="V20" s="80">
        <v>298.75</v>
      </c>
      <c r="W20" s="80">
        <v>6.7799999999999996E-3</v>
      </c>
      <c r="X20" s="80">
        <v>2.7999999999999998E-4</v>
      </c>
      <c r="Y20" s="85">
        <v>0.06</v>
      </c>
    </row>
    <row r="21" spans="2:27" s="33" customFormat="1" ht="37.5" customHeight="1" x14ac:dyDescent="0.35">
      <c r="B21" s="581"/>
      <c r="C21" s="566"/>
      <c r="D21" s="456">
        <v>53</v>
      </c>
      <c r="E21" s="112" t="s">
        <v>61</v>
      </c>
      <c r="F21" s="109" t="s">
        <v>96</v>
      </c>
      <c r="G21" s="144">
        <v>150</v>
      </c>
      <c r="H21" s="144"/>
      <c r="I21" s="234">
        <v>3.3</v>
      </c>
      <c r="J21" s="20">
        <v>4.95</v>
      </c>
      <c r="K21" s="44">
        <v>32.25</v>
      </c>
      <c r="L21" s="233">
        <v>186.45</v>
      </c>
      <c r="M21" s="234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4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4">
        <v>2.7E-2</v>
      </c>
    </row>
    <row r="22" spans="2:27" s="33" customFormat="1" ht="37.5" customHeight="1" x14ac:dyDescent="0.35">
      <c r="B22" s="581"/>
      <c r="C22" s="566"/>
      <c r="D22" s="459">
        <v>98</v>
      </c>
      <c r="E22" s="112" t="s">
        <v>18</v>
      </c>
      <c r="F22" s="182" t="s">
        <v>76</v>
      </c>
      <c r="G22" s="112">
        <v>200</v>
      </c>
      <c r="H22" s="313"/>
      <c r="I22" s="19">
        <v>0.4</v>
      </c>
      <c r="J22" s="20">
        <v>0</v>
      </c>
      <c r="K22" s="21">
        <v>27</v>
      </c>
      <c r="L22" s="164">
        <v>110</v>
      </c>
      <c r="M22" s="204">
        <v>0</v>
      </c>
      <c r="N22" s="17">
        <v>0</v>
      </c>
      <c r="O22" s="15">
        <v>1.4</v>
      </c>
      <c r="P22" s="15">
        <v>0</v>
      </c>
      <c r="Q22" s="38">
        <v>0</v>
      </c>
      <c r="R22" s="204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8">
        <v>0</v>
      </c>
    </row>
    <row r="23" spans="2:27" s="33" customFormat="1" ht="37.5" customHeight="1" x14ac:dyDescent="0.35">
      <c r="B23" s="581"/>
      <c r="C23" s="566"/>
      <c r="D23" s="459">
        <v>119</v>
      </c>
      <c r="E23" s="111" t="s">
        <v>14</v>
      </c>
      <c r="F23" s="182" t="s">
        <v>52</v>
      </c>
      <c r="G23" s="153">
        <v>20</v>
      </c>
      <c r="H23" s="108"/>
      <c r="I23" s="204">
        <v>1.4</v>
      </c>
      <c r="J23" s="15">
        <v>0.14000000000000001</v>
      </c>
      <c r="K23" s="38">
        <v>8.8000000000000007</v>
      </c>
      <c r="L23" s="213">
        <v>48</v>
      </c>
      <c r="M23" s="204">
        <v>0.02</v>
      </c>
      <c r="N23" s="17">
        <v>6.0000000000000001E-3</v>
      </c>
      <c r="O23" s="15">
        <v>0</v>
      </c>
      <c r="P23" s="15">
        <v>0</v>
      </c>
      <c r="Q23" s="38">
        <v>0</v>
      </c>
      <c r="R23" s="204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8">
        <v>0</v>
      </c>
    </row>
    <row r="24" spans="2:27" s="33" customFormat="1" ht="37.5" customHeight="1" x14ac:dyDescent="0.35">
      <c r="B24" s="581"/>
      <c r="C24" s="566"/>
      <c r="D24" s="456">
        <v>120</v>
      </c>
      <c r="E24" s="111" t="s">
        <v>15</v>
      </c>
      <c r="F24" s="182" t="s">
        <v>44</v>
      </c>
      <c r="G24" s="112">
        <v>20</v>
      </c>
      <c r="H24" s="144"/>
      <c r="I24" s="234">
        <v>1.1399999999999999</v>
      </c>
      <c r="J24" s="20">
        <v>0.22</v>
      </c>
      <c r="K24" s="21">
        <v>7.44</v>
      </c>
      <c r="L24" s="232">
        <v>36.26</v>
      </c>
      <c r="M24" s="19">
        <v>0.02</v>
      </c>
      <c r="N24" s="19">
        <v>2.4E-2</v>
      </c>
      <c r="O24" s="20">
        <v>0.08</v>
      </c>
      <c r="P24" s="20">
        <v>0</v>
      </c>
      <c r="Q24" s="44">
        <v>0</v>
      </c>
      <c r="R24" s="234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4">
        <v>1.2E-2</v>
      </c>
    </row>
    <row r="25" spans="2:27" s="33" customFormat="1" ht="37.5" customHeight="1" x14ac:dyDescent="0.35">
      <c r="B25" s="581"/>
      <c r="C25" s="566"/>
      <c r="D25" s="614"/>
      <c r="E25" s="326"/>
      <c r="F25" s="263" t="s">
        <v>21</v>
      </c>
      <c r="G25" s="227">
        <v>750</v>
      </c>
      <c r="H25" s="227"/>
      <c r="I25" s="352">
        <v>750</v>
      </c>
      <c r="J25" s="72">
        <v>750</v>
      </c>
      <c r="K25" s="228">
        <v>750</v>
      </c>
      <c r="L25" s="227">
        <v>750</v>
      </c>
      <c r="M25" s="352">
        <v>750</v>
      </c>
      <c r="N25" s="72">
        <v>750</v>
      </c>
      <c r="O25" s="72">
        <v>750</v>
      </c>
      <c r="P25" s="72">
        <v>750</v>
      </c>
      <c r="Q25" s="228">
        <v>750</v>
      </c>
      <c r="R25" s="352">
        <v>750</v>
      </c>
      <c r="S25" s="72">
        <v>750</v>
      </c>
      <c r="T25" s="72">
        <v>750</v>
      </c>
      <c r="U25" s="72">
        <v>750</v>
      </c>
      <c r="V25" s="72">
        <v>750</v>
      </c>
      <c r="W25" s="72">
        <v>750</v>
      </c>
      <c r="X25" s="72">
        <v>750</v>
      </c>
      <c r="Y25" s="228">
        <v>750</v>
      </c>
    </row>
    <row r="26" spans="2:27" s="33" customFormat="1" ht="37.5" customHeight="1" thickBot="1" x14ac:dyDescent="0.4">
      <c r="B26" s="615"/>
      <c r="C26" s="617"/>
      <c r="D26" s="616"/>
      <c r="E26" s="218"/>
      <c r="F26" s="299" t="s">
        <v>101</v>
      </c>
      <c r="G26" s="315"/>
      <c r="H26" s="315"/>
      <c r="I26" s="316"/>
      <c r="J26" s="317"/>
      <c r="K26" s="318"/>
      <c r="L26" s="499">
        <f>L25/23.5</f>
        <v>31.914893617021278</v>
      </c>
      <c r="M26" s="316"/>
      <c r="N26" s="398"/>
      <c r="O26" s="317"/>
      <c r="P26" s="317"/>
      <c r="Q26" s="318"/>
      <c r="R26" s="316"/>
      <c r="S26" s="317"/>
      <c r="T26" s="317"/>
      <c r="U26" s="317"/>
      <c r="V26" s="317"/>
      <c r="W26" s="317"/>
      <c r="X26" s="317"/>
      <c r="Y26" s="318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75" t="s">
        <v>62</v>
      </c>
      <c r="C28" s="620"/>
      <c r="D28" s="586"/>
      <c r="E28" s="586"/>
      <c r="F28" s="237"/>
      <c r="G28" s="26"/>
      <c r="H28" s="11"/>
      <c r="I28" s="11"/>
      <c r="J28" s="11"/>
      <c r="K28" s="11"/>
    </row>
    <row r="29" spans="2:27" ht="18" x14ac:dyDescent="0.35">
      <c r="B29" s="576" t="s">
        <v>63</v>
      </c>
      <c r="C29" s="621"/>
      <c r="D29" s="587"/>
      <c r="E29" s="587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4" zoomScale="60" zoomScaleNormal="60" workbookViewId="0">
      <selection activeCell="G11" sqref="G11:Y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5" s="16" customFormat="1" ht="47" thickBot="1" x14ac:dyDescent="0.4">
      <c r="B5" s="878"/>
      <c r="C5" s="878"/>
      <c r="D5" s="881"/>
      <c r="E5" s="878"/>
      <c r="F5" s="878"/>
      <c r="G5" s="878"/>
      <c r="H5" s="878"/>
      <c r="I5" s="106" t="s">
        <v>27</v>
      </c>
      <c r="J5" s="400" t="s">
        <v>28</v>
      </c>
      <c r="K5" s="520" t="s">
        <v>29</v>
      </c>
      <c r="L5" s="896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39" customHeight="1" x14ac:dyDescent="0.35">
      <c r="B6" s="578" t="s">
        <v>6</v>
      </c>
      <c r="C6" s="859"/>
      <c r="D6" s="335">
        <v>9</v>
      </c>
      <c r="E6" s="573" t="s">
        <v>20</v>
      </c>
      <c r="F6" s="323" t="s">
        <v>88</v>
      </c>
      <c r="G6" s="130">
        <v>60</v>
      </c>
      <c r="H6" s="573"/>
      <c r="I6" s="296">
        <v>1.26</v>
      </c>
      <c r="J6" s="47">
        <v>4.26</v>
      </c>
      <c r="K6" s="332">
        <v>7.26</v>
      </c>
      <c r="L6" s="829">
        <v>72.48</v>
      </c>
      <c r="M6" s="297">
        <v>0.02</v>
      </c>
      <c r="N6" s="297">
        <v>0</v>
      </c>
      <c r="O6" s="47">
        <v>9.8699999999999992</v>
      </c>
      <c r="P6" s="47">
        <v>0</v>
      </c>
      <c r="Q6" s="332">
        <v>0</v>
      </c>
      <c r="R6" s="296">
        <v>30.16</v>
      </c>
      <c r="S6" s="47">
        <v>38.72</v>
      </c>
      <c r="T6" s="47">
        <v>19.489999999999998</v>
      </c>
      <c r="U6" s="47">
        <v>1.1100000000000001</v>
      </c>
      <c r="V6" s="47">
        <v>11.86</v>
      </c>
      <c r="W6" s="47">
        <v>0</v>
      </c>
      <c r="X6" s="47">
        <v>0</v>
      </c>
      <c r="Y6" s="48">
        <v>0</v>
      </c>
    </row>
    <row r="7" spans="2:25" s="16" customFormat="1" ht="39" customHeight="1" x14ac:dyDescent="0.35">
      <c r="B7" s="579"/>
      <c r="C7" s="155" t="s">
        <v>72</v>
      </c>
      <c r="D7" s="494">
        <v>89</v>
      </c>
      <c r="E7" s="155" t="s">
        <v>10</v>
      </c>
      <c r="F7" s="530" t="s">
        <v>87</v>
      </c>
      <c r="G7" s="531">
        <v>90</v>
      </c>
      <c r="H7" s="141"/>
      <c r="I7" s="294">
        <v>18.13</v>
      </c>
      <c r="J7" s="54">
        <v>17.05</v>
      </c>
      <c r="K7" s="55">
        <v>3.69</v>
      </c>
      <c r="L7" s="781">
        <v>240.96</v>
      </c>
      <c r="M7" s="512">
        <v>0.06</v>
      </c>
      <c r="N7" s="512">
        <v>0.13</v>
      </c>
      <c r="O7" s="71">
        <v>1.06</v>
      </c>
      <c r="P7" s="71">
        <v>0</v>
      </c>
      <c r="Q7" s="385">
        <v>0</v>
      </c>
      <c r="R7" s="355">
        <v>17.03</v>
      </c>
      <c r="S7" s="71">
        <v>176.72</v>
      </c>
      <c r="T7" s="71">
        <v>23.18</v>
      </c>
      <c r="U7" s="71">
        <v>2.61</v>
      </c>
      <c r="V7" s="71">
        <v>317</v>
      </c>
      <c r="W7" s="71">
        <v>7.0000000000000001E-3</v>
      </c>
      <c r="X7" s="71">
        <v>3.5E-4</v>
      </c>
      <c r="Y7" s="356">
        <v>0.06</v>
      </c>
    </row>
    <row r="8" spans="2:25" s="16" customFormat="1" ht="39" customHeight="1" x14ac:dyDescent="0.35">
      <c r="B8" s="579"/>
      <c r="C8" s="155" t="s">
        <v>72</v>
      </c>
      <c r="D8" s="494">
        <v>65</v>
      </c>
      <c r="E8" s="155" t="s">
        <v>46</v>
      </c>
      <c r="F8" s="260" t="s">
        <v>51</v>
      </c>
      <c r="G8" s="654">
        <v>150</v>
      </c>
      <c r="H8" s="158"/>
      <c r="I8" s="294">
        <v>6.45</v>
      </c>
      <c r="J8" s="54">
        <v>4.05</v>
      </c>
      <c r="K8" s="55">
        <v>40.200000000000003</v>
      </c>
      <c r="L8" s="781">
        <v>223.65</v>
      </c>
      <c r="M8" s="735">
        <v>0.08</v>
      </c>
      <c r="N8" s="54">
        <v>0.02</v>
      </c>
      <c r="O8" s="54">
        <v>0</v>
      </c>
      <c r="P8" s="54">
        <v>30</v>
      </c>
      <c r="Q8" s="55">
        <v>0.11</v>
      </c>
      <c r="R8" s="294">
        <v>13.05</v>
      </c>
      <c r="S8" s="54">
        <v>58.34</v>
      </c>
      <c r="T8" s="54">
        <v>22.53</v>
      </c>
      <c r="U8" s="54">
        <v>1.25</v>
      </c>
      <c r="V8" s="54">
        <v>1.1000000000000001</v>
      </c>
      <c r="W8" s="54">
        <v>0</v>
      </c>
      <c r="X8" s="54">
        <v>0</v>
      </c>
      <c r="Y8" s="95">
        <v>0</v>
      </c>
    </row>
    <row r="9" spans="2:25" s="16" customFormat="1" ht="39" customHeight="1" x14ac:dyDescent="0.35">
      <c r="B9" s="579"/>
      <c r="C9" s="154" t="s">
        <v>70</v>
      </c>
      <c r="D9" s="412">
        <v>249</v>
      </c>
      <c r="E9" s="439" t="s">
        <v>10</v>
      </c>
      <c r="F9" s="860" t="s">
        <v>183</v>
      </c>
      <c r="G9" s="691">
        <v>210</v>
      </c>
      <c r="H9" s="439"/>
      <c r="I9" s="704">
        <v>16.96</v>
      </c>
      <c r="J9" s="705">
        <v>24.611999999999998</v>
      </c>
      <c r="K9" s="706">
        <v>31.122</v>
      </c>
      <c r="L9" s="319">
        <v>416.03</v>
      </c>
      <c r="M9" s="861">
        <v>0.16800000000000001</v>
      </c>
      <c r="N9" s="705">
        <v>0.105</v>
      </c>
      <c r="O9" s="705">
        <v>0.28999999999999998</v>
      </c>
      <c r="P9" s="705">
        <v>21</v>
      </c>
      <c r="Q9" s="706">
        <v>3.5999999999999997E-2</v>
      </c>
      <c r="R9" s="704">
        <v>26.43</v>
      </c>
      <c r="S9" s="705">
        <v>120.85</v>
      </c>
      <c r="T9" s="705">
        <v>16.86</v>
      </c>
      <c r="U9" s="705">
        <v>1.6</v>
      </c>
      <c r="V9" s="705">
        <v>197.148</v>
      </c>
      <c r="W9" s="705">
        <v>2.3E-3</v>
      </c>
      <c r="X9" s="705">
        <v>7.0000000000000001E-3</v>
      </c>
      <c r="Y9" s="58">
        <v>2.1000000000000001E-2</v>
      </c>
    </row>
    <row r="10" spans="2:25" s="16" customFormat="1" ht="39" customHeight="1" x14ac:dyDescent="0.35">
      <c r="B10" s="579"/>
      <c r="C10" s="112"/>
      <c r="D10" s="112">
        <v>113</v>
      </c>
      <c r="E10" s="144" t="s">
        <v>5</v>
      </c>
      <c r="F10" s="669" t="s">
        <v>11</v>
      </c>
      <c r="G10" s="112">
        <v>200</v>
      </c>
      <c r="H10" s="847"/>
      <c r="I10" s="234">
        <v>0.2</v>
      </c>
      <c r="J10" s="20">
        <v>0</v>
      </c>
      <c r="K10" s="21">
        <v>11</v>
      </c>
      <c r="L10" s="232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4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4">
        <v>0</v>
      </c>
    </row>
    <row r="11" spans="2:25" s="16" customFormat="1" ht="39" customHeight="1" x14ac:dyDescent="0.35">
      <c r="B11" s="588"/>
      <c r="C11" s="112"/>
      <c r="D11" s="459">
        <v>119</v>
      </c>
      <c r="E11" s="144" t="s">
        <v>14</v>
      </c>
      <c r="F11" s="175" t="s">
        <v>52</v>
      </c>
      <c r="G11" s="156">
        <v>20</v>
      </c>
      <c r="H11" s="108"/>
      <c r="I11" s="204">
        <v>1.4</v>
      </c>
      <c r="J11" s="15">
        <v>0.14000000000000001</v>
      </c>
      <c r="K11" s="38">
        <v>8.8000000000000007</v>
      </c>
      <c r="L11" s="213">
        <v>48</v>
      </c>
      <c r="M11" s="204">
        <v>0.02</v>
      </c>
      <c r="N11" s="17">
        <v>6.0000000000000001E-3</v>
      </c>
      <c r="O11" s="15">
        <v>0</v>
      </c>
      <c r="P11" s="15">
        <v>0</v>
      </c>
      <c r="Q11" s="38">
        <v>0</v>
      </c>
      <c r="R11" s="204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8">
        <v>0</v>
      </c>
    </row>
    <row r="12" spans="2:25" s="16" customFormat="1" ht="39" customHeight="1" x14ac:dyDescent="0.35">
      <c r="B12" s="579"/>
      <c r="C12" s="112"/>
      <c r="D12" s="456">
        <v>120</v>
      </c>
      <c r="E12" s="112" t="s">
        <v>15</v>
      </c>
      <c r="F12" s="177" t="s">
        <v>44</v>
      </c>
      <c r="G12" s="144">
        <v>20</v>
      </c>
      <c r="H12" s="605"/>
      <c r="I12" s="234">
        <v>1.1399999999999999</v>
      </c>
      <c r="J12" s="20">
        <v>0.22</v>
      </c>
      <c r="K12" s="21">
        <v>7.44</v>
      </c>
      <c r="L12" s="232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16" customFormat="1" ht="39" customHeight="1" x14ac:dyDescent="0.35">
      <c r="B13" s="579"/>
      <c r="C13" s="154" t="s">
        <v>70</v>
      </c>
      <c r="D13" s="412"/>
      <c r="E13" s="439"/>
      <c r="F13" s="360" t="s">
        <v>21</v>
      </c>
      <c r="G13" s="466">
        <f>G6+G9+G10+G11+G12</f>
        <v>510</v>
      </c>
      <c r="H13" s="384"/>
      <c r="I13" s="361">
        <f t="shared" ref="I13:Y13" si="0">I6+I9+I10+I11+I12</f>
        <v>20.96</v>
      </c>
      <c r="J13" s="362">
        <f t="shared" si="0"/>
        <v>29.231999999999999</v>
      </c>
      <c r="K13" s="394">
        <f t="shared" si="0"/>
        <v>65.622</v>
      </c>
      <c r="L13" s="801">
        <f t="shared" si="0"/>
        <v>618.37</v>
      </c>
      <c r="M13" s="629">
        <f t="shared" si="0"/>
        <v>0.22799999999999998</v>
      </c>
      <c r="N13" s="362">
        <f t="shared" si="0"/>
        <v>0.13500000000000001</v>
      </c>
      <c r="O13" s="362">
        <f t="shared" si="0"/>
        <v>12.839999999999998</v>
      </c>
      <c r="P13" s="362">
        <f t="shared" si="0"/>
        <v>21</v>
      </c>
      <c r="Q13" s="394">
        <f t="shared" si="0"/>
        <v>3.5999999999999997E-2</v>
      </c>
      <c r="R13" s="361">
        <f t="shared" si="0"/>
        <v>86.43</v>
      </c>
      <c r="S13" s="362">
        <f t="shared" si="0"/>
        <v>235.97</v>
      </c>
      <c r="T13" s="362">
        <f t="shared" si="0"/>
        <v>62.269999999999996</v>
      </c>
      <c r="U13" s="362">
        <f t="shared" si="0"/>
        <v>4.53</v>
      </c>
      <c r="V13" s="362">
        <f t="shared" si="0"/>
        <v>316.44799999999998</v>
      </c>
      <c r="W13" s="362">
        <f t="shared" si="0"/>
        <v>4.8999999999999998E-3</v>
      </c>
      <c r="X13" s="362">
        <f t="shared" si="0"/>
        <v>0.01</v>
      </c>
      <c r="Y13" s="363">
        <f t="shared" si="0"/>
        <v>3.3000000000000002E-2</v>
      </c>
    </row>
    <row r="14" spans="2:25" s="16" customFormat="1" ht="39" customHeight="1" x14ac:dyDescent="0.35">
      <c r="B14" s="579"/>
      <c r="C14" s="155" t="s">
        <v>72</v>
      </c>
      <c r="D14" s="597"/>
      <c r="E14" s="567"/>
      <c r="F14" s="364" t="s">
        <v>21</v>
      </c>
      <c r="G14" s="467">
        <f>G6+G7+G8+G10+G11+G12</f>
        <v>540</v>
      </c>
      <c r="H14" s="393"/>
      <c r="I14" s="376">
        <f t="shared" ref="I14:Y14" si="1">I6+I7+I8+I10+I11+I12</f>
        <v>28.58</v>
      </c>
      <c r="J14" s="375">
        <f t="shared" si="1"/>
        <v>25.720000000000002</v>
      </c>
      <c r="K14" s="379">
        <f t="shared" si="1"/>
        <v>78.39</v>
      </c>
      <c r="L14" s="745">
        <f t="shared" si="1"/>
        <v>666.95</v>
      </c>
      <c r="M14" s="630">
        <f t="shared" si="1"/>
        <v>0.19999999999999998</v>
      </c>
      <c r="N14" s="375">
        <f t="shared" si="1"/>
        <v>0.18</v>
      </c>
      <c r="O14" s="375">
        <f t="shared" si="1"/>
        <v>13.61</v>
      </c>
      <c r="P14" s="375">
        <f t="shared" si="1"/>
        <v>30</v>
      </c>
      <c r="Q14" s="379">
        <f t="shared" si="1"/>
        <v>0.11</v>
      </c>
      <c r="R14" s="376">
        <f t="shared" si="1"/>
        <v>90.08</v>
      </c>
      <c r="S14" s="375">
        <f t="shared" si="1"/>
        <v>350.18</v>
      </c>
      <c r="T14" s="375">
        <f t="shared" si="1"/>
        <v>91.12</v>
      </c>
      <c r="U14" s="375">
        <f t="shared" si="1"/>
        <v>6.79</v>
      </c>
      <c r="V14" s="375">
        <f t="shared" si="1"/>
        <v>437.40000000000003</v>
      </c>
      <c r="W14" s="375">
        <f t="shared" si="1"/>
        <v>9.6000000000000009E-3</v>
      </c>
      <c r="X14" s="375">
        <f t="shared" si="1"/>
        <v>3.3500000000000001E-3</v>
      </c>
      <c r="Y14" s="377">
        <f t="shared" si="1"/>
        <v>7.1999999999999995E-2</v>
      </c>
    </row>
    <row r="15" spans="2:25" s="16" customFormat="1" ht="39" customHeight="1" x14ac:dyDescent="0.35">
      <c r="B15" s="579"/>
      <c r="C15" s="154" t="s">
        <v>70</v>
      </c>
      <c r="D15" s="655"/>
      <c r="E15" s="418"/>
      <c r="F15" s="360" t="s">
        <v>22</v>
      </c>
      <c r="G15" s="414"/>
      <c r="H15" s="418"/>
      <c r="I15" s="266"/>
      <c r="J15" s="57"/>
      <c r="K15" s="97"/>
      <c r="L15" s="862">
        <f>L13/23.5</f>
        <v>26.313617021276595</v>
      </c>
      <c r="M15" s="56"/>
      <c r="N15" s="57"/>
      <c r="O15" s="57"/>
      <c r="P15" s="57"/>
      <c r="Q15" s="97"/>
      <c r="R15" s="266"/>
      <c r="S15" s="57"/>
      <c r="T15" s="57"/>
      <c r="U15" s="57"/>
      <c r="V15" s="57"/>
      <c r="W15" s="57"/>
      <c r="X15" s="57"/>
      <c r="Y15" s="58"/>
    </row>
    <row r="16" spans="2:25" s="16" customFormat="1" ht="39" customHeight="1" thickBot="1" x14ac:dyDescent="0.4">
      <c r="B16" s="579"/>
      <c r="C16" s="157" t="s">
        <v>72</v>
      </c>
      <c r="D16" s="415"/>
      <c r="E16" s="483"/>
      <c r="F16" s="365" t="s">
        <v>22</v>
      </c>
      <c r="G16" s="415"/>
      <c r="H16" s="483"/>
      <c r="I16" s="295"/>
      <c r="J16" s="290"/>
      <c r="K16" s="460"/>
      <c r="L16" s="863">
        <f>L14/23.5</f>
        <v>28.380851063829788</v>
      </c>
      <c r="M16" s="864"/>
      <c r="N16" s="290"/>
      <c r="O16" s="290"/>
      <c r="P16" s="290"/>
      <c r="Q16" s="460"/>
      <c r="R16" s="295"/>
      <c r="S16" s="290"/>
      <c r="T16" s="290"/>
      <c r="U16" s="290"/>
      <c r="V16" s="290"/>
      <c r="W16" s="290"/>
      <c r="X16" s="290"/>
      <c r="Y16" s="291"/>
    </row>
    <row r="17" spans="2:25" s="16" customFormat="1" ht="39" customHeight="1" x14ac:dyDescent="0.35">
      <c r="B17" s="578" t="s">
        <v>7</v>
      </c>
      <c r="C17" s="190"/>
      <c r="D17" s="335">
        <v>24</v>
      </c>
      <c r="E17" s="568" t="s">
        <v>8</v>
      </c>
      <c r="F17" s="323" t="s">
        <v>105</v>
      </c>
      <c r="G17" s="335">
        <v>150</v>
      </c>
      <c r="H17" s="573"/>
      <c r="I17" s="296">
        <v>0.6</v>
      </c>
      <c r="J17" s="47">
        <v>0</v>
      </c>
      <c r="K17" s="48">
        <v>16.95</v>
      </c>
      <c r="L17" s="380">
        <v>69</v>
      </c>
      <c r="M17" s="373">
        <v>0.01</v>
      </c>
      <c r="N17" s="833">
        <v>0.03</v>
      </c>
      <c r="O17" s="321">
        <v>19.5</v>
      </c>
      <c r="P17" s="321">
        <v>0</v>
      </c>
      <c r="Q17" s="322">
        <v>0</v>
      </c>
      <c r="R17" s="296">
        <v>24</v>
      </c>
      <c r="S17" s="47">
        <v>16.5</v>
      </c>
      <c r="T17" s="47">
        <v>13.5</v>
      </c>
      <c r="U17" s="47">
        <v>3.3</v>
      </c>
      <c r="V17" s="47">
        <v>417</v>
      </c>
      <c r="W17" s="47">
        <v>3.0000000000000001E-3</v>
      </c>
      <c r="X17" s="47">
        <v>5.0000000000000001E-4</v>
      </c>
      <c r="Y17" s="48">
        <v>1.4999999999999999E-2</v>
      </c>
    </row>
    <row r="18" spans="2:25" s="16" customFormat="1" ht="39" customHeight="1" x14ac:dyDescent="0.35">
      <c r="B18" s="588"/>
      <c r="C18" s="111"/>
      <c r="D18" s="456">
        <v>40</v>
      </c>
      <c r="E18" s="144" t="s">
        <v>179</v>
      </c>
      <c r="F18" s="312" t="s">
        <v>180</v>
      </c>
      <c r="G18" s="535">
        <v>200</v>
      </c>
      <c r="H18" s="33"/>
      <c r="I18" s="172">
        <v>4.9400000000000004</v>
      </c>
      <c r="J18" s="73">
        <v>4.7</v>
      </c>
      <c r="K18" s="180">
        <v>13.19</v>
      </c>
      <c r="L18" s="324">
        <v>114.69</v>
      </c>
      <c r="M18" s="210">
        <v>0.04</v>
      </c>
      <c r="N18" s="73">
        <v>0.05</v>
      </c>
      <c r="O18" s="73">
        <v>3.38</v>
      </c>
      <c r="P18" s="73">
        <v>140</v>
      </c>
      <c r="Q18" s="74">
        <v>0</v>
      </c>
      <c r="R18" s="210">
        <v>16.55</v>
      </c>
      <c r="S18" s="73">
        <v>61</v>
      </c>
      <c r="T18" s="73">
        <v>18.53</v>
      </c>
      <c r="U18" s="73">
        <v>0.74</v>
      </c>
      <c r="V18" s="73">
        <v>155.46</v>
      </c>
      <c r="W18" s="73">
        <v>2.2799999999999999E-3</v>
      </c>
      <c r="X18" s="73">
        <v>2.15E-3</v>
      </c>
      <c r="Y18" s="180">
        <v>0.04</v>
      </c>
    </row>
    <row r="19" spans="2:25" s="16" customFormat="1" ht="39" customHeight="1" x14ac:dyDescent="0.35">
      <c r="B19" s="581"/>
      <c r="C19" s="135" t="s">
        <v>70</v>
      </c>
      <c r="D19" s="140">
        <v>152</v>
      </c>
      <c r="E19" s="439" t="s">
        <v>84</v>
      </c>
      <c r="F19" s="571" t="s">
        <v>154</v>
      </c>
      <c r="G19" s="760">
        <v>90</v>
      </c>
      <c r="H19" s="140"/>
      <c r="I19" s="209">
        <v>17.25</v>
      </c>
      <c r="J19" s="52">
        <v>14.98</v>
      </c>
      <c r="K19" s="67">
        <v>7.87</v>
      </c>
      <c r="L19" s="292">
        <v>235.78</v>
      </c>
      <c r="M19" s="209">
        <v>7.0000000000000007E-2</v>
      </c>
      <c r="N19" s="52">
        <v>0.12</v>
      </c>
      <c r="O19" s="52">
        <v>0.81</v>
      </c>
      <c r="P19" s="52">
        <v>10</v>
      </c>
      <c r="Q19" s="53">
        <v>0.02</v>
      </c>
      <c r="R19" s="209">
        <v>24.88</v>
      </c>
      <c r="S19" s="52">
        <v>155.37</v>
      </c>
      <c r="T19" s="52">
        <v>19.91</v>
      </c>
      <c r="U19" s="52">
        <v>1.72</v>
      </c>
      <c r="V19" s="52">
        <v>234.74</v>
      </c>
      <c r="W19" s="52">
        <v>5.0000000000000001E-3</v>
      </c>
      <c r="X19" s="52">
        <v>8.9999999999999998E-4</v>
      </c>
      <c r="Y19" s="67">
        <v>0.08</v>
      </c>
    </row>
    <row r="20" spans="2:25" s="16" customFormat="1" ht="39" customHeight="1" x14ac:dyDescent="0.35">
      <c r="B20" s="581"/>
      <c r="C20" s="137" t="s">
        <v>116</v>
      </c>
      <c r="D20" s="494">
        <v>126</v>
      </c>
      <c r="E20" s="158" t="s">
        <v>10</v>
      </c>
      <c r="F20" s="457" t="s">
        <v>139</v>
      </c>
      <c r="G20" s="465">
        <v>90</v>
      </c>
      <c r="H20" s="141"/>
      <c r="I20" s="294">
        <v>18.489999999999998</v>
      </c>
      <c r="J20" s="54">
        <v>18.54</v>
      </c>
      <c r="K20" s="68">
        <v>3.59</v>
      </c>
      <c r="L20" s="293">
        <v>256</v>
      </c>
      <c r="M20" s="294">
        <v>0.15</v>
      </c>
      <c r="N20" s="735">
        <v>0.12</v>
      </c>
      <c r="O20" s="54">
        <v>2.0099999999999998</v>
      </c>
      <c r="P20" s="54">
        <v>0</v>
      </c>
      <c r="Q20" s="55">
        <v>0</v>
      </c>
      <c r="R20" s="294">
        <v>41.45</v>
      </c>
      <c r="S20" s="54">
        <v>314</v>
      </c>
      <c r="T20" s="54">
        <v>66.489999999999995</v>
      </c>
      <c r="U20" s="54">
        <v>5.3</v>
      </c>
      <c r="V20" s="54">
        <v>266.67</v>
      </c>
      <c r="W20" s="54">
        <v>6.0000000000000001E-3</v>
      </c>
      <c r="X20" s="54">
        <v>0</v>
      </c>
      <c r="Y20" s="68">
        <v>0.05</v>
      </c>
    </row>
    <row r="21" spans="2:25" s="16" customFormat="1" ht="39" customHeight="1" x14ac:dyDescent="0.35">
      <c r="B21" s="581"/>
      <c r="C21" s="137" t="s">
        <v>116</v>
      </c>
      <c r="D21" s="494">
        <v>22</v>
      </c>
      <c r="E21" s="141" t="s">
        <v>61</v>
      </c>
      <c r="F21" s="457" t="s">
        <v>176</v>
      </c>
      <c r="G21" s="141">
        <v>150</v>
      </c>
      <c r="H21" s="155"/>
      <c r="I21" s="735">
        <v>2.4</v>
      </c>
      <c r="J21" s="54">
        <v>6.9</v>
      </c>
      <c r="K21" s="55">
        <v>14.1</v>
      </c>
      <c r="L21" s="781">
        <v>128.85</v>
      </c>
      <c r="M21" s="735">
        <v>0.09</v>
      </c>
      <c r="N21" s="735">
        <v>7.0000000000000001E-3</v>
      </c>
      <c r="O21" s="54">
        <v>21.27</v>
      </c>
      <c r="P21" s="54">
        <v>420</v>
      </c>
      <c r="Q21" s="55">
        <v>6.0000000000000001E-3</v>
      </c>
      <c r="R21" s="294">
        <v>47.33</v>
      </c>
      <c r="S21" s="54">
        <v>66.89</v>
      </c>
      <c r="T21" s="54">
        <v>29.4</v>
      </c>
      <c r="U21" s="54">
        <v>1.08</v>
      </c>
      <c r="V21" s="54">
        <v>35.24</v>
      </c>
      <c r="W21" s="54">
        <v>5.3E-3</v>
      </c>
      <c r="X21" s="54">
        <v>4.0000000000000002E-4</v>
      </c>
      <c r="Y21" s="68">
        <v>0.03</v>
      </c>
    </row>
    <row r="22" spans="2:25" s="16" customFormat="1" ht="48" customHeight="1" x14ac:dyDescent="0.35">
      <c r="B22" s="581"/>
      <c r="C22" s="135" t="s">
        <v>70</v>
      </c>
      <c r="D22" s="140">
        <v>218</v>
      </c>
      <c r="E22" s="439" t="s">
        <v>61</v>
      </c>
      <c r="F22" s="782" t="s">
        <v>150</v>
      </c>
      <c r="G22" s="760">
        <v>150</v>
      </c>
      <c r="H22" s="140"/>
      <c r="I22" s="266">
        <v>4.1500000000000004</v>
      </c>
      <c r="J22" s="57">
        <v>10.86</v>
      </c>
      <c r="K22" s="58">
        <v>18.64</v>
      </c>
      <c r="L22" s="749">
        <v>189.12</v>
      </c>
      <c r="M22" s="266">
        <v>0.15</v>
      </c>
      <c r="N22" s="56">
        <v>0.19</v>
      </c>
      <c r="O22" s="57">
        <v>13.76</v>
      </c>
      <c r="P22" s="57">
        <v>400</v>
      </c>
      <c r="Q22" s="97">
        <v>0.09</v>
      </c>
      <c r="R22" s="266">
        <v>72.209999999999994</v>
      </c>
      <c r="S22" s="57">
        <v>101.36</v>
      </c>
      <c r="T22" s="57">
        <v>42.65</v>
      </c>
      <c r="U22" s="57">
        <v>1.6</v>
      </c>
      <c r="V22" s="57">
        <v>654.75</v>
      </c>
      <c r="W22" s="57">
        <v>6.4000000000000003E-3</v>
      </c>
      <c r="X22" s="57">
        <v>8.9999999999999998E-4</v>
      </c>
      <c r="Y22" s="58">
        <v>0.05</v>
      </c>
    </row>
    <row r="23" spans="2:25" s="16" customFormat="1" ht="39" customHeight="1" x14ac:dyDescent="0.35">
      <c r="B23" s="581"/>
      <c r="C23" s="194"/>
      <c r="D23" s="121">
        <v>114</v>
      </c>
      <c r="E23" s="108" t="s">
        <v>42</v>
      </c>
      <c r="F23" s="189" t="s">
        <v>49</v>
      </c>
      <c r="G23" s="539">
        <v>200</v>
      </c>
      <c r="H23" s="145"/>
      <c r="I23" s="204">
        <v>0.2</v>
      </c>
      <c r="J23" s="15">
        <v>0</v>
      </c>
      <c r="K23" s="38">
        <v>11</v>
      </c>
      <c r="L23" s="169">
        <v>44.8</v>
      </c>
      <c r="M23" s="204">
        <v>0</v>
      </c>
      <c r="N23" s="17">
        <v>0</v>
      </c>
      <c r="O23" s="15">
        <v>0.08</v>
      </c>
      <c r="P23" s="15">
        <v>0</v>
      </c>
      <c r="Q23" s="18">
        <v>0</v>
      </c>
      <c r="R23" s="204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8">
        <v>0</v>
      </c>
    </row>
    <row r="24" spans="2:25" s="16" customFormat="1" ht="29.25" customHeight="1" x14ac:dyDescent="0.35">
      <c r="B24" s="581"/>
      <c r="C24" s="313"/>
      <c r="D24" s="459">
        <v>119</v>
      </c>
      <c r="E24" s="144" t="s">
        <v>14</v>
      </c>
      <c r="F24" s="126" t="s">
        <v>52</v>
      </c>
      <c r="G24" s="121">
        <v>30</v>
      </c>
      <c r="H24" s="604"/>
      <c r="I24" s="204">
        <v>2.13</v>
      </c>
      <c r="J24" s="15">
        <v>0.21</v>
      </c>
      <c r="K24" s="38">
        <v>13.26</v>
      </c>
      <c r="L24" s="169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4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2">
        <v>0</v>
      </c>
    </row>
    <row r="25" spans="2:25" s="16" customFormat="1" ht="39" customHeight="1" x14ac:dyDescent="0.35">
      <c r="B25" s="581"/>
      <c r="C25" s="313"/>
      <c r="D25" s="456">
        <v>120</v>
      </c>
      <c r="E25" s="144" t="s">
        <v>15</v>
      </c>
      <c r="F25" s="126" t="s">
        <v>44</v>
      </c>
      <c r="G25" s="456">
        <v>20</v>
      </c>
      <c r="H25" s="605"/>
      <c r="I25" s="234">
        <v>1.1399999999999999</v>
      </c>
      <c r="J25" s="20">
        <v>0.22</v>
      </c>
      <c r="K25" s="44">
        <v>7.44</v>
      </c>
      <c r="L25" s="748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4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8">
        <v>1.2E-2</v>
      </c>
    </row>
    <row r="26" spans="2:25" s="16" customFormat="1" ht="39" customHeight="1" x14ac:dyDescent="0.35">
      <c r="B26" s="581"/>
      <c r="C26" s="137" t="s">
        <v>116</v>
      </c>
      <c r="D26" s="494"/>
      <c r="E26" s="158"/>
      <c r="F26" s="262" t="s">
        <v>21</v>
      </c>
      <c r="G26" s="410">
        <f>G17+G18+G20+G21+G23+G24+G25</f>
        <v>840</v>
      </c>
      <c r="H26" s="710"/>
      <c r="I26" s="206">
        <f t="shared" ref="I26:Y26" si="2">I17+I18+I20+I21+I23+I24+I25</f>
        <v>29.899999999999995</v>
      </c>
      <c r="J26" s="63">
        <f t="shared" si="2"/>
        <v>30.57</v>
      </c>
      <c r="K26" s="95">
        <f t="shared" si="2"/>
        <v>79.53</v>
      </c>
      <c r="L26" s="783">
        <f t="shared" si="2"/>
        <v>721.59999999999991</v>
      </c>
      <c r="M26" s="62">
        <f t="shared" si="2"/>
        <v>0.34000000000000008</v>
      </c>
      <c r="N26" s="62">
        <f t="shared" si="2"/>
        <v>0.24100000000000002</v>
      </c>
      <c r="O26" s="63">
        <f t="shared" si="2"/>
        <v>46.319999999999993</v>
      </c>
      <c r="P26" s="63">
        <f t="shared" si="2"/>
        <v>560</v>
      </c>
      <c r="Q26" s="406">
        <f t="shared" si="2"/>
        <v>6.0000000000000001E-3</v>
      </c>
      <c r="R26" s="206">
        <f t="shared" si="2"/>
        <v>160.79</v>
      </c>
      <c r="S26" s="63">
        <f t="shared" si="2"/>
        <v>555.45000000000005</v>
      </c>
      <c r="T26" s="63">
        <f t="shared" si="2"/>
        <v>159.69999999999999</v>
      </c>
      <c r="U26" s="63">
        <f t="shared" si="2"/>
        <v>12.520000000000001</v>
      </c>
      <c r="V26" s="63">
        <f t="shared" si="2"/>
        <v>976.45</v>
      </c>
      <c r="W26" s="63">
        <f t="shared" si="2"/>
        <v>1.958E-2</v>
      </c>
      <c r="X26" s="63">
        <f t="shared" si="2"/>
        <v>7.0500000000000007E-3</v>
      </c>
      <c r="Y26" s="95">
        <f t="shared" si="2"/>
        <v>0.14700000000000002</v>
      </c>
    </row>
    <row r="27" spans="2:25" s="16" customFormat="1" ht="39" customHeight="1" x14ac:dyDescent="0.35">
      <c r="B27" s="581"/>
      <c r="C27" s="137" t="s">
        <v>116</v>
      </c>
      <c r="D27" s="494"/>
      <c r="E27" s="158"/>
      <c r="F27" s="262" t="s">
        <v>22</v>
      </c>
      <c r="G27" s="494"/>
      <c r="H27" s="710"/>
      <c r="I27" s="206"/>
      <c r="J27" s="63"/>
      <c r="K27" s="95"/>
      <c r="L27" s="784">
        <f>L26/23.5</f>
        <v>30.706382978723401</v>
      </c>
      <c r="M27" s="62"/>
      <c r="N27" s="62"/>
      <c r="O27" s="63"/>
      <c r="P27" s="63"/>
      <c r="Q27" s="406"/>
      <c r="R27" s="206"/>
      <c r="S27" s="63"/>
      <c r="T27" s="63"/>
      <c r="U27" s="63"/>
      <c r="V27" s="63"/>
      <c r="W27" s="63"/>
      <c r="X27" s="63"/>
      <c r="Y27" s="95"/>
    </row>
    <row r="28" spans="2:25" s="16" customFormat="1" ht="39" customHeight="1" x14ac:dyDescent="0.35">
      <c r="B28" s="581"/>
      <c r="C28" s="135" t="s">
        <v>70</v>
      </c>
      <c r="D28" s="636"/>
      <c r="E28" s="708"/>
      <c r="F28" s="261" t="s">
        <v>21</v>
      </c>
      <c r="G28" s="466">
        <f>G17+G18+G19+G22+G23+G24+G25</f>
        <v>840</v>
      </c>
      <c r="H28" s="391"/>
      <c r="I28" s="361">
        <f t="shared" ref="I28:Y28" si="3">I17+I18+I19+I22+I23+I24+I25</f>
        <v>30.409999999999997</v>
      </c>
      <c r="J28" s="362">
        <f t="shared" si="3"/>
        <v>30.97</v>
      </c>
      <c r="K28" s="363">
        <f t="shared" si="3"/>
        <v>88.350000000000009</v>
      </c>
      <c r="L28" s="777">
        <f t="shared" si="3"/>
        <v>761.65</v>
      </c>
      <c r="M28" s="629">
        <f t="shared" si="3"/>
        <v>0.32000000000000006</v>
      </c>
      <c r="N28" s="362">
        <f t="shared" si="3"/>
        <v>0.42400000000000004</v>
      </c>
      <c r="O28" s="362">
        <f t="shared" si="3"/>
        <v>37.609999999999992</v>
      </c>
      <c r="P28" s="362">
        <f t="shared" si="3"/>
        <v>550</v>
      </c>
      <c r="Q28" s="394">
        <f t="shared" si="3"/>
        <v>0.11</v>
      </c>
      <c r="R28" s="361">
        <f t="shared" si="3"/>
        <v>169.1</v>
      </c>
      <c r="S28" s="362">
        <f t="shared" si="3"/>
        <v>431.29000000000008</v>
      </c>
      <c r="T28" s="362">
        <f t="shared" si="3"/>
        <v>126.37</v>
      </c>
      <c r="U28" s="362">
        <f t="shared" si="3"/>
        <v>9.4600000000000009</v>
      </c>
      <c r="V28" s="362">
        <f t="shared" si="3"/>
        <v>1564.0300000000002</v>
      </c>
      <c r="W28" s="362">
        <f t="shared" si="3"/>
        <v>1.9680000000000003E-2</v>
      </c>
      <c r="X28" s="362">
        <f t="shared" si="3"/>
        <v>8.4499999999999992E-3</v>
      </c>
      <c r="Y28" s="363">
        <f t="shared" si="3"/>
        <v>0.19700000000000001</v>
      </c>
    </row>
    <row r="29" spans="2:25" s="16" customFormat="1" ht="39" customHeight="1" thickBot="1" x14ac:dyDescent="0.4">
      <c r="B29" s="583"/>
      <c r="C29" s="135" t="s">
        <v>70</v>
      </c>
      <c r="D29" s="770"/>
      <c r="E29" s="771"/>
      <c r="F29" s="744" t="s">
        <v>22</v>
      </c>
      <c r="G29" s="772"/>
      <c r="H29" s="780"/>
      <c r="I29" s="779"/>
      <c r="J29" s="774"/>
      <c r="K29" s="776"/>
      <c r="L29" s="778">
        <f>L28/23.5</f>
        <v>32.410638297872339</v>
      </c>
      <c r="M29" s="773"/>
      <c r="N29" s="774"/>
      <c r="O29" s="774"/>
      <c r="P29" s="774"/>
      <c r="Q29" s="775"/>
      <c r="R29" s="779"/>
      <c r="S29" s="774"/>
      <c r="T29" s="774"/>
      <c r="U29" s="774"/>
      <c r="V29" s="774"/>
      <c r="W29" s="774"/>
      <c r="X29" s="774"/>
      <c r="Y29" s="776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75" t="s">
        <v>62</v>
      </c>
      <c r="C34" s="620"/>
      <c r="D34" s="586"/>
      <c r="E34" s="586"/>
    </row>
    <row r="35" spans="2:11" ht="15.5" x14ac:dyDescent="0.35">
      <c r="B35" s="576" t="s">
        <v>63</v>
      </c>
      <c r="C35" s="621"/>
      <c r="D35" s="587"/>
      <c r="E35" s="587"/>
    </row>
    <row r="36" spans="2:11" x14ac:dyDescent="0.35">
      <c r="B36" s="11"/>
      <c r="C36" s="301"/>
      <c r="D36" s="301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5" t="s">
        <v>24</v>
      </c>
      <c r="N4" s="875"/>
      <c r="O4" s="888"/>
      <c r="P4" s="888"/>
      <c r="Q4" s="889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47" thickBot="1" x14ac:dyDescent="0.4">
      <c r="B5" s="878"/>
      <c r="C5" s="878"/>
      <c r="D5" s="881"/>
      <c r="E5" s="878"/>
      <c r="F5" s="878"/>
      <c r="G5" s="878"/>
      <c r="H5" s="878"/>
      <c r="I5" s="631" t="s">
        <v>27</v>
      </c>
      <c r="J5" s="634" t="s">
        <v>28</v>
      </c>
      <c r="K5" s="632" t="s">
        <v>29</v>
      </c>
      <c r="L5" s="896"/>
      <c r="M5" s="471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39" customHeight="1" x14ac:dyDescent="0.35">
      <c r="B6" s="578" t="s">
        <v>6</v>
      </c>
      <c r="C6" s="116"/>
      <c r="D6" s="335">
        <v>24</v>
      </c>
      <c r="E6" s="130" t="s">
        <v>8</v>
      </c>
      <c r="F6" s="844" t="s">
        <v>105</v>
      </c>
      <c r="G6" s="130">
        <v>150</v>
      </c>
      <c r="H6" s="573"/>
      <c r="I6" s="296">
        <v>0.6</v>
      </c>
      <c r="J6" s="47">
        <v>0</v>
      </c>
      <c r="K6" s="332">
        <v>16.95</v>
      </c>
      <c r="L6" s="845">
        <v>69</v>
      </c>
      <c r="M6" s="373">
        <v>0.01</v>
      </c>
      <c r="N6" s="833">
        <v>0.03</v>
      </c>
      <c r="O6" s="321">
        <v>19.5</v>
      </c>
      <c r="P6" s="321">
        <v>0</v>
      </c>
      <c r="Q6" s="322">
        <v>0</v>
      </c>
      <c r="R6" s="296">
        <v>24</v>
      </c>
      <c r="S6" s="47">
        <v>16.5</v>
      </c>
      <c r="T6" s="47">
        <v>13.5</v>
      </c>
      <c r="U6" s="47">
        <v>3.3</v>
      </c>
      <c r="V6" s="47">
        <v>417</v>
      </c>
      <c r="W6" s="47">
        <v>3.0000000000000001E-3</v>
      </c>
      <c r="X6" s="47">
        <v>5.0000000000000001E-4</v>
      </c>
      <c r="Y6" s="48">
        <v>1.4999999999999999E-2</v>
      </c>
    </row>
    <row r="7" spans="2:25" s="16" customFormat="1" ht="39" customHeight="1" x14ac:dyDescent="0.35">
      <c r="B7" s="579"/>
      <c r="C7" s="111"/>
      <c r="D7" s="144">
        <v>282</v>
      </c>
      <c r="E7" s="144" t="s">
        <v>4</v>
      </c>
      <c r="F7" s="589" t="s">
        <v>141</v>
      </c>
      <c r="G7" s="357">
        <v>150</v>
      </c>
      <c r="H7" s="144"/>
      <c r="I7" s="234">
        <v>14.98</v>
      </c>
      <c r="J7" s="20">
        <v>9.99</v>
      </c>
      <c r="K7" s="21">
        <v>31.58</v>
      </c>
      <c r="L7" s="164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4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4">
        <v>0.05</v>
      </c>
    </row>
    <row r="8" spans="2:25" s="16" customFormat="1" ht="39" customHeight="1" x14ac:dyDescent="0.35">
      <c r="B8" s="579"/>
      <c r="C8" s="111"/>
      <c r="D8" s="456">
        <v>115</v>
      </c>
      <c r="E8" s="112" t="s">
        <v>18</v>
      </c>
      <c r="F8" s="243" t="s">
        <v>41</v>
      </c>
      <c r="G8" s="357">
        <v>200</v>
      </c>
      <c r="H8" s="144"/>
      <c r="I8" s="234">
        <v>6.64</v>
      </c>
      <c r="J8" s="20">
        <v>5.14</v>
      </c>
      <c r="K8" s="44">
        <v>18.600000000000001</v>
      </c>
      <c r="L8" s="748">
        <v>148.4</v>
      </c>
      <c r="M8" s="234">
        <v>0.06</v>
      </c>
      <c r="N8" s="19">
        <v>0.26</v>
      </c>
      <c r="O8" s="20">
        <v>2.6</v>
      </c>
      <c r="P8" s="20">
        <v>41.6</v>
      </c>
      <c r="Q8" s="21">
        <v>0.06</v>
      </c>
      <c r="R8" s="234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0">
        <v>4.5999999999999999E-2</v>
      </c>
    </row>
    <row r="9" spans="2:25" s="16" customFormat="1" ht="39" customHeight="1" x14ac:dyDescent="0.35">
      <c r="B9" s="579"/>
      <c r="C9" s="111"/>
      <c r="D9" s="122">
        <v>121</v>
      </c>
      <c r="E9" s="153" t="s">
        <v>48</v>
      </c>
      <c r="F9" s="189" t="s">
        <v>48</v>
      </c>
      <c r="G9" s="167">
        <v>30</v>
      </c>
      <c r="H9" s="145"/>
      <c r="I9" s="204">
        <v>2.16</v>
      </c>
      <c r="J9" s="15">
        <v>0.81</v>
      </c>
      <c r="K9" s="38">
        <v>14.73</v>
      </c>
      <c r="L9" s="169">
        <v>75.66</v>
      </c>
      <c r="M9" s="204">
        <v>0.04</v>
      </c>
      <c r="N9" s="17">
        <v>0.01</v>
      </c>
      <c r="O9" s="15">
        <v>0</v>
      </c>
      <c r="P9" s="15">
        <v>0</v>
      </c>
      <c r="Q9" s="38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8">
        <v>0</v>
      </c>
    </row>
    <row r="10" spans="2:25" s="16" customFormat="1" ht="39" customHeight="1" x14ac:dyDescent="0.35">
      <c r="B10" s="579"/>
      <c r="C10" s="111"/>
      <c r="D10" s="122">
        <v>120</v>
      </c>
      <c r="E10" s="111" t="s">
        <v>15</v>
      </c>
      <c r="F10" s="125" t="s">
        <v>44</v>
      </c>
      <c r="G10" s="145">
        <v>20</v>
      </c>
      <c r="H10" s="145"/>
      <c r="I10" s="204">
        <v>1.1399999999999999</v>
      </c>
      <c r="J10" s="15">
        <v>0.22</v>
      </c>
      <c r="K10" s="38">
        <v>7.44</v>
      </c>
      <c r="L10" s="522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16" customFormat="1" ht="39" customHeight="1" x14ac:dyDescent="0.35">
      <c r="B11" s="579"/>
      <c r="C11" s="111"/>
      <c r="D11" s="600"/>
      <c r="E11" s="113"/>
      <c r="F11" s="263" t="s">
        <v>21</v>
      </c>
      <c r="G11" s="353">
        <f>SUM(G6:G10)</f>
        <v>550</v>
      </c>
      <c r="H11" s="143"/>
      <c r="I11" s="545">
        <f t="shared" ref="I11:Y11" si="0">SUM(I6:I10)</f>
        <v>25.52</v>
      </c>
      <c r="J11" s="543">
        <f t="shared" si="0"/>
        <v>16.16</v>
      </c>
      <c r="K11" s="546">
        <f t="shared" si="0"/>
        <v>89.3</v>
      </c>
      <c r="L11" s="656">
        <f>SUM(L6:L10)</f>
        <v>606.99</v>
      </c>
      <c r="M11" s="542">
        <f t="shared" si="0"/>
        <v>0.2</v>
      </c>
      <c r="N11" s="543">
        <f t="shared" si="0"/>
        <v>0.57400000000000007</v>
      </c>
      <c r="O11" s="543">
        <f t="shared" si="0"/>
        <v>23.89</v>
      </c>
      <c r="P11" s="543">
        <f t="shared" si="0"/>
        <v>151.6</v>
      </c>
      <c r="Q11" s="544">
        <f t="shared" si="0"/>
        <v>0.29000000000000004</v>
      </c>
      <c r="R11" s="545">
        <f t="shared" si="0"/>
        <v>430.98</v>
      </c>
      <c r="S11" s="543">
        <f t="shared" si="0"/>
        <v>440.46000000000004</v>
      </c>
      <c r="T11" s="543">
        <f t="shared" si="0"/>
        <v>99.54</v>
      </c>
      <c r="U11" s="543">
        <f t="shared" si="0"/>
        <v>5.93</v>
      </c>
      <c r="V11" s="543">
        <f t="shared" si="0"/>
        <v>983.9</v>
      </c>
      <c r="W11" s="543">
        <f t="shared" si="0"/>
        <v>2.6590000000000003E-2</v>
      </c>
      <c r="X11" s="543">
        <f t="shared" si="0"/>
        <v>2.2400000000000003E-2</v>
      </c>
      <c r="Y11" s="546">
        <f t="shared" si="0"/>
        <v>0.123</v>
      </c>
    </row>
    <row r="12" spans="2:25" s="16" customFormat="1" ht="39" customHeight="1" thickBot="1" x14ac:dyDescent="0.4">
      <c r="B12" s="579"/>
      <c r="C12" s="298"/>
      <c r="D12" s="601"/>
      <c r="E12" s="281"/>
      <c r="F12" s="264" t="s">
        <v>22</v>
      </c>
      <c r="G12" s="354"/>
      <c r="H12" s="354"/>
      <c r="I12" s="289"/>
      <c r="J12" s="279"/>
      <c r="K12" s="280"/>
      <c r="L12" s="657">
        <f>L11/23.5</f>
        <v>25.82936170212766</v>
      </c>
      <c r="M12" s="284"/>
      <c r="N12" s="284"/>
      <c r="O12" s="279"/>
      <c r="P12" s="279"/>
      <c r="Q12" s="285"/>
      <c r="R12" s="289"/>
      <c r="S12" s="279"/>
      <c r="T12" s="279"/>
      <c r="U12" s="279"/>
      <c r="V12" s="279"/>
      <c r="W12" s="279"/>
      <c r="X12" s="279"/>
      <c r="Y12" s="280"/>
    </row>
    <row r="13" spans="2:25" s="16" customFormat="1" ht="39" customHeight="1" x14ac:dyDescent="0.35">
      <c r="B13" s="578" t="s">
        <v>7</v>
      </c>
      <c r="C13" s="116"/>
      <c r="D13" s="169">
        <v>13</v>
      </c>
      <c r="E13" s="241" t="s">
        <v>8</v>
      </c>
      <c r="F13" s="534" t="s">
        <v>55</v>
      </c>
      <c r="G13" s="547">
        <v>60</v>
      </c>
      <c r="H13" s="241"/>
      <c r="I13" s="388">
        <v>1.2</v>
      </c>
      <c r="J13" s="389">
        <v>4.26</v>
      </c>
      <c r="K13" s="390">
        <v>6.18</v>
      </c>
      <c r="L13" s="244">
        <v>67.92</v>
      </c>
      <c r="M13" s="224">
        <v>0.03</v>
      </c>
      <c r="N13" s="36">
        <v>0.02</v>
      </c>
      <c r="O13" s="36">
        <v>7.44</v>
      </c>
      <c r="P13" s="36">
        <v>930</v>
      </c>
      <c r="Q13" s="37">
        <v>0</v>
      </c>
      <c r="R13" s="224">
        <v>24.87</v>
      </c>
      <c r="S13" s="36">
        <v>42.95</v>
      </c>
      <c r="T13" s="36">
        <v>26.03</v>
      </c>
      <c r="U13" s="36">
        <v>0.76</v>
      </c>
      <c r="V13" s="36">
        <v>199.1</v>
      </c>
      <c r="W13" s="36">
        <v>2E-3</v>
      </c>
      <c r="X13" s="36">
        <v>0</v>
      </c>
      <c r="Y13" s="37">
        <v>0.04</v>
      </c>
    </row>
    <row r="14" spans="2:25" s="16" customFormat="1" ht="39" customHeight="1" x14ac:dyDescent="0.35">
      <c r="B14" s="579"/>
      <c r="C14" s="111"/>
      <c r="D14" s="456">
        <v>33</v>
      </c>
      <c r="E14" s="112" t="s">
        <v>9</v>
      </c>
      <c r="F14" s="513" t="s">
        <v>56</v>
      </c>
      <c r="G14" s="195">
        <v>200</v>
      </c>
      <c r="H14" s="112"/>
      <c r="I14" s="181">
        <v>6.4</v>
      </c>
      <c r="J14" s="73">
        <v>6.2</v>
      </c>
      <c r="K14" s="74">
        <v>12.2</v>
      </c>
      <c r="L14" s="183">
        <v>130.6</v>
      </c>
      <c r="M14" s="205">
        <v>0.08</v>
      </c>
      <c r="N14" s="69">
        <v>0.08</v>
      </c>
      <c r="O14" s="13">
        <v>6.8</v>
      </c>
      <c r="P14" s="13">
        <v>180</v>
      </c>
      <c r="Q14" s="42">
        <v>0</v>
      </c>
      <c r="R14" s="69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4">
        <v>0.04</v>
      </c>
    </row>
    <row r="15" spans="2:25" s="16" customFormat="1" ht="39" customHeight="1" x14ac:dyDescent="0.35">
      <c r="B15" s="582"/>
      <c r="C15" s="194"/>
      <c r="D15" s="169">
        <v>148</v>
      </c>
      <c r="E15" s="112" t="s">
        <v>10</v>
      </c>
      <c r="F15" s="312" t="s">
        <v>102</v>
      </c>
      <c r="G15" s="529">
        <v>90</v>
      </c>
      <c r="H15" s="112"/>
      <c r="I15" s="204">
        <v>19.71</v>
      </c>
      <c r="J15" s="15">
        <v>15.75</v>
      </c>
      <c r="K15" s="38">
        <v>6.21</v>
      </c>
      <c r="L15" s="161">
        <v>245.34</v>
      </c>
      <c r="M15" s="204">
        <v>0.03</v>
      </c>
      <c r="N15" s="17">
        <v>0.11</v>
      </c>
      <c r="O15" s="15">
        <v>2.4</v>
      </c>
      <c r="P15" s="15">
        <v>173.7</v>
      </c>
      <c r="Q15" s="38">
        <v>0.21</v>
      </c>
      <c r="R15" s="204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8">
        <v>0.51</v>
      </c>
    </row>
    <row r="16" spans="2:25" s="16" customFormat="1" ht="39" customHeight="1" x14ac:dyDescent="0.35">
      <c r="B16" s="582"/>
      <c r="C16" s="194"/>
      <c r="D16" s="456">
        <v>55</v>
      </c>
      <c r="E16" s="112" t="s">
        <v>61</v>
      </c>
      <c r="F16" s="243" t="s">
        <v>99</v>
      </c>
      <c r="G16" s="112">
        <v>150</v>
      </c>
      <c r="H16" s="456"/>
      <c r="I16" s="210">
        <v>3.6</v>
      </c>
      <c r="J16" s="73">
        <v>4.95</v>
      </c>
      <c r="K16" s="180">
        <v>24.6</v>
      </c>
      <c r="L16" s="459">
        <v>156.6</v>
      </c>
      <c r="M16" s="69">
        <v>0.03</v>
      </c>
      <c r="N16" s="69">
        <v>0.03</v>
      </c>
      <c r="O16" s="13">
        <v>0</v>
      </c>
      <c r="P16" s="13">
        <v>0</v>
      </c>
      <c r="Q16" s="23">
        <v>0</v>
      </c>
      <c r="R16" s="205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2">
        <v>0.03</v>
      </c>
    </row>
    <row r="17" spans="2:25" s="16" customFormat="1" ht="42.75" customHeight="1" x14ac:dyDescent="0.35">
      <c r="B17" s="582"/>
      <c r="C17" s="194"/>
      <c r="D17" s="459">
        <v>100</v>
      </c>
      <c r="E17" s="88" t="s">
        <v>83</v>
      </c>
      <c r="F17" s="126" t="s">
        <v>81</v>
      </c>
      <c r="G17" s="112">
        <v>200</v>
      </c>
      <c r="H17" s="326"/>
      <c r="I17" s="234">
        <v>0.2</v>
      </c>
      <c r="J17" s="20">
        <v>0</v>
      </c>
      <c r="K17" s="44">
        <v>15.56</v>
      </c>
      <c r="L17" s="164">
        <v>63.2</v>
      </c>
      <c r="M17" s="204">
        <v>0</v>
      </c>
      <c r="N17" s="17">
        <v>4.0000000000000001E-3</v>
      </c>
      <c r="O17" s="15">
        <v>1.2</v>
      </c>
      <c r="P17" s="15">
        <v>0</v>
      </c>
      <c r="Q17" s="38">
        <v>0</v>
      </c>
      <c r="R17" s="204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8">
        <v>4.0000000000000001E-3</v>
      </c>
    </row>
    <row r="18" spans="2:25" s="16" customFormat="1" ht="34.5" customHeight="1" x14ac:dyDescent="0.35">
      <c r="B18" s="582"/>
      <c r="C18" s="194"/>
      <c r="D18" s="123">
        <v>119</v>
      </c>
      <c r="E18" s="111" t="s">
        <v>14</v>
      </c>
      <c r="F18" s="150" t="s">
        <v>52</v>
      </c>
      <c r="G18" s="145">
        <v>45</v>
      </c>
      <c r="H18" s="111"/>
      <c r="I18" s="204">
        <v>3.19</v>
      </c>
      <c r="J18" s="15">
        <v>0.31</v>
      </c>
      <c r="K18" s="38">
        <v>19.89</v>
      </c>
      <c r="L18" s="161">
        <v>108</v>
      </c>
      <c r="M18" s="204">
        <v>0.05</v>
      </c>
      <c r="N18" s="17">
        <v>0.02</v>
      </c>
      <c r="O18" s="15">
        <v>0</v>
      </c>
      <c r="P18" s="15">
        <v>0</v>
      </c>
      <c r="Q18" s="38">
        <v>0</v>
      </c>
      <c r="R18" s="204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2">
        <v>0</v>
      </c>
    </row>
    <row r="19" spans="2:25" s="16" customFormat="1" ht="39" customHeight="1" x14ac:dyDescent="0.35">
      <c r="B19" s="582"/>
      <c r="C19" s="194"/>
      <c r="D19" s="121">
        <v>120</v>
      </c>
      <c r="E19" s="111" t="s">
        <v>15</v>
      </c>
      <c r="F19" s="150" t="s">
        <v>44</v>
      </c>
      <c r="G19" s="145">
        <v>25</v>
      </c>
      <c r="H19" s="111"/>
      <c r="I19" s="204">
        <v>1.42</v>
      </c>
      <c r="J19" s="15">
        <v>0.27</v>
      </c>
      <c r="K19" s="38">
        <v>9.3000000000000007</v>
      </c>
      <c r="L19" s="161">
        <v>45.32</v>
      </c>
      <c r="M19" s="204">
        <v>0.02</v>
      </c>
      <c r="N19" s="17">
        <v>0.03</v>
      </c>
      <c r="O19" s="15">
        <v>0.1</v>
      </c>
      <c r="P19" s="15">
        <v>0</v>
      </c>
      <c r="Q19" s="38">
        <v>0</v>
      </c>
      <c r="R19" s="204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8">
        <v>0.02</v>
      </c>
    </row>
    <row r="20" spans="2:25" s="33" customFormat="1" ht="39" customHeight="1" x14ac:dyDescent="0.35">
      <c r="B20" s="581"/>
      <c r="C20" s="313"/>
      <c r="D20" s="614"/>
      <c r="E20" s="313"/>
      <c r="F20" s="263" t="s">
        <v>21</v>
      </c>
      <c r="G20" s="320">
        <f>SUM(G13:G19)</f>
        <v>770</v>
      </c>
      <c r="H20" s="227"/>
      <c r="I20" s="352">
        <f t="shared" ref="I20:Y20" si="1">SUM(I13:I19)</f>
        <v>35.720000000000006</v>
      </c>
      <c r="J20" s="72">
        <f t="shared" si="1"/>
        <v>31.74</v>
      </c>
      <c r="K20" s="228">
        <f t="shared" si="1"/>
        <v>93.94</v>
      </c>
      <c r="L20" s="227">
        <f>L13+L15+L14+L16+L17+L18+L19</f>
        <v>816.98000000000013</v>
      </c>
      <c r="M20" s="352">
        <f t="shared" si="1"/>
        <v>0.24000000000000002</v>
      </c>
      <c r="N20" s="72">
        <f t="shared" si="1"/>
        <v>0.29400000000000004</v>
      </c>
      <c r="O20" s="72">
        <f t="shared" si="1"/>
        <v>17.940000000000001</v>
      </c>
      <c r="P20" s="72">
        <f t="shared" si="1"/>
        <v>1283.7</v>
      </c>
      <c r="Q20" s="228">
        <f t="shared" si="1"/>
        <v>0.21</v>
      </c>
      <c r="R20" s="352">
        <f t="shared" si="1"/>
        <v>140.76</v>
      </c>
      <c r="S20" s="72">
        <f t="shared" si="1"/>
        <v>515.38000000000011</v>
      </c>
      <c r="T20" s="72">
        <f t="shared" si="1"/>
        <v>131.47</v>
      </c>
      <c r="U20" s="72">
        <f t="shared" si="1"/>
        <v>4.79</v>
      </c>
      <c r="V20" s="72">
        <f t="shared" si="1"/>
        <v>1033.5300000000002</v>
      </c>
      <c r="W20" s="72">
        <f t="shared" si="1"/>
        <v>0.1225</v>
      </c>
      <c r="X20" s="72">
        <f t="shared" si="1"/>
        <v>3.2399999999999998E-2</v>
      </c>
      <c r="Y20" s="228">
        <f t="shared" si="1"/>
        <v>0.64400000000000002</v>
      </c>
    </row>
    <row r="21" spans="2:25" s="33" customFormat="1" ht="39" customHeight="1" thickBot="1" x14ac:dyDescent="0.4">
      <c r="B21" s="615"/>
      <c r="C21" s="118"/>
      <c r="D21" s="616"/>
      <c r="E21" s="118"/>
      <c r="F21" s="264" t="s">
        <v>22</v>
      </c>
      <c r="G21" s="218"/>
      <c r="H21" s="118"/>
      <c r="I21" s="174"/>
      <c r="J21" s="49"/>
      <c r="K21" s="101"/>
      <c r="L21" s="166">
        <f>L20/23.5</f>
        <v>34.765106382978729</v>
      </c>
      <c r="M21" s="174"/>
      <c r="N21" s="131"/>
      <c r="O21" s="49"/>
      <c r="P21" s="49"/>
      <c r="Q21" s="101"/>
      <c r="R21" s="174"/>
      <c r="S21" s="49"/>
      <c r="T21" s="49"/>
      <c r="U21" s="49"/>
      <c r="V21" s="49"/>
      <c r="W21" s="49"/>
      <c r="X21" s="49"/>
      <c r="Y21" s="101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B4:B5"/>
    <mergeCell ref="C4:C5"/>
    <mergeCell ref="E4:E5"/>
    <mergeCell ref="F4:F5"/>
    <mergeCell ref="G4:G5"/>
    <mergeCell ref="M4:Q4"/>
    <mergeCell ref="R4:Y4"/>
    <mergeCell ref="L4:L5"/>
    <mergeCell ref="D4:D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7"/>
  <sheetViews>
    <sheetView topLeftCell="A4" zoomScale="40" zoomScaleNormal="40" workbookViewId="0">
      <selection activeCell="O35" sqref="O35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77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5" s="16" customFormat="1" ht="31.5" thickBot="1" x14ac:dyDescent="0.4">
      <c r="B5" s="878"/>
      <c r="C5" s="878"/>
      <c r="D5" s="881"/>
      <c r="E5" s="878"/>
      <c r="F5" s="878"/>
      <c r="G5" s="878"/>
      <c r="H5" s="878"/>
      <c r="I5" s="411" t="s">
        <v>27</v>
      </c>
      <c r="J5" s="665" t="s">
        <v>28</v>
      </c>
      <c r="K5" s="411" t="s">
        <v>29</v>
      </c>
      <c r="L5" s="881"/>
      <c r="M5" s="421" t="s">
        <v>30</v>
      </c>
      <c r="N5" s="421" t="s">
        <v>107</v>
      </c>
      <c r="O5" s="421" t="s">
        <v>31</v>
      </c>
      <c r="P5" s="429" t="s">
        <v>108</v>
      </c>
      <c r="Q5" s="421" t="s">
        <v>109</v>
      </c>
      <c r="R5" s="421" t="s">
        <v>32</v>
      </c>
      <c r="S5" s="421" t="s">
        <v>33</v>
      </c>
      <c r="T5" s="421" t="s">
        <v>34</v>
      </c>
      <c r="U5" s="421" t="s">
        <v>35</v>
      </c>
      <c r="V5" s="421" t="s">
        <v>110</v>
      </c>
      <c r="W5" s="421" t="s">
        <v>111</v>
      </c>
      <c r="X5" s="421" t="s">
        <v>112</v>
      </c>
      <c r="Y5" s="665" t="s">
        <v>113</v>
      </c>
    </row>
    <row r="6" spans="2:25" s="16" customFormat="1" ht="37.5" customHeight="1" x14ac:dyDescent="0.35">
      <c r="B6" s="613" t="s">
        <v>7</v>
      </c>
      <c r="C6" s="116"/>
      <c r="D6" s="456">
        <v>172</v>
      </c>
      <c r="E6" s="456" t="s">
        <v>20</v>
      </c>
      <c r="F6" s="134" t="s">
        <v>156</v>
      </c>
      <c r="G6" s="529">
        <v>60</v>
      </c>
      <c r="H6" s="144"/>
      <c r="I6" s="373">
        <v>1.86</v>
      </c>
      <c r="J6" s="321">
        <v>0.12</v>
      </c>
      <c r="K6" s="322">
        <v>4.26</v>
      </c>
      <c r="L6" s="246">
        <v>24.6</v>
      </c>
      <c r="M6" s="373">
        <v>0.06</v>
      </c>
      <c r="N6" s="321">
        <v>0.11</v>
      </c>
      <c r="O6" s="321">
        <v>6</v>
      </c>
      <c r="P6" s="321">
        <v>1.2</v>
      </c>
      <c r="Q6" s="322">
        <v>0</v>
      </c>
      <c r="R6" s="373">
        <v>9.6</v>
      </c>
      <c r="S6" s="321">
        <v>31.8</v>
      </c>
      <c r="T6" s="321">
        <v>12.6</v>
      </c>
      <c r="U6" s="321">
        <v>0.42</v>
      </c>
      <c r="V6" s="321">
        <v>438.6</v>
      </c>
      <c r="W6" s="321">
        <v>0</v>
      </c>
      <c r="X6" s="321">
        <v>1E-3</v>
      </c>
      <c r="Y6" s="374">
        <v>0.02</v>
      </c>
    </row>
    <row r="7" spans="2:25" s="16" customFormat="1" ht="37.5" customHeight="1" x14ac:dyDescent="0.35">
      <c r="B7" s="588"/>
      <c r="C7" s="111"/>
      <c r="D7" s="456">
        <v>37</v>
      </c>
      <c r="E7" s="111" t="s">
        <v>9</v>
      </c>
      <c r="F7" s="147" t="s">
        <v>53</v>
      </c>
      <c r="G7" s="153">
        <v>200</v>
      </c>
      <c r="H7" s="108"/>
      <c r="I7" s="205">
        <v>6</v>
      </c>
      <c r="J7" s="13">
        <v>5.4</v>
      </c>
      <c r="K7" s="42">
        <v>10.8</v>
      </c>
      <c r="L7" s="89">
        <v>115.6</v>
      </c>
      <c r="M7" s="205">
        <v>0.1</v>
      </c>
      <c r="N7" s="69">
        <v>0.1</v>
      </c>
      <c r="O7" s="13">
        <v>10.7</v>
      </c>
      <c r="P7" s="13">
        <v>162</v>
      </c>
      <c r="Q7" s="23">
        <v>0</v>
      </c>
      <c r="R7" s="205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2">
        <v>0.05</v>
      </c>
    </row>
    <row r="8" spans="2:25" s="16" customFormat="1" ht="37.5" customHeight="1" x14ac:dyDescent="0.35">
      <c r="B8" s="91"/>
      <c r="C8" s="313"/>
      <c r="D8" s="121">
        <v>295</v>
      </c>
      <c r="E8" s="108" t="s">
        <v>10</v>
      </c>
      <c r="F8" s="310" t="s">
        <v>155</v>
      </c>
      <c r="G8" s="539">
        <v>90</v>
      </c>
      <c r="H8" s="111"/>
      <c r="I8" s="204">
        <v>14.07</v>
      </c>
      <c r="J8" s="15">
        <v>14.61</v>
      </c>
      <c r="K8" s="38">
        <v>1.23</v>
      </c>
      <c r="L8" s="214">
        <v>193.69</v>
      </c>
      <c r="M8" s="204">
        <v>0.06</v>
      </c>
      <c r="N8" s="17">
        <v>0.11</v>
      </c>
      <c r="O8" s="15">
        <v>4.4400000000000004</v>
      </c>
      <c r="P8" s="15">
        <v>80</v>
      </c>
      <c r="Q8" s="38">
        <v>0.01</v>
      </c>
      <c r="R8" s="204">
        <v>22.04</v>
      </c>
      <c r="S8" s="15">
        <v>118.58</v>
      </c>
      <c r="T8" s="15">
        <v>16.91</v>
      </c>
      <c r="U8" s="15">
        <v>1.1000000000000001</v>
      </c>
      <c r="V8" s="15">
        <v>184.39</v>
      </c>
      <c r="W8" s="15">
        <v>3.0000000000000001E-3</v>
      </c>
      <c r="X8" s="15">
        <v>1.4999999999999999E-4</v>
      </c>
      <c r="Y8" s="44">
        <v>0.36</v>
      </c>
    </row>
    <row r="9" spans="2:25" s="16" customFormat="1" ht="37.5" customHeight="1" x14ac:dyDescent="0.35">
      <c r="B9" s="91"/>
      <c r="C9" s="194"/>
      <c r="D9" s="121">
        <v>65</v>
      </c>
      <c r="E9" s="108" t="s">
        <v>46</v>
      </c>
      <c r="F9" s="310" t="s">
        <v>51</v>
      </c>
      <c r="G9" s="539">
        <v>150</v>
      </c>
      <c r="H9" s="111"/>
      <c r="I9" s="205">
        <v>6.45</v>
      </c>
      <c r="J9" s="13">
        <v>4.05</v>
      </c>
      <c r="K9" s="42">
        <v>40.200000000000003</v>
      </c>
      <c r="L9" s="89">
        <v>223.65</v>
      </c>
      <c r="M9" s="205">
        <v>0.08</v>
      </c>
      <c r="N9" s="69">
        <v>0.02</v>
      </c>
      <c r="O9" s="13">
        <v>0</v>
      </c>
      <c r="P9" s="13">
        <v>30</v>
      </c>
      <c r="Q9" s="42">
        <v>0.11</v>
      </c>
      <c r="R9" s="205">
        <v>13.05</v>
      </c>
      <c r="S9" s="13">
        <v>58.34</v>
      </c>
      <c r="T9" s="13">
        <v>22.53</v>
      </c>
      <c r="U9" s="13">
        <v>1.25</v>
      </c>
      <c r="V9" s="13">
        <v>1.1000000000000001</v>
      </c>
      <c r="W9" s="13">
        <v>0</v>
      </c>
      <c r="X9" s="13">
        <v>0</v>
      </c>
      <c r="Y9" s="44">
        <v>0</v>
      </c>
    </row>
    <row r="10" spans="2:25" s="16" customFormat="1" ht="37.5" customHeight="1" x14ac:dyDescent="0.35">
      <c r="B10" s="92"/>
      <c r="C10" s="194"/>
      <c r="D10" s="121">
        <v>114</v>
      </c>
      <c r="E10" s="108" t="s">
        <v>42</v>
      </c>
      <c r="F10" s="310" t="s">
        <v>49</v>
      </c>
      <c r="G10" s="539">
        <v>200</v>
      </c>
      <c r="H10" s="111"/>
      <c r="I10" s="17">
        <v>0.2</v>
      </c>
      <c r="J10" s="15">
        <v>0</v>
      </c>
      <c r="K10" s="18">
        <v>11</v>
      </c>
      <c r="L10" s="161">
        <v>44.8</v>
      </c>
      <c r="M10" s="204">
        <v>0</v>
      </c>
      <c r="N10" s="17">
        <v>0</v>
      </c>
      <c r="O10" s="15">
        <v>0.08</v>
      </c>
      <c r="P10" s="15">
        <v>0</v>
      </c>
      <c r="Q10" s="38">
        <v>0</v>
      </c>
      <c r="R10" s="204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8">
        <v>0</v>
      </c>
    </row>
    <row r="11" spans="2:25" s="16" customFormat="1" ht="37.5" customHeight="1" x14ac:dyDescent="0.35">
      <c r="B11" s="92"/>
      <c r="C11" s="194"/>
      <c r="D11" s="123">
        <v>119</v>
      </c>
      <c r="E11" s="108" t="s">
        <v>14</v>
      </c>
      <c r="F11" s="572" t="s">
        <v>52</v>
      </c>
      <c r="G11" s="112">
        <v>30</v>
      </c>
      <c r="H11" s="112"/>
      <c r="I11" s="19">
        <v>2.13</v>
      </c>
      <c r="J11" s="20">
        <v>0.21</v>
      </c>
      <c r="K11" s="21">
        <v>13.26</v>
      </c>
      <c r="L11" s="372">
        <v>72</v>
      </c>
      <c r="M11" s="234">
        <v>0.03</v>
      </c>
      <c r="N11" s="19">
        <v>0.01</v>
      </c>
      <c r="O11" s="20">
        <v>0</v>
      </c>
      <c r="P11" s="20">
        <v>0</v>
      </c>
      <c r="Q11" s="44">
        <v>0</v>
      </c>
      <c r="R11" s="234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4">
        <v>0</v>
      </c>
    </row>
    <row r="12" spans="2:25" s="16" customFormat="1" ht="37.5" customHeight="1" x14ac:dyDescent="0.35">
      <c r="B12" s="92"/>
      <c r="C12" s="194"/>
      <c r="D12" s="121">
        <v>120</v>
      </c>
      <c r="E12" s="108" t="s">
        <v>15</v>
      </c>
      <c r="F12" s="572" t="s">
        <v>44</v>
      </c>
      <c r="G12" s="112">
        <v>20</v>
      </c>
      <c r="H12" s="112"/>
      <c r="I12" s="19">
        <v>1.1399999999999999</v>
      </c>
      <c r="J12" s="20">
        <v>0.22</v>
      </c>
      <c r="K12" s="21">
        <v>7.44</v>
      </c>
      <c r="L12" s="372">
        <v>36.26</v>
      </c>
      <c r="M12" s="234">
        <v>0.02</v>
      </c>
      <c r="N12" s="19">
        <v>2.4E-2</v>
      </c>
      <c r="O12" s="20">
        <v>0.08</v>
      </c>
      <c r="P12" s="20">
        <v>0</v>
      </c>
      <c r="Q12" s="44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16" customFormat="1" ht="37.5" customHeight="1" x14ac:dyDescent="0.35">
      <c r="B13" s="92"/>
      <c r="C13" s="194"/>
      <c r="D13" s="595"/>
      <c r="E13" s="221"/>
      <c r="F13" s="132" t="s">
        <v>21</v>
      </c>
      <c r="G13" s="270">
        <f>SUM(G6:G12)</f>
        <v>750</v>
      </c>
      <c r="H13" s="111"/>
      <c r="I13" s="170">
        <f>I6+I7+I8+I9+I10+I11+I12</f>
        <v>31.849999999999998</v>
      </c>
      <c r="J13" s="14">
        <f t="shared" ref="J13:K13" si="0">J6+J7+J8+J9+J10+J11+J12</f>
        <v>24.61</v>
      </c>
      <c r="K13" s="43">
        <f t="shared" si="0"/>
        <v>88.190000000000012</v>
      </c>
      <c r="L13" s="370">
        <f>L6+L7+L8+L9+L10+L11+L12</f>
        <v>710.59999999999991</v>
      </c>
      <c r="M13" s="145">
        <f t="shared" ref="M13:Y13" si="1">M6+M7+M8+M9+M10+M11+M12</f>
        <v>0.35</v>
      </c>
      <c r="N13" s="14">
        <f>N6+N7+N8+N9+N10+N11+N12</f>
        <v>0.37400000000000005</v>
      </c>
      <c r="O13" s="14">
        <f t="shared" si="1"/>
        <v>21.299999999999997</v>
      </c>
      <c r="P13" s="14">
        <f t="shared" si="1"/>
        <v>273.2</v>
      </c>
      <c r="Q13" s="43">
        <f t="shared" si="1"/>
        <v>0.12</v>
      </c>
      <c r="R13" s="170">
        <f t="shared" si="1"/>
        <v>109.28999999999999</v>
      </c>
      <c r="S13" s="14">
        <f t="shared" si="1"/>
        <v>382.82000000000005</v>
      </c>
      <c r="T13" s="14">
        <f t="shared" si="1"/>
        <v>111.14</v>
      </c>
      <c r="U13" s="14">
        <f t="shared" si="1"/>
        <v>5.89</v>
      </c>
      <c r="V13" s="14">
        <f t="shared" si="1"/>
        <v>1291.97</v>
      </c>
      <c r="W13" s="14">
        <f t="shared" si="1"/>
        <v>1.2000000000000002E-2</v>
      </c>
      <c r="X13" s="14">
        <f t="shared" si="1"/>
        <v>5.1500000000000001E-3</v>
      </c>
      <c r="Y13" s="44">
        <f t="shared" si="1"/>
        <v>0.442</v>
      </c>
    </row>
    <row r="14" spans="2:25" s="16" customFormat="1" ht="37.5" customHeight="1" thickBot="1" x14ac:dyDescent="0.4">
      <c r="B14" s="219"/>
      <c r="C14" s="276"/>
      <c r="D14" s="596"/>
      <c r="E14" s="557"/>
      <c r="F14" s="133" t="s">
        <v>22</v>
      </c>
      <c r="G14" s="557"/>
      <c r="H14" s="276"/>
      <c r="I14" s="561"/>
      <c r="J14" s="563"/>
      <c r="K14" s="564"/>
      <c r="L14" s="342">
        <f>L13/23.5</f>
        <v>30.238297872340421</v>
      </c>
      <c r="M14" s="561"/>
      <c r="N14" s="562"/>
      <c r="O14" s="563"/>
      <c r="P14" s="563"/>
      <c r="Q14" s="564"/>
      <c r="R14" s="561"/>
      <c r="S14" s="563"/>
      <c r="T14" s="563"/>
      <c r="U14" s="563"/>
      <c r="V14" s="563"/>
      <c r="W14" s="563"/>
      <c r="X14" s="563"/>
      <c r="Y14" s="129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B16" s="575" t="s">
        <v>62</v>
      </c>
      <c r="C16" s="586"/>
      <c r="D16" s="586"/>
      <c r="E16" s="11"/>
      <c r="F16" s="25"/>
      <c r="G16" s="26"/>
      <c r="H16" s="11"/>
      <c r="I16" s="9"/>
      <c r="J16" s="11"/>
      <c r="K16" s="11"/>
    </row>
    <row r="17" spans="2:11" ht="18" x14ac:dyDescent="0.35">
      <c r="B17" s="576" t="s">
        <v>63</v>
      </c>
      <c r="C17" s="587"/>
      <c r="D17" s="587"/>
      <c r="E17" s="11"/>
      <c r="F17" s="25"/>
      <c r="G17" s="26"/>
      <c r="H17" s="11"/>
      <c r="I17" s="11"/>
      <c r="J17" s="11"/>
      <c r="K1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1" zoomScaleNormal="41" workbookViewId="0">
      <selection activeCell="J22" sqref="J22:K23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79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5" s="16" customFormat="1" ht="28.5" customHeight="1" thickBot="1" x14ac:dyDescent="0.4">
      <c r="B5" s="878"/>
      <c r="C5" s="882"/>
      <c r="D5" s="878"/>
      <c r="E5" s="878"/>
      <c r="F5" s="878"/>
      <c r="G5" s="878"/>
      <c r="H5" s="878"/>
      <c r="I5" s="432" t="s">
        <v>27</v>
      </c>
      <c r="J5" s="400" t="s">
        <v>28</v>
      </c>
      <c r="K5" s="532" t="s">
        <v>29</v>
      </c>
      <c r="L5" s="881"/>
      <c r="M5" s="421" t="s">
        <v>30</v>
      </c>
      <c r="N5" s="421" t="s">
        <v>107</v>
      </c>
      <c r="O5" s="421" t="s">
        <v>31</v>
      </c>
      <c r="P5" s="429" t="s">
        <v>108</v>
      </c>
      <c r="Q5" s="421" t="s">
        <v>109</v>
      </c>
      <c r="R5" s="421" t="s">
        <v>32</v>
      </c>
      <c r="S5" s="421" t="s">
        <v>33</v>
      </c>
      <c r="T5" s="421" t="s">
        <v>34</v>
      </c>
      <c r="U5" s="421" t="s">
        <v>35</v>
      </c>
      <c r="V5" s="421" t="s">
        <v>110</v>
      </c>
      <c r="W5" s="421" t="s">
        <v>111</v>
      </c>
      <c r="X5" s="421" t="s">
        <v>112</v>
      </c>
      <c r="Y5" s="400" t="s">
        <v>113</v>
      </c>
    </row>
    <row r="6" spans="2:25" s="16" customFormat="1" ht="38.25" customHeight="1" x14ac:dyDescent="0.35">
      <c r="B6" s="613" t="s">
        <v>7</v>
      </c>
      <c r="C6" s="116"/>
      <c r="D6" s="258">
        <v>24</v>
      </c>
      <c r="E6" s="811" t="s">
        <v>8</v>
      </c>
      <c r="F6" s="569" t="s">
        <v>105</v>
      </c>
      <c r="G6" s="433">
        <v>150</v>
      </c>
      <c r="H6" s="258"/>
      <c r="I6" s="224">
        <v>0.6</v>
      </c>
      <c r="J6" s="36">
        <v>0</v>
      </c>
      <c r="K6" s="37">
        <v>16.95</v>
      </c>
      <c r="L6" s="272">
        <v>69</v>
      </c>
      <c r="M6" s="224">
        <v>0.01</v>
      </c>
      <c r="N6" s="36">
        <v>0.03</v>
      </c>
      <c r="O6" s="36">
        <v>19.5</v>
      </c>
      <c r="P6" s="36">
        <v>0</v>
      </c>
      <c r="Q6" s="41">
        <v>0</v>
      </c>
      <c r="R6" s="224">
        <v>24</v>
      </c>
      <c r="S6" s="36">
        <v>16.5</v>
      </c>
      <c r="T6" s="36">
        <v>13.5</v>
      </c>
      <c r="U6" s="36">
        <v>3.3</v>
      </c>
      <c r="V6" s="36">
        <v>417</v>
      </c>
      <c r="W6" s="36">
        <v>3.0000000000000001E-3</v>
      </c>
      <c r="X6" s="36">
        <v>5.0000000000000001E-4</v>
      </c>
      <c r="Y6" s="37">
        <v>1.4999999999999999E-2</v>
      </c>
    </row>
    <row r="7" spans="2:25" s="16" customFormat="1" ht="38.25" customHeight="1" x14ac:dyDescent="0.35">
      <c r="B7" s="588"/>
      <c r="C7" s="111"/>
      <c r="D7" s="456">
        <v>138</v>
      </c>
      <c r="E7" s="144" t="s">
        <v>9</v>
      </c>
      <c r="F7" s="134" t="s">
        <v>64</v>
      </c>
      <c r="G7" s="535">
        <v>200</v>
      </c>
      <c r="H7" s="88"/>
      <c r="I7" s="210">
        <v>6.2</v>
      </c>
      <c r="J7" s="73">
        <v>6.2</v>
      </c>
      <c r="K7" s="180">
        <v>11</v>
      </c>
      <c r="L7" s="324">
        <v>125.8</v>
      </c>
      <c r="M7" s="205">
        <v>0.08</v>
      </c>
      <c r="N7" s="69">
        <v>0.04</v>
      </c>
      <c r="O7" s="13">
        <v>10.7</v>
      </c>
      <c r="P7" s="13">
        <v>100.5</v>
      </c>
      <c r="Q7" s="42">
        <v>0</v>
      </c>
      <c r="R7" s="69">
        <v>32.44</v>
      </c>
      <c r="S7" s="13">
        <v>77.28</v>
      </c>
      <c r="T7" s="13">
        <v>51.28</v>
      </c>
      <c r="U7" s="13">
        <v>3.77</v>
      </c>
      <c r="V7" s="13">
        <v>261.8</v>
      </c>
      <c r="W7" s="13">
        <v>4.0000000000000001E-3</v>
      </c>
      <c r="X7" s="13">
        <v>0</v>
      </c>
      <c r="Y7" s="42">
        <v>1.7999999999999999E-2</v>
      </c>
    </row>
    <row r="8" spans="2:25" s="16" customFormat="1" ht="38.25" customHeight="1" x14ac:dyDescent="0.35">
      <c r="B8" s="581"/>
      <c r="C8" s="515" t="s">
        <v>71</v>
      </c>
      <c r="D8" s="141">
        <v>89</v>
      </c>
      <c r="E8" s="158" t="s">
        <v>10</v>
      </c>
      <c r="F8" s="457" t="s">
        <v>87</v>
      </c>
      <c r="G8" s="465">
        <v>90</v>
      </c>
      <c r="H8" s="141"/>
      <c r="I8" s="355">
        <v>18.13</v>
      </c>
      <c r="J8" s="71">
        <v>17.05</v>
      </c>
      <c r="K8" s="356">
        <v>3.69</v>
      </c>
      <c r="L8" s="724">
        <v>240.96</v>
      </c>
      <c r="M8" s="355">
        <v>0.06</v>
      </c>
      <c r="N8" s="71">
        <v>0.13</v>
      </c>
      <c r="O8" s="71">
        <v>1.06</v>
      </c>
      <c r="P8" s="71">
        <v>0</v>
      </c>
      <c r="Q8" s="385">
        <v>0</v>
      </c>
      <c r="R8" s="355">
        <v>17.03</v>
      </c>
      <c r="S8" s="71">
        <v>176.72</v>
      </c>
      <c r="T8" s="71">
        <v>23.18</v>
      </c>
      <c r="U8" s="71">
        <v>2.61</v>
      </c>
      <c r="V8" s="71">
        <v>317</v>
      </c>
      <c r="W8" s="71">
        <v>7.0000000000000001E-3</v>
      </c>
      <c r="X8" s="71">
        <v>3.5E-4</v>
      </c>
      <c r="Y8" s="356">
        <v>0.06</v>
      </c>
    </row>
    <row r="9" spans="2:25" s="16" customFormat="1" ht="38.25" customHeight="1" x14ac:dyDescent="0.35">
      <c r="B9" s="91"/>
      <c r="C9" s="313"/>
      <c r="D9" s="88">
        <v>54</v>
      </c>
      <c r="E9" s="144" t="s">
        <v>46</v>
      </c>
      <c r="F9" s="109" t="s">
        <v>39</v>
      </c>
      <c r="G9" s="456">
        <v>150</v>
      </c>
      <c r="H9" s="144"/>
      <c r="I9" s="234">
        <v>7.2</v>
      </c>
      <c r="J9" s="20">
        <v>5.0999999999999996</v>
      </c>
      <c r="K9" s="44">
        <v>33.9</v>
      </c>
      <c r="L9" s="233">
        <v>210.3</v>
      </c>
      <c r="M9" s="234">
        <v>0.21</v>
      </c>
      <c r="N9" s="20">
        <v>0.11</v>
      </c>
      <c r="O9" s="20">
        <v>0</v>
      </c>
      <c r="P9" s="20">
        <v>0</v>
      </c>
      <c r="Q9" s="21">
        <v>0</v>
      </c>
      <c r="R9" s="234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4">
        <v>0.02</v>
      </c>
    </row>
    <row r="10" spans="2:25" s="16" customFormat="1" ht="38.25" customHeight="1" x14ac:dyDescent="0.35">
      <c r="B10" s="92"/>
      <c r="C10" s="313"/>
      <c r="D10" s="88">
        <v>107</v>
      </c>
      <c r="E10" s="144" t="s">
        <v>18</v>
      </c>
      <c r="F10" s="134" t="s">
        <v>120</v>
      </c>
      <c r="G10" s="535">
        <v>200</v>
      </c>
      <c r="H10" s="144"/>
      <c r="I10" s="234">
        <v>0.8</v>
      </c>
      <c r="J10" s="20">
        <v>0.2</v>
      </c>
      <c r="K10" s="44">
        <v>23.2</v>
      </c>
      <c r="L10" s="233">
        <v>94.4</v>
      </c>
      <c r="M10" s="234">
        <v>0.02</v>
      </c>
      <c r="N10" s="20"/>
      <c r="O10" s="20">
        <v>4</v>
      </c>
      <c r="P10" s="20">
        <v>0</v>
      </c>
      <c r="Q10" s="21"/>
      <c r="R10" s="234">
        <v>16</v>
      </c>
      <c r="S10" s="20">
        <v>18</v>
      </c>
      <c r="T10" s="20">
        <v>10</v>
      </c>
      <c r="U10" s="20">
        <v>0.4</v>
      </c>
      <c r="V10" s="20"/>
      <c r="W10" s="20"/>
      <c r="X10" s="20"/>
      <c r="Y10" s="44"/>
    </row>
    <row r="11" spans="2:25" s="16" customFormat="1" ht="38.25" customHeight="1" x14ac:dyDescent="0.35">
      <c r="B11" s="92"/>
      <c r="C11" s="313"/>
      <c r="D11" s="324">
        <v>119</v>
      </c>
      <c r="E11" s="144" t="s">
        <v>14</v>
      </c>
      <c r="F11" s="109" t="s">
        <v>19</v>
      </c>
      <c r="G11" s="535">
        <v>20</v>
      </c>
      <c r="H11" s="88"/>
      <c r="I11" s="234">
        <v>1.4</v>
      </c>
      <c r="J11" s="20">
        <v>0.14000000000000001</v>
      </c>
      <c r="K11" s="44">
        <v>8.8000000000000007</v>
      </c>
      <c r="L11" s="233">
        <v>48</v>
      </c>
      <c r="M11" s="234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34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4">
        <v>0</v>
      </c>
    </row>
    <row r="12" spans="2:25" s="16" customFormat="1" ht="38.25" customHeight="1" x14ac:dyDescent="0.35">
      <c r="B12" s="92"/>
      <c r="C12" s="313"/>
      <c r="D12" s="88">
        <v>120</v>
      </c>
      <c r="E12" s="144" t="s">
        <v>15</v>
      </c>
      <c r="F12" s="109" t="s">
        <v>44</v>
      </c>
      <c r="G12" s="88">
        <v>20</v>
      </c>
      <c r="H12" s="144"/>
      <c r="I12" s="234">
        <v>1.1399999999999999</v>
      </c>
      <c r="J12" s="20">
        <v>0.22</v>
      </c>
      <c r="K12" s="44">
        <v>7.44</v>
      </c>
      <c r="L12" s="358">
        <v>36.26</v>
      </c>
      <c r="M12" s="234">
        <v>0.02</v>
      </c>
      <c r="N12" s="20">
        <v>2.4E-2</v>
      </c>
      <c r="O12" s="20">
        <v>0.08</v>
      </c>
      <c r="P12" s="20">
        <v>0</v>
      </c>
      <c r="Q12" s="21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16" customFormat="1" ht="38.25" customHeight="1" x14ac:dyDescent="0.35">
      <c r="B13" s="92"/>
      <c r="C13" s="514" t="s">
        <v>70</v>
      </c>
      <c r="D13" s="140"/>
      <c r="E13" s="439"/>
      <c r="F13" s="360" t="s">
        <v>21</v>
      </c>
      <c r="G13" s="412" t="e">
        <f>G6+G7+#REF!+G9+G10+G11+G12</f>
        <v>#REF!</v>
      </c>
      <c r="H13" s="439" t="e">
        <f>H6+H7+#REF!+H9+H10+H11+H12</f>
        <v>#REF!</v>
      </c>
      <c r="I13" s="439" t="e">
        <f>I6+I7+#REF!+I9+I10+I11+I12</f>
        <v>#REF!</v>
      </c>
      <c r="J13" s="22" t="e">
        <f>J6+J7+#REF!+J9+J10+J11+J12</f>
        <v>#REF!</v>
      </c>
      <c r="K13" s="50" t="e">
        <f>K6+K7+#REF!+K9+K10+K11+K12</f>
        <v>#REF!</v>
      </c>
      <c r="L13" s="725" t="e">
        <f>L6+L7+#REF!+L9+L10+L11+L12</f>
        <v>#REF!</v>
      </c>
      <c r="M13" s="439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22" t="e">
        <f>P6+P7+#REF!+P9+P10+P11+P12</f>
        <v>#REF!</v>
      </c>
      <c r="Q13" s="50" t="e">
        <f>Q6+Q7+#REF!+Q9+Q10+Q11+Q12</f>
        <v>#REF!</v>
      </c>
      <c r="R13" s="439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22" t="e">
        <f>X6+X7+#REF!+X9+X10+X11+X12</f>
        <v>#REF!</v>
      </c>
      <c r="Y13" s="412" t="e">
        <f>Y6+Y7+#REF!+Y9+Y10+Y11+Y12</f>
        <v>#REF!</v>
      </c>
    </row>
    <row r="14" spans="2:25" s="16" customFormat="1" ht="38.25" customHeight="1" x14ac:dyDescent="0.35">
      <c r="B14" s="92"/>
      <c r="C14" s="515" t="s">
        <v>71</v>
      </c>
      <c r="D14" s="458"/>
      <c r="E14" s="567"/>
      <c r="F14" s="364" t="s">
        <v>21</v>
      </c>
      <c r="G14" s="597">
        <f>G6+G7+G8+G9+G10+G11+G12</f>
        <v>830</v>
      </c>
      <c r="H14" s="567"/>
      <c r="I14" s="567">
        <f t="shared" ref="I14:Y14" si="0">I6+I7+I8+I9+I10+I11+I12</f>
        <v>35.47</v>
      </c>
      <c r="J14" s="731">
        <f t="shared" si="0"/>
        <v>28.91</v>
      </c>
      <c r="K14" s="61">
        <f t="shared" si="0"/>
        <v>104.97999999999999</v>
      </c>
      <c r="L14" s="732">
        <f t="shared" si="0"/>
        <v>824.71999999999991</v>
      </c>
      <c r="M14" s="567">
        <f t="shared" si="0"/>
        <v>0.42000000000000004</v>
      </c>
      <c r="N14" s="731">
        <f t="shared" si="0"/>
        <v>0.34</v>
      </c>
      <c r="O14" s="731">
        <f t="shared" si="0"/>
        <v>35.339999999999996</v>
      </c>
      <c r="P14" s="731">
        <f t="shared" si="0"/>
        <v>100.5</v>
      </c>
      <c r="Q14" s="61">
        <f t="shared" si="0"/>
        <v>0</v>
      </c>
      <c r="R14" s="567">
        <f t="shared" si="0"/>
        <v>118.22</v>
      </c>
      <c r="S14" s="731">
        <f t="shared" si="0"/>
        <v>564.97</v>
      </c>
      <c r="T14" s="731">
        <f t="shared" si="0"/>
        <v>259.15000000000003</v>
      </c>
      <c r="U14" s="731">
        <f t="shared" si="0"/>
        <v>15.780000000000001</v>
      </c>
      <c r="V14" s="731">
        <f t="shared" si="0"/>
        <v>1361.6999999999998</v>
      </c>
      <c r="W14" s="731">
        <f t="shared" si="0"/>
        <v>1.9599999999999999E-2</v>
      </c>
      <c r="X14" s="731">
        <f t="shared" si="0"/>
        <v>8.8500000000000002E-3</v>
      </c>
      <c r="Y14" s="597">
        <f t="shared" si="0"/>
        <v>0.125</v>
      </c>
    </row>
    <row r="15" spans="2:25" s="16" customFormat="1" ht="38.25" customHeight="1" x14ac:dyDescent="0.35">
      <c r="B15" s="92"/>
      <c r="C15" s="514" t="s">
        <v>70</v>
      </c>
      <c r="D15" s="413"/>
      <c r="E15" s="418"/>
      <c r="F15" s="360" t="s">
        <v>22</v>
      </c>
      <c r="G15" s="655"/>
      <c r="H15" s="418"/>
      <c r="I15" s="726"/>
      <c r="J15" s="727"/>
      <c r="K15" s="728"/>
      <c r="L15" s="729" t="e">
        <f>L13/23.5</f>
        <v>#REF!</v>
      </c>
      <c r="M15" s="726"/>
      <c r="N15" s="727"/>
      <c r="O15" s="727"/>
      <c r="P15" s="727"/>
      <c r="Q15" s="730"/>
      <c r="R15" s="726"/>
      <c r="S15" s="727"/>
      <c r="T15" s="727"/>
      <c r="U15" s="727"/>
      <c r="V15" s="727"/>
      <c r="W15" s="727"/>
      <c r="X15" s="727"/>
      <c r="Y15" s="728"/>
    </row>
    <row r="16" spans="2:25" s="16" customFormat="1" ht="38.25" customHeight="1" thickBot="1" x14ac:dyDescent="0.4">
      <c r="B16" s="219"/>
      <c r="C16" s="515" t="s">
        <v>71</v>
      </c>
      <c r="D16" s="142"/>
      <c r="E16" s="483"/>
      <c r="F16" s="365" t="s">
        <v>22</v>
      </c>
      <c r="G16" s="798"/>
      <c r="H16" s="483"/>
      <c r="I16" s="366"/>
      <c r="J16" s="367"/>
      <c r="K16" s="368"/>
      <c r="L16" s="733">
        <f>L14/23.5</f>
        <v>35.094468085106378</v>
      </c>
      <c r="M16" s="366"/>
      <c r="N16" s="367"/>
      <c r="O16" s="367"/>
      <c r="P16" s="367"/>
      <c r="Q16" s="395"/>
      <c r="R16" s="366"/>
      <c r="S16" s="367"/>
      <c r="T16" s="367"/>
      <c r="U16" s="367"/>
      <c r="V16" s="367"/>
      <c r="W16" s="367"/>
      <c r="X16" s="367"/>
      <c r="Y16" s="368"/>
    </row>
    <row r="17" spans="2:15" x14ac:dyDescent="0.35">
      <c r="B17" s="9"/>
      <c r="C17" s="9"/>
      <c r="D17" s="28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E18" s="11"/>
      <c r="F18" s="25"/>
      <c r="G18" s="26"/>
      <c r="H18" s="11"/>
      <c r="I18" s="11"/>
      <c r="J18" s="11"/>
      <c r="K18" s="11"/>
    </row>
    <row r="19" spans="2:15" ht="18" x14ac:dyDescent="0.35">
      <c r="C19" s="575" t="s">
        <v>62</v>
      </c>
      <c r="D19" s="575"/>
      <c r="E19" s="586"/>
      <c r="F19" s="586"/>
      <c r="G19" s="26"/>
      <c r="H19" s="11"/>
      <c r="I19" s="11"/>
      <c r="J19" s="11"/>
      <c r="K19" s="11"/>
    </row>
    <row r="20" spans="2:15" ht="15.5" x14ac:dyDescent="0.35">
      <c r="C20" s="576" t="s">
        <v>63</v>
      </c>
      <c r="D20" s="576"/>
      <c r="E20" s="587"/>
      <c r="F20" s="587"/>
      <c r="G20" s="11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topLeftCell="A5" zoomScale="39" zoomScaleNormal="39" workbookViewId="0">
      <selection activeCell="F32" sqref="F32:G34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79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6"/>
      <c r="K4" s="887"/>
      <c r="L4" s="880" t="s">
        <v>149</v>
      </c>
      <c r="M4" s="874" t="s">
        <v>24</v>
      </c>
      <c r="N4" s="875"/>
      <c r="O4" s="888"/>
      <c r="P4" s="888"/>
      <c r="Q4" s="889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48.75" customHeight="1" thickBot="1" x14ac:dyDescent="0.4">
      <c r="B5" s="878"/>
      <c r="C5" s="878"/>
      <c r="D5" s="882"/>
      <c r="E5" s="882"/>
      <c r="F5" s="882"/>
      <c r="G5" s="882"/>
      <c r="H5" s="882"/>
      <c r="I5" s="411" t="s">
        <v>27</v>
      </c>
      <c r="J5" s="786" t="s">
        <v>28</v>
      </c>
      <c r="K5" s="411" t="s">
        <v>29</v>
      </c>
      <c r="L5" s="890"/>
      <c r="M5" s="421" t="s">
        <v>30</v>
      </c>
      <c r="N5" s="66" t="s">
        <v>107</v>
      </c>
      <c r="O5" s="66" t="s">
        <v>31</v>
      </c>
      <c r="P5" s="790" t="s">
        <v>108</v>
      </c>
      <c r="Q5" s="791" t="s">
        <v>109</v>
      </c>
      <c r="R5" s="421" t="s">
        <v>32</v>
      </c>
      <c r="S5" s="66" t="s">
        <v>33</v>
      </c>
      <c r="T5" s="66" t="s">
        <v>34</v>
      </c>
      <c r="U5" s="66" t="s">
        <v>35</v>
      </c>
      <c r="V5" s="66" t="s">
        <v>110</v>
      </c>
      <c r="W5" s="66" t="s">
        <v>111</v>
      </c>
      <c r="X5" s="66" t="s">
        <v>112</v>
      </c>
      <c r="Y5" s="792" t="s">
        <v>113</v>
      </c>
    </row>
    <row r="6" spans="2:25" s="16" customFormat="1" ht="39" customHeight="1" x14ac:dyDescent="0.35">
      <c r="B6" s="119" t="s">
        <v>7</v>
      </c>
      <c r="C6" s="331"/>
      <c r="D6" s="473">
        <v>137</v>
      </c>
      <c r="E6" s="830" t="s">
        <v>20</v>
      </c>
      <c r="F6" s="831" t="s">
        <v>152</v>
      </c>
      <c r="G6" s="832">
        <v>100</v>
      </c>
      <c r="H6" s="826"/>
      <c r="I6" s="833">
        <v>0.8</v>
      </c>
      <c r="J6" s="321">
        <v>0.2</v>
      </c>
      <c r="K6" s="322">
        <v>7.5</v>
      </c>
      <c r="L6" s="408">
        <v>38</v>
      </c>
      <c r="M6" s="373">
        <v>0.06</v>
      </c>
      <c r="N6" s="833">
        <v>0.03</v>
      </c>
      <c r="O6" s="321">
        <v>38</v>
      </c>
      <c r="P6" s="321">
        <v>10</v>
      </c>
      <c r="Q6" s="374">
        <v>0</v>
      </c>
      <c r="R6" s="373">
        <v>35</v>
      </c>
      <c r="S6" s="321">
        <v>17</v>
      </c>
      <c r="T6" s="321">
        <v>11</v>
      </c>
      <c r="U6" s="321">
        <v>0.1</v>
      </c>
      <c r="V6" s="321">
        <v>155</v>
      </c>
      <c r="W6" s="321">
        <v>2.9999999999999997E-4</v>
      </c>
      <c r="X6" s="321">
        <v>1E-4</v>
      </c>
      <c r="Y6" s="374">
        <v>0.15</v>
      </c>
    </row>
    <row r="7" spans="2:25" s="16" customFormat="1" ht="39" customHeight="1" x14ac:dyDescent="0.35">
      <c r="B7" s="90"/>
      <c r="C7" s="124"/>
      <c r="D7" s="456">
        <v>32</v>
      </c>
      <c r="E7" s="88" t="s">
        <v>9</v>
      </c>
      <c r="F7" s="134" t="s">
        <v>50</v>
      </c>
      <c r="G7" s="529">
        <v>200</v>
      </c>
      <c r="H7" s="144"/>
      <c r="I7" s="210">
        <v>5.88</v>
      </c>
      <c r="J7" s="73">
        <v>8.82</v>
      </c>
      <c r="K7" s="180">
        <v>9.6</v>
      </c>
      <c r="L7" s="324">
        <v>142.19999999999999</v>
      </c>
      <c r="M7" s="210">
        <v>0.04</v>
      </c>
      <c r="N7" s="73">
        <v>0.08</v>
      </c>
      <c r="O7" s="73">
        <v>2.2400000000000002</v>
      </c>
      <c r="P7" s="73">
        <v>132.44</v>
      </c>
      <c r="Q7" s="74">
        <v>0.06</v>
      </c>
      <c r="R7" s="210">
        <v>32.880000000000003</v>
      </c>
      <c r="S7" s="73">
        <v>83.64</v>
      </c>
      <c r="T7" s="834">
        <v>22.74</v>
      </c>
      <c r="U7" s="73">
        <v>1.44</v>
      </c>
      <c r="V7" s="73">
        <v>320.8</v>
      </c>
      <c r="W7" s="73">
        <v>6.0000000000000001E-3</v>
      </c>
      <c r="X7" s="73">
        <v>0</v>
      </c>
      <c r="Y7" s="180">
        <v>3.5999999999999997E-2</v>
      </c>
    </row>
    <row r="8" spans="2:25" s="16" customFormat="1" ht="39" customHeight="1" x14ac:dyDescent="0.35">
      <c r="B8" s="92"/>
      <c r="C8" s="196"/>
      <c r="D8" s="456">
        <v>182</v>
      </c>
      <c r="E8" s="177" t="s">
        <v>10</v>
      </c>
      <c r="F8" s="312" t="s">
        <v>157</v>
      </c>
      <c r="G8" s="768">
        <v>90</v>
      </c>
      <c r="H8" s="112"/>
      <c r="I8" s="181">
        <v>18.61</v>
      </c>
      <c r="J8" s="73">
        <v>5.33</v>
      </c>
      <c r="K8" s="74">
        <v>2.89</v>
      </c>
      <c r="L8" s="183">
        <v>133.04</v>
      </c>
      <c r="M8" s="181">
        <v>0.1</v>
      </c>
      <c r="N8" s="181">
        <v>0.12</v>
      </c>
      <c r="O8" s="73">
        <v>1.34</v>
      </c>
      <c r="P8" s="73">
        <v>30</v>
      </c>
      <c r="Q8" s="74">
        <v>0.32</v>
      </c>
      <c r="R8" s="210">
        <v>125.75</v>
      </c>
      <c r="S8" s="73">
        <v>245.55199999999999</v>
      </c>
      <c r="T8" s="73">
        <v>56.16</v>
      </c>
      <c r="U8" s="73">
        <v>0.97</v>
      </c>
      <c r="V8" s="73">
        <v>404.63</v>
      </c>
      <c r="W8" s="73">
        <v>0.13800000000000001</v>
      </c>
      <c r="X8" s="73">
        <v>1.494E-2</v>
      </c>
      <c r="Y8" s="180">
        <v>0.65</v>
      </c>
    </row>
    <row r="9" spans="2:25" s="16" customFormat="1" ht="39" customHeight="1" x14ac:dyDescent="0.35">
      <c r="B9" s="92"/>
      <c r="C9" s="196"/>
      <c r="D9" s="456">
        <v>53</v>
      </c>
      <c r="E9" s="220" t="s">
        <v>61</v>
      </c>
      <c r="F9" s="277" t="s">
        <v>57</v>
      </c>
      <c r="G9" s="87">
        <v>150</v>
      </c>
      <c r="H9" s="113"/>
      <c r="I9" s="69">
        <v>3.3</v>
      </c>
      <c r="J9" s="13">
        <v>4.95</v>
      </c>
      <c r="K9" s="23">
        <v>32.25</v>
      </c>
      <c r="L9" s="114">
        <v>186.45</v>
      </c>
      <c r="M9" s="69">
        <v>0.03</v>
      </c>
      <c r="N9" s="69">
        <v>0.03</v>
      </c>
      <c r="O9" s="13">
        <v>0</v>
      </c>
      <c r="P9" s="13">
        <v>18.899999999999999</v>
      </c>
      <c r="Q9" s="23">
        <v>0.08</v>
      </c>
      <c r="R9" s="205">
        <v>4.95</v>
      </c>
      <c r="S9" s="13">
        <v>79.83</v>
      </c>
      <c r="T9" s="30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2">
        <v>2.7E-2</v>
      </c>
    </row>
    <row r="10" spans="2:25" s="16" customFormat="1" ht="39" customHeight="1" x14ac:dyDescent="0.35">
      <c r="B10" s="92"/>
      <c r="C10" s="196"/>
    </row>
    <row r="11" spans="2:25" s="16" customFormat="1" ht="39" customHeight="1" x14ac:dyDescent="0.35">
      <c r="B11" s="92"/>
      <c r="C11" s="196"/>
      <c r="D11" s="123">
        <v>119</v>
      </c>
      <c r="E11" s="148" t="s">
        <v>14</v>
      </c>
      <c r="F11" s="125" t="s">
        <v>52</v>
      </c>
      <c r="G11" s="108">
        <v>45</v>
      </c>
      <c r="H11" s="111"/>
      <c r="I11" s="17">
        <v>3.19</v>
      </c>
      <c r="J11" s="15">
        <v>0.31</v>
      </c>
      <c r="K11" s="18">
        <v>19.89</v>
      </c>
      <c r="L11" s="161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4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2">
        <v>0</v>
      </c>
    </row>
    <row r="12" spans="2:25" s="16" customFormat="1" ht="39" customHeight="1" x14ac:dyDescent="0.35">
      <c r="B12" s="92"/>
      <c r="C12" s="196"/>
      <c r="D12" s="121">
        <v>120</v>
      </c>
      <c r="E12" s="175" t="s">
        <v>15</v>
      </c>
      <c r="F12" s="182" t="s">
        <v>44</v>
      </c>
      <c r="G12" s="112">
        <v>40</v>
      </c>
      <c r="H12" s="313"/>
      <c r="I12" s="19">
        <v>2.64</v>
      </c>
      <c r="J12" s="20">
        <v>0.48</v>
      </c>
      <c r="K12" s="21">
        <v>16.079999999999998</v>
      </c>
      <c r="L12" s="164">
        <v>79.2</v>
      </c>
      <c r="M12" s="17">
        <v>7.0000000000000007E-2</v>
      </c>
      <c r="N12" s="17">
        <v>0.03</v>
      </c>
      <c r="O12" s="15">
        <v>0</v>
      </c>
      <c r="P12" s="15">
        <v>0</v>
      </c>
      <c r="Q12" s="18">
        <v>0</v>
      </c>
      <c r="R12" s="204">
        <v>11.6</v>
      </c>
      <c r="S12" s="15">
        <v>60</v>
      </c>
      <c r="T12" s="15">
        <v>18.8</v>
      </c>
      <c r="U12" s="15">
        <v>1.56</v>
      </c>
      <c r="V12" s="15">
        <v>94</v>
      </c>
      <c r="W12" s="15">
        <v>1.6999999999999999E-3</v>
      </c>
      <c r="X12" s="15">
        <v>2.2000000000000001E-3</v>
      </c>
      <c r="Y12" s="38">
        <v>0.01</v>
      </c>
    </row>
    <row r="13" spans="2:25" s="16" customFormat="1" ht="39" customHeight="1" x14ac:dyDescent="0.35">
      <c r="B13" s="92"/>
      <c r="C13" s="196"/>
      <c r="D13" s="595"/>
      <c r="E13" s="212"/>
      <c r="F13" s="263" t="s">
        <v>21</v>
      </c>
      <c r="G13" s="270">
        <f>SUM(G6:G12)</f>
        <v>625</v>
      </c>
      <c r="H13" s="111"/>
      <c r="I13" s="24">
        <f>SUM(I7:I12)</f>
        <v>33.619999999999997</v>
      </c>
      <c r="J13" s="14">
        <f>SUM(J7:J12)</f>
        <v>19.89</v>
      </c>
      <c r="K13" s="104">
        <f>SUM(K7:K12)</f>
        <v>80.709999999999994</v>
      </c>
      <c r="L13" s="334">
        <f>L6+L7+L8+L9+'2 день'!L10+L11+L12</f>
        <v>763.69</v>
      </c>
      <c r="M13" s="24">
        <f t="shared" ref="M13:Y13" si="0">SUM(M7:M12)</f>
        <v>0.29000000000000004</v>
      </c>
      <c r="N13" s="24">
        <f t="shared" si="0"/>
        <v>0.28000000000000003</v>
      </c>
      <c r="O13" s="14">
        <f t="shared" si="0"/>
        <v>3.58</v>
      </c>
      <c r="P13" s="14">
        <f t="shared" si="0"/>
        <v>181.34</v>
      </c>
      <c r="Q13" s="104">
        <f t="shared" si="0"/>
        <v>0.46</v>
      </c>
      <c r="R13" s="170">
        <f t="shared" si="0"/>
        <v>191.82999999999998</v>
      </c>
      <c r="S13" s="14">
        <f t="shared" si="0"/>
        <v>567.12199999999996</v>
      </c>
      <c r="T13" s="14">
        <f t="shared" si="0"/>
        <v>153.47</v>
      </c>
      <c r="U13" s="14">
        <f t="shared" si="0"/>
        <v>5.76</v>
      </c>
      <c r="V13" s="14">
        <f t="shared" si="0"/>
        <v>861.80000000000007</v>
      </c>
      <c r="W13" s="14">
        <f t="shared" si="0"/>
        <v>0.14770000000000003</v>
      </c>
      <c r="X13" s="14">
        <f t="shared" si="0"/>
        <v>2.8140000000000002E-2</v>
      </c>
      <c r="Y13" s="43">
        <f t="shared" si="0"/>
        <v>0.72300000000000009</v>
      </c>
    </row>
    <row r="14" spans="2:25" s="16" customFormat="1" ht="39" customHeight="1" thickBot="1" x14ac:dyDescent="0.4">
      <c r="B14" s="219"/>
      <c r="C14" s="254"/>
      <c r="D14" s="596"/>
      <c r="E14" s="265"/>
      <c r="F14" s="264" t="s">
        <v>22</v>
      </c>
      <c r="G14" s="265"/>
      <c r="H14" s="254"/>
      <c r="I14" s="253"/>
      <c r="J14" s="39"/>
      <c r="K14" s="256"/>
      <c r="L14" s="166">
        <f>L13/23.5</f>
        <v>32.497446808510638</v>
      </c>
      <c r="M14" s="253"/>
      <c r="N14" s="253"/>
      <c r="O14" s="39"/>
      <c r="P14" s="39"/>
      <c r="Q14" s="256"/>
      <c r="R14" s="257"/>
      <c r="S14" s="39"/>
      <c r="T14" s="39"/>
      <c r="U14" s="39"/>
      <c r="V14" s="39"/>
      <c r="W14" s="39"/>
      <c r="X14" s="39"/>
      <c r="Y14" s="40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9" spans="4:25" ht="31" x14ac:dyDescent="0.35">
      <c r="D19" s="459">
        <v>216</v>
      </c>
      <c r="E19" s="108" t="s">
        <v>18</v>
      </c>
      <c r="F19" s="310" t="s">
        <v>118</v>
      </c>
      <c r="G19" s="121">
        <v>200</v>
      </c>
      <c r="H19" s="221"/>
      <c r="I19" s="204">
        <v>0.26</v>
      </c>
      <c r="J19" s="15">
        <v>0</v>
      </c>
      <c r="K19" s="38">
        <v>15.46</v>
      </c>
      <c r="L19" s="213">
        <v>62</v>
      </c>
      <c r="M19" s="234">
        <v>0</v>
      </c>
      <c r="N19" s="20">
        <v>0</v>
      </c>
      <c r="O19" s="20">
        <v>4.4000000000000004</v>
      </c>
      <c r="P19" s="20">
        <v>0</v>
      </c>
      <c r="Q19" s="21">
        <v>0</v>
      </c>
      <c r="R19" s="234">
        <v>0.4</v>
      </c>
      <c r="S19" s="20">
        <v>0</v>
      </c>
      <c r="T19" s="20">
        <v>0</v>
      </c>
      <c r="U19" s="20">
        <v>0.04</v>
      </c>
      <c r="V19" s="20">
        <v>0.36</v>
      </c>
      <c r="W19" s="20">
        <v>0</v>
      </c>
      <c r="X19" s="20">
        <v>0</v>
      </c>
      <c r="Y19" s="44">
        <v>0</v>
      </c>
    </row>
    <row r="23" spans="4:25" x14ac:dyDescent="0.35">
      <c r="E23" s="11"/>
      <c r="F23" s="11"/>
      <c r="G23" s="11"/>
      <c r="H23" s="11"/>
      <c r="I23" s="11"/>
      <c r="J23" s="11"/>
      <c r="K23" s="11"/>
    </row>
    <row r="24" spans="4:25" x14ac:dyDescent="0.35">
      <c r="E24" s="11"/>
      <c r="F24" s="11"/>
      <c r="G24" s="11"/>
      <c r="H24" s="11"/>
      <c r="I24" s="11"/>
      <c r="J24" s="11"/>
      <c r="K24" s="11"/>
    </row>
    <row r="25" spans="4:25" x14ac:dyDescent="0.35">
      <c r="E25" s="11"/>
      <c r="F25" s="11"/>
      <c r="G25" s="11"/>
      <c r="H25" s="11"/>
      <c r="I25" s="11"/>
      <c r="J25" s="11"/>
      <c r="K25" s="11"/>
    </row>
    <row r="26" spans="4:2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B7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877" t="s">
        <v>0</v>
      </c>
      <c r="C4" s="877"/>
      <c r="D4" s="880" t="s">
        <v>148</v>
      </c>
      <c r="E4" s="891" t="s">
        <v>38</v>
      </c>
      <c r="F4" s="880" t="s">
        <v>37</v>
      </c>
      <c r="G4" s="880" t="s">
        <v>26</v>
      </c>
      <c r="H4" s="880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72"/>
      <c r="Q4" s="873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48" s="16" customFormat="1" ht="28.5" customHeight="1" thickBot="1" x14ac:dyDescent="0.4">
      <c r="B5" s="878"/>
      <c r="C5" s="882"/>
      <c r="D5" s="881"/>
      <c r="E5" s="881"/>
      <c r="F5" s="881"/>
      <c r="G5" s="881"/>
      <c r="H5" s="881"/>
      <c r="I5" s="106" t="s">
        <v>27</v>
      </c>
      <c r="J5" s="400" t="s">
        <v>28</v>
      </c>
      <c r="K5" s="520" t="s">
        <v>29</v>
      </c>
      <c r="L5" s="881"/>
      <c r="M5" s="307" t="s">
        <v>30</v>
      </c>
      <c r="N5" s="307" t="s">
        <v>107</v>
      </c>
      <c r="O5" s="307" t="s">
        <v>31</v>
      </c>
      <c r="P5" s="399" t="s">
        <v>108</v>
      </c>
      <c r="Q5" s="307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48" s="16" customFormat="1" ht="19.5" customHeight="1" x14ac:dyDescent="0.35">
      <c r="B6" s="579" t="s">
        <v>6</v>
      </c>
      <c r="C6" s="116"/>
      <c r="D6" s="433">
        <v>24</v>
      </c>
      <c r="E6" s="116" t="s">
        <v>8</v>
      </c>
      <c r="F6" s="359" t="s">
        <v>105</v>
      </c>
      <c r="G6" s="116">
        <v>150</v>
      </c>
      <c r="H6" s="258"/>
      <c r="I6" s="224">
        <v>0.6</v>
      </c>
      <c r="J6" s="36">
        <v>0</v>
      </c>
      <c r="K6" s="41">
        <v>16.95</v>
      </c>
      <c r="L6" s="286">
        <v>69</v>
      </c>
      <c r="M6" s="45">
        <v>0.01</v>
      </c>
      <c r="N6" s="45">
        <v>0.03</v>
      </c>
      <c r="O6" s="34">
        <v>19.5</v>
      </c>
      <c r="P6" s="34">
        <v>0</v>
      </c>
      <c r="Q6" s="46">
        <v>0</v>
      </c>
      <c r="R6" s="224">
        <v>24</v>
      </c>
      <c r="S6" s="36">
        <v>16.5</v>
      </c>
      <c r="T6" s="36">
        <v>13.5</v>
      </c>
      <c r="U6" s="36">
        <v>3.3</v>
      </c>
      <c r="V6" s="36">
        <v>417</v>
      </c>
      <c r="W6" s="36">
        <v>3.0000000000000001E-3</v>
      </c>
      <c r="X6" s="36">
        <v>5.0000000000000001E-4</v>
      </c>
      <c r="Y6" s="37">
        <v>1.4999999999999999E-2</v>
      </c>
    </row>
    <row r="7" spans="2:48" s="16" customFormat="1" ht="26.25" customHeight="1" x14ac:dyDescent="0.35">
      <c r="B7" s="579"/>
      <c r="C7" s="111"/>
      <c r="D7" s="456">
        <v>67</v>
      </c>
      <c r="E7" s="112" t="s">
        <v>59</v>
      </c>
      <c r="F7" s="109" t="s">
        <v>145</v>
      </c>
      <c r="G7" s="112">
        <v>150</v>
      </c>
      <c r="H7" s="88"/>
      <c r="I7" s="234">
        <v>18.75</v>
      </c>
      <c r="J7" s="20">
        <v>19.5</v>
      </c>
      <c r="K7" s="44">
        <v>2.7</v>
      </c>
      <c r="L7" s="164">
        <v>261.45</v>
      </c>
      <c r="M7" s="234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4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0">
        <v>0</v>
      </c>
    </row>
    <row r="8" spans="2:48" s="16" customFormat="1" ht="23.25" customHeight="1" x14ac:dyDescent="0.35">
      <c r="B8" s="579"/>
      <c r="C8" s="111"/>
      <c r="D8" s="456">
        <v>116</v>
      </c>
      <c r="E8" s="88" t="s">
        <v>60</v>
      </c>
      <c r="F8" s="109" t="s">
        <v>89</v>
      </c>
      <c r="G8" s="88">
        <v>200</v>
      </c>
      <c r="H8" s="112"/>
      <c r="I8" s="17">
        <v>3.2</v>
      </c>
      <c r="J8" s="15">
        <v>3.2</v>
      </c>
      <c r="K8" s="18">
        <v>14.6</v>
      </c>
      <c r="L8" s="161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4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8">
        <v>0.04</v>
      </c>
    </row>
    <row r="9" spans="2:48" s="16" customFormat="1" ht="23.25" customHeight="1" x14ac:dyDescent="0.35">
      <c r="B9" s="579"/>
      <c r="C9" s="111"/>
      <c r="D9" s="123">
        <v>121</v>
      </c>
      <c r="E9" s="108" t="s">
        <v>14</v>
      </c>
      <c r="F9" s="310" t="s">
        <v>48</v>
      </c>
      <c r="G9" s="539">
        <v>30</v>
      </c>
      <c r="H9" s="111"/>
      <c r="I9" s="17">
        <v>2.16</v>
      </c>
      <c r="J9" s="15">
        <v>0.81</v>
      </c>
      <c r="K9" s="18">
        <v>14.73</v>
      </c>
      <c r="L9" s="161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4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8">
        <v>0</v>
      </c>
    </row>
    <row r="10" spans="2:48" s="16" customFormat="1" ht="23.25" customHeight="1" x14ac:dyDescent="0.35">
      <c r="B10" s="579"/>
      <c r="C10" s="111"/>
      <c r="D10" s="122">
        <v>120</v>
      </c>
      <c r="E10" s="108" t="s">
        <v>15</v>
      </c>
      <c r="F10" s="572" t="s">
        <v>44</v>
      </c>
      <c r="G10" s="108">
        <v>20</v>
      </c>
      <c r="H10" s="111"/>
      <c r="I10" s="17">
        <v>1.1399999999999999</v>
      </c>
      <c r="J10" s="15">
        <v>0.22</v>
      </c>
      <c r="K10" s="18">
        <v>7.44</v>
      </c>
      <c r="L10" s="162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48" s="16" customFormat="1" ht="24" customHeight="1" x14ac:dyDescent="0.35">
      <c r="B11" s="579"/>
      <c r="C11" s="111"/>
      <c r="D11" s="600"/>
      <c r="E11" s="87"/>
      <c r="F11" s="132" t="s">
        <v>21</v>
      </c>
      <c r="G11" s="606">
        <f>SUM(G6:G10)</f>
        <v>550</v>
      </c>
      <c r="H11" s="113"/>
      <c r="I11" s="283">
        <f t="shared" ref="I11:Y11" si="0">SUM(I6:I10)</f>
        <v>25.85</v>
      </c>
      <c r="J11" s="283">
        <f t="shared" si="0"/>
        <v>23.729999999999997</v>
      </c>
      <c r="K11" s="469">
        <f t="shared" si="0"/>
        <v>56.42</v>
      </c>
      <c r="L11" s="493">
        <f t="shared" si="0"/>
        <v>543.16999999999996</v>
      </c>
      <c r="M11" s="283">
        <f t="shared" si="0"/>
        <v>6.64</v>
      </c>
      <c r="N11" s="283">
        <f t="shared" si="0"/>
        <v>0.95399999999999996</v>
      </c>
      <c r="O11" s="283">
        <f t="shared" si="0"/>
        <v>21.269999999999996</v>
      </c>
      <c r="P11" s="283">
        <f t="shared" si="0"/>
        <v>430</v>
      </c>
      <c r="Q11" s="469">
        <f t="shared" si="0"/>
        <v>2.7600000000000002</v>
      </c>
      <c r="R11" s="288">
        <f t="shared" si="0"/>
        <v>485.42</v>
      </c>
      <c r="S11" s="283">
        <f t="shared" si="0"/>
        <v>525.68000000000006</v>
      </c>
      <c r="T11" s="283">
        <f t="shared" si="0"/>
        <v>80.660000000000011</v>
      </c>
      <c r="U11" s="283">
        <f t="shared" si="0"/>
        <v>7.37</v>
      </c>
      <c r="V11" s="283">
        <f t="shared" si="0"/>
        <v>1051.1999999999998</v>
      </c>
      <c r="W11" s="283">
        <f t="shared" si="0"/>
        <v>2.4E-2</v>
      </c>
      <c r="X11" s="283">
        <f t="shared" si="0"/>
        <v>4.1500000000000009E-2</v>
      </c>
      <c r="Y11" s="470">
        <f t="shared" si="0"/>
        <v>6.7000000000000004E-2</v>
      </c>
    </row>
    <row r="12" spans="2:48" s="33" customFormat="1" ht="24" customHeight="1" thickBot="1" x14ac:dyDescent="0.4">
      <c r="B12" s="580"/>
      <c r="C12" s="298"/>
      <c r="D12" s="603"/>
      <c r="E12" s="282"/>
      <c r="F12" s="133" t="s">
        <v>22</v>
      </c>
      <c r="G12" s="282"/>
      <c r="H12" s="281"/>
      <c r="I12" s="284"/>
      <c r="J12" s="279"/>
      <c r="K12" s="285"/>
      <c r="L12" s="287">
        <f>L11/23.5</f>
        <v>23.113617021276593</v>
      </c>
      <c r="M12" s="284"/>
      <c r="N12" s="279"/>
      <c r="O12" s="279"/>
      <c r="P12" s="279"/>
      <c r="Q12" s="285"/>
      <c r="R12" s="289"/>
      <c r="S12" s="279"/>
      <c r="T12" s="279"/>
      <c r="U12" s="279"/>
      <c r="V12" s="279"/>
      <c r="W12" s="279"/>
      <c r="X12" s="279"/>
      <c r="Y12" s="280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</row>
    <row r="13" spans="2:48" s="16" customFormat="1" ht="26.5" customHeight="1" x14ac:dyDescent="0.35">
      <c r="B13" s="578" t="s">
        <v>7</v>
      </c>
      <c r="C13" s="835"/>
      <c r="D13" s="241">
        <v>9</v>
      </c>
      <c r="E13" s="242" t="s">
        <v>20</v>
      </c>
      <c r="F13" s="534" t="s">
        <v>88</v>
      </c>
      <c r="G13" s="671">
        <v>60</v>
      </c>
      <c r="H13" s="241"/>
      <c r="I13" s="35">
        <v>1.26</v>
      </c>
      <c r="J13" s="36">
        <v>4.26</v>
      </c>
      <c r="K13" s="41">
        <v>7.26</v>
      </c>
      <c r="L13" s="163">
        <v>72.48</v>
      </c>
      <c r="M13" s="35">
        <v>0.02</v>
      </c>
      <c r="N13" s="35">
        <v>0</v>
      </c>
      <c r="O13" s="36">
        <v>9.8699999999999992</v>
      </c>
      <c r="P13" s="36">
        <v>0</v>
      </c>
      <c r="Q13" s="41">
        <v>0</v>
      </c>
      <c r="R13" s="224">
        <v>30.16</v>
      </c>
      <c r="S13" s="36">
        <v>38.72</v>
      </c>
      <c r="T13" s="36">
        <v>19.489999999999998</v>
      </c>
      <c r="U13" s="36">
        <v>1.1100000000000001</v>
      </c>
      <c r="V13" s="36">
        <v>11.86</v>
      </c>
      <c r="W13" s="36">
        <v>0</v>
      </c>
      <c r="X13" s="36">
        <v>0</v>
      </c>
      <c r="Y13" s="37">
        <v>0</v>
      </c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</row>
    <row r="14" spans="2:48" s="16" customFormat="1" ht="26.5" customHeight="1" x14ac:dyDescent="0.35">
      <c r="B14" s="579"/>
      <c r="C14" s="145"/>
      <c r="D14" s="113">
        <v>236</v>
      </c>
      <c r="E14" s="122" t="s">
        <v>9</v>
      </c>
      <c r="F14" s="330" t="s">
        <v>184</v>
      </c>
      <c r="G14" s="537">
        <v>200</v>
      </c>
      <c r="H14" s="87"/>
      <c r="I14" s="205">
        <v>4.87</v>
      </c>
      <c r="J14" s="13">
        <v>4.7699999999999996</v>
      </c>
      <c r="K14" s="42">
        <v>10.9</v>
      </c>
      <c r="L14" s="89">
        <v>105.71</v>
      </c>
      <c r="M14" s="205">
        <v>0.08</v>
      </c>
      <c r="N14" s="69">
        <v>7.0000000000000007E-2</v>
      </c>
      <c r="O14" s="13">
        <v>5.87</v>
      </c>
      <c r="P14" s="13">
        <v>120</v>
      </c>
      <c r="Q14" s="42">
        <v>0</v>
      </c>
      <c r="R14" s="69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2">
        <v>0.05</v>
      </c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</row>
    <row r="15" spans="2:48" s="16" customFormat="1" ht="26.5" customHeight="1" x14ac:dyDescent="0.35">
      <c r="B15" s="582"/>
      <c r="C15" s="604"/>
      <c r="D15" s="113">
        <v>126</v>
      </c>
      <c r="E15" s="87" t="s">
        <v>10</v>
      </c>
      <c r="F15" s="330" t="s">
        <v>139</v>
      </c>
      <c r="G15" s="537">
        <v>90</v>
      </c>
      <c r="H15" s="87"/>
      <c r="I15" s="205" t="s">
        <v>146</v>
      </c>
      <c r="J15" s="13" t="s">
        <v>147</v>
      </c>
      <c r="K15" s="519">
        <v>3.59</v>
      </c>
      <c r="L15" s="123">
        <v>256</v>
      </c>
      <c r="M15" s="69">
        <v>0.15</v>
      </c>
      <c r="N15" s="69">
        <v>0.12</v>
      </c>
      <c r="O15" s="13">
        <v>2.0099999999999998</v>
      </c>
      <c r="P15" s="13">
        <v>0</v>
      </c>
      <c r="Q15" s="42">
        <v>0</v>
      </c>
      <c r="R15" s="69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2">
        <v>0.05</v>
      </c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</row>
    <row r="16" spans="2:48" s="16" customFormat="1" ht="26.5" customHeight="1" x14ac:dyDescent="0.35">
      <c r="B16" s="582"/>
      <c r="C16" s="604"/>
      <c r="D16" s="113">
        <v>210</v>
      </c>
      <c r="E16" s="122" t="s">
        <v>61</v>
      </c>
      <c r="F16" s="110" t="s">
        <v>66</v>
      </c>
      <c r="G16" s="113">
        <v>150</v>
      </c>
      <c r="H16" s="87"/>
      <c r="I16" s="205">
        <v>13.95</v>
      </c>
      <c r="J16" s="13">
        <v>4.6500000000000004</v>
      </c>
      <c r="K16" s="42">
        <v>31.95</v>
      </c>
      <c r="L16" s="89">
        <v>224.85</v>
      </c>
      <c r="M16" s="205">
        <v>0.56999999999999995</v>
      </c>
      <c r="N16" s="69">
        <v>0.09</v>
      </c>
      <c r="O16" s="13">
        <v>0</v>
      </c>
      <c r="P16" s="13">
        <v>18.899999999999999</v>
      </c>
      <c r="Q16" s="42">
        <v>7.4999999999999997E-2</v>
      </c>
      <c r="R16" s="69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8">
        <v>2.4E-2</v>
      </c>
    </row>
    <row r="17" spans="2:25" s="16" customFormat="1" ht="26.5" customHeight="1" x14ac:dyDescent="0.35">
      <c r="B17" s="582"/>
      <c r="C17" s="604"/>
      <c r="D17" s="113">
        <v>101</v>
      </c>
      <c r="E17" s="122" t="s">
        <v>18</v>
      </c>
      <c r="F17" s="330" t="s">
        <v>65</v>
      </c>
      <c r="G17" s="537">
        <v>200</v>
      </c>
      <c r="H17" s="87"/>
      <c r="I17" s="204">
        <v>0.8</v>
      </c>
      <c r="J17" s="15">
        <v>0</v>
      </c>
      <c r="K17" s="38">
        <v>24.6</v>
      </c>
      <c r="L17" s="213">
        <v>101.2</v>
      </c>
      <c r="M17" s="204">
        <v>0</v>
      </c>
      <c r="N17" s="17">
        <v>0.04</v>
      </c>
      <c r="O17" s="15">
        <v>140</v>
      </c>
      <c r="P17" s="15">
        <v>100</v>
      </c>
      <c r="Q17" s="38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8">
        <v>0</v>
      </c>
    </row>
    <row r="18" spans="2:25" s="16" customFormat="1" ht="26.5" customHeight="1" x14ac:dyDescent="0.35">
      <c r="B18" s="581"/>
      <c r="C18" s="605"/>
      <c r="D18" s="183">
        <v>119</v>
      </c>
      <c r="E18" s="456" t="s">
        <v>14</v>
      </c>
      <c r="F18" s="109" t="s">
        <v>52</v>
      </c>
      <c r="G18" s="195">
        <v>20</v>
      </c>
      <c r="H18" s="108"/>
      <c r="I18" s="204">
        <v>1.4</v>
      </c>
      <c r="J18" s="15">
        <v>0.14000000000000001</v>
      </c>
      <c r="K18" s="38">
        <v>8.8000000000000007</v>
      </c>
      <c r="L18" s="213">
        <v>48</v>
      </c>
      <c r="M18" s="204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4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8">
        <v>0</v>
      </c>
    </row>
    <row r="19" spans="2:25" s="16" customFormat="1" ht="26.5" customHeight="1" x14ac:dyDescent="0.35">
      <c r="B19" s="581"/>
      <c r="C19" s="605"/>
      <c r="D19" s="112">
        <v>120</v>
      </c>
      <c r="E19" s="456" t="s">
        <v>15</v>
      </c>
      <c r="F19" s="109" t="s">
        <v>44</v>
      </c>
      <c r="G19" s="88">
        <v>20</v>
      </c>
      <c r="H19" s="111"/>
      <c r="I19" s="17">
        <v>1.1399999999999999</v>
      </c>
      <c r="J19" s="15">
        <v>0.22</v>
      </c>
      <c r="K19" s="18">
        <v>7.44</v>
      </c>
      <c r="L19" s="431">
        <v>36.26</v>
      </c>
      <c r="M19" s="234">
        <v>0.02</v>
      </c>
      <c r="N19" s="20">
        <v>2.4E-2</v>
      </c>
      <c r="O19" s="20">
        <v>0.08</v>
      </c>
      <c r="P19" s="20">
        <v>0</v>
      </c>
      <c r="Q19" s="44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4">
        <v>1.2E-2</v>
      </c>
    </row>
    <row r="20" spans="2:25" s="16" customFormat="1" ht="26.5" customHeight="1" x14ac:dyDescent="0.35">
      <c r="B20" s="582"/>
      <c r="C20" s="604"/>
      <c r="D20" s="194"/>
      <c r="E20" s="121"/>
      <c r="F20" s="132" t="s">
        <v>21</v>
      </c>
      <c r="G20" s="271">
        <f>SUM(G13:G19)</f>
        <v>740</v>
      </c>
      <c r="H20" s="108"/>
      <c r="I20" s="170">
        <f>SUM(I13:I19)</f>
        <v>23.419999999999998</v>
      </c>
      <c r="J20" s="14">
        <f t="shared" ref="J20:K20" si="1">SUM(J13:J19)</f>
        <v>14.040000000000001</v>
      </c>
      <c r="K20" s="43">
        <f t="shared" si="1"/>
        <v>94.54</v>
      </c>
      <c r="L20" s="274">
        <f>SUM(L13:L19)</f>
        <v>844.5</v>
      </c>
      <c r="M20" s="170">
        <f t="shared" ref="M20:S20" si="2">SUM(M13:M19)</f>
        <v>0.86</v>
      </c>
      <c r="N20" s="170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3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3">
        <f t="shared" si="3"/>
        <v>1.2E-2</v>
      </c>
    </row>
    <row r="21" spans="2:25" ht="30" customHeight="1" thickBot="1" x14ac:dyDescent="0.4">
      <c r="B21" s="219"/>
      <c r="C21" s="255"/>
      <c r="D21" s="276"/>
      <c r="E21" s="602"/>
      <c r="F21" s="133" t="s">
        <v>22</v>
      </c>
      <c r="G21" s="276"/>
      <c r="H21" s="557"/>
      <c r="I21" s="561"/>
      <c r="J21" s="563"/>
      <c r="K21" s="564"/>
      <c r="L21" s="275">
        <f>L20/23.5</f>
        <v>35.936170212765958</v>
      </c>
      <c r="M21" s="561"/>
      <c r="N21" s="562"/>
      <c r="O21" s="563"/>
      <c r="P21" s="563"/>
      <c r="Q21" s="564"/>
      <c r="R21" s="562"/>
      <c r="S21" s="563"/>
      <c r="T21" s="607"/>
      <c r="U21" s="563"/>
      <c r="V21" s="563"/>
      <c r="W21" s="563"/>
      <c r="X21" s="607"/>
      <c r="Y21" s="608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4"/>
  <sheetViews>
    <sheetView tabSelected="1" zoomScale="43" zoomScaleNormal="43" workbookViewId="0">
      <selection activeCell="H24" sqref="H2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51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83" t="s">
        <v>24</v>
      </c>
      <c r="N4" s="886"/>
      <c r="O4" s="886"/>
      <c r="P4" s="886"/>
      <c r="Q4" s="887"/>
      <c r="R4" s="883" t="s">
        <v>25</v>
      </c>
      <c r="S4" s="886"/>
      <c r="T4" s="886"/>
      <c r="U4" s="886"/>
      <c r="V4" s="886"/>
      <c r="W4" s="886"/>
      <c r="X4" s="886"/>
      <c r="Y4" s="887"/>
    </row>
    <row r="5" spans="2:25" s="16" customFormat="1" ht="47" thickBot="1" x14ac:dyDescent="0.4">
      <c r="B5" s="878"/>
      <c r="C5" s="878"/>
      <c r="D5" s="881"/>
      <c r="E5" s="878"/>
      <c r="F5" s="878"/>
      <c r="G5" s="878"/>
      <c r="H5" s="878"/>
      <c r="I5" s="432" t="s">
        <v>27</v>
      </c>
      <c r="J5" s="400" t="s">
        <v>28</v>
      </c>
      <c r="K5" s="532" t="s">
        <v>29</v>
      </c>
      <c r="L5" s="881"/>
      <c r="M5" s="421" t="s">
        <v>30</v>
      </c>
      <c r="N5" s="421" t="s">
        <v>107</v>
      </c>
      <c r="O5" s="421" t="s">
        <v>31</v>
      </c>
      <c r="P5" s="429" t="s">
        <v>108</v>
      </c>
      <c r="Q5" s="421" t="s">
        <v>109</v>
      </c>
      <c r="R5" s="421" t="s">
        <v>32</v>
      </c>
      <c r="S5" s="421" t="s">
        <v>33</v>
      </c>
      <c r="T5" s="421" t="s">
        <v>34</v>
      </c>
      <c r="U5" s="421" t="s">
        <v>35</v>
      </c>
      <c r="V5" s="421" t="s">
        <v>110</v>
      </c>
      <c r="W5" s="421" t="s">
        <v>111</v>
      </c>
      <c r="X5" s="421" t="s">
        <v>112</v>
      </c>
      <c r="Y5" s="528" t="s">
        <v>113</v>
      </c>
    </row>
    <row r="6" spans="2:25" s="16" customFormat="1" ht="33.75" customHeight="1" x14ac:dyDescent="0.35">
      <c r="B6" s="578" t="s">
        <v>7</v>
      </c>
      <c r="C6" s="231"/>
      <c r="D6" s="335">
        <v>137</v>
      </c>
      <c r="E6" s="573" t="s">
        <v>20</v>
      </c>
      <c r="F6" s="757" t="s">
        <v>152</v>
      </c>
      <c r="G6" s="828">
        <v>100</v>
      </c>
      <c r="H6" s="130"/>
      <c r="I6" s="297">
        <v>0.8</v>
      </c>
      <c r="J6" s="47">
        <v>0.2</v>
      </c>
      <c r="K6" s="332">
        <v>7.5</v>
      </c>
      <c r="L6" s="829">
        <v>38</v>
      </c>
      <c r="M6" s="296">
        <v>0.06</v>
      </c>
      <c r="N6" s="297">
        <v>0.03</v>
      </c>
      <c r="O6" s="47">
        <v>38</v>
      </c>
      <c r="P6" s="47">
        <v>10</v>
      </c>
      <c r="Q6" s="48">
        <v>0</v>
      </c>
      <c r="R6" s="296">
        <v>35</v>
      </c>
      <c r="S6" s="47">
        <v>17</v>
      </c>
      <c r="T6" s="47">
        <v>11</v>
      </c>
      <c r="U6" s="47">
        <v>0.1</v>
      </c>
      <c r="V6" s="47">
        <v>155</v>
      </c>
      <c r="W6" s="47">
        <v>2.9999999999999997E-4</v>
      </c>
      <c r="X6" s="47">
        <v>1E-4</v>
      </c>
      <c r="Y6" s="48">
        <v>0.15</v>
      </c>
    </row>
    <row r="7" spans="2:25" s="16" customFormat="1" ht="33.75" customHeight="1" x14ac:dyDescent="0.35">
      <c r="B7" s="579"/>
      <c r="C7" s="124"/>
      <c r="D7" s="112">
        <v>237</v>
      </c>
      <c r="E7" s="88" t="s">
        <v>9</v>
      </c>
      <c r="F7" s="134" t="s">
        <v>104</v>
      </c>
      <c r="G7" s="357">
        <v>200</v>
      </c>
      <c r="H7" s="144"/>
      <c r="I7" s="234">
        <v>1.8</v>
      </c>
      <c r="J7" s="20">
        <v>5.4</v>
      </c>
      <c r="K7" s="44">
        <v>7.2</v>
      </c>
      <c r="L7" s="233">
        <v>84.8</v>
      </c>
      <c r="M7" s="234">
        <v>0.03</v>
      </c>
      <c r="N7" s="19">
        <v>0.04</v>
      </c>
      <c r="O7" s="20">
        <v>10.08</v>
      </c>
      <c r="P7" s="20">
        <v>104.4</v>
      </c>
      <c r="Q7" s="21">
        <v>0</v>
      </c>
      <c r="R7" s="234">
        <v>28.34</v>
      </c>
      <c r="S7" s="20">
        <v>33.4</v>
      </c>
      <c r="T7" s="20">
        <v>15.66</v>
      </c>
      <c r="U7" s="20">
        <v>0.62</v>
      </c>
      <c r="V7" s="20">
        <v>269</v>
      </c>
      <c r="W7" s="20">
        <v>0.04</v>
      </c>
      <c r="X7" s="20">
        <v>0</v>
      </c>
      <c r="Y7" s="44">
        <v>0.02</v>
      </c>
    </row>
    <row r="8" spans="2:25" s="16" customFormat="1" ht="33.75" customHeight="1" x14ac:dyDescent="0.35">
      <c r="B8" s="582"/>
      <c r="C8" s="196"/>
      <c r="D8" s="456">
        <v>89</v>
      </c>
      <c r="E8" s="112" t="s">
        <v>10</v>
      </c>
      <c r="F8" s="149" t="s">
        <v>87</v>
      </c>
      <c r="G8" s="195">
        <v>90</v>
      </c>
      <c r="H8" s="88"/>
      <c r="I8" s="210">
        <v>18.13</v>
      </c>
      <c r="J8" s="73">
        <v>17.05</v>
      </c>
      <c r="K8" s="180">
        <v>3.69</v>
      </c>
      <c r="L8" s="324">
        <v>240.96</v>
      </c>
      <c r="M8" s="325">
        <v>0.06</v>
      </c>
      <c r="N8" s="79">
        <v>0.13</v>
      </c>
      <c r="O8" s="80">
        <v>1.06</v>
      </c>
      <c r="P8" s="80">
        <v>0</v>
      </c>
      <c r="Q8" s="81">
        <v>0</v>
      </c>
      <c r="R8" s="325">
        <v>17.03</v>
      </c>
      <c r="S8" s="80">
        <v>176.72</v>
      </c>
      <c r="T8" s="80">
        <v>23.18</v>
      </c>
      <c r="U8" s="80">
        <v>2.61</v>
      </c>
      <c r="V8" s="80">
        <v>317</v>
      </c>
      <c r="W8" s="80">
        <v>7.0000000000000001E-3</v>
      </c>
      <c r="X8" s="80">
        <v>3.5E-4</v>
      </c>
      <c r="Y8" s="85">
        <v>0.06</v>
      </c>
    </row>
    <row r="9" spans="2:25" s="16" customFormat="1" ht="33.75" customHeight="1" x14ac:dyDescent="0.35">
      <c r="B9" s="92"/>
      <c r="C9" s="196"/>
      <c r="D9" s="456">
        <v>209</v>
      </c>
      <c r="E9" s="88" t="s">
        <v>61</v>
      </c>
      <c r="F9" s="109" t="s">
        <v>158</v>
      </c>
      <c r="G9" s="88">
        <v>150</v>
      </c>
      <c r="H9" s="112"/>
      <c r="I9" s="181">
        <v>5.77</v>
      </c>
      <c r="J9" s="73">
        <v>5.05</v>
      </c>
      <c r="K9" s="74">
        <v>34.26</v>
      </c>
      <c r="L9" s="183">
        <v>194</v>
      </c>
      <c r="M9" s="181">
        <v>7.0000000000000007E-2</v>
      </c>
      <c r="N9" s="181">
        <v>0.05</v>
      </c>
      <c r="O9" s="73">
        <v>0</v>
      </c>
      <c r="P9" s="73">
        <v>20</v>
      </c>
      <c r="Q9" s="74">
        <v>0.09</v>
      </c>
      <c r="R9" s="210">
        <v>18.02</v>
      </c>
      <c r="S9" s="73">
        <v>131.28</v>
      </c>
      <c r="T9" s="836">
        <v>70.7</v>
      </c>
      <c r="U9" s="73">
        <v>1.1000000000000001</v>
      </c>
      <c r="V9" s="73">
        <v>170.22</v>
      </c>
      <c r="W9" s="73">
        <v>0.01</v>
      </c>
      <c r="X9" s="73">
        <v>1.1999999999999999E-3</v>
      </c>
      <c r="Y9" s="180">
        <v>0</v>
      </c>
    </row>
    <row r="10" spans="2:25" s="16" customFormat="1" ht="43.5" customHeight="1" x14ac:dyDescent="0.35">
      <c r="B10" s="92"/>
      <c r="C10" s="196"/>
      <c r="D10" s="459">
        <v>216</v>
      </c>
      <c r="E10" s="88" t="s">
        <v>18</v>
      </c>
      <c r="F10" s="134" t="s">
        <v>118</v>
      </c>
      <c r="G10" s="112">
        <v>200</v>
      </c>
      <c r="H10" s="326"/>
      <c r="I10" s="234">
        <v>0.26</v>
      </c>
      <c r="J10" s="20">
        <v>0</v>
      </c>
      <c r="K10" s="44">
        <v>15.46</v>
      </c>
      <c r="L10" s="164">
        <v>62</v>
      </c>
      <c r="M10" s="234">
        <v>0</v>
      </c>
      <c r="N10" s="19">
        <v>0</v>
      </c>
      <c r="O10" s="20">
        <v>4.4000000000000004</v>
      </c>
      <c r="P10" s="20">
        <v>0</v>
      </c>
      <c r="Q10" s="44">
        <v>0</v>
      </c>
      <c r="R10" s="234">
        <v>0.4</v>
      </c>
      <c r="S10" s="20">
        <v>0</v>
      </c>
      <c r="T10" s="20">
        <v>0</v>
      </c>
      <c r="U10" s="20">
        <v>0.04</v>
      </c>
      <c r="V10" s="20">
        <v>0.36</v>
      </c>
      <c r="W10" s="20">
        <v>0</v>
      </c>
      <c r="X10" s="20">
        <v>0</v>
      </c>
      <c r="Y10" s="44">
        <v>0</v>
      </c>
    </row>
    <row r="11" spans="2:25" s="16" customFormat="1" ht="33.75" customHeight="1" x14ac:dyDescent="0.35">
      <c r="B11" s="92"/>
      <c r="C11" s="196"/>
      <c r="D11" s="123">
        <v>119</v>
      </c>
      <c r="E11" s="111" t="s">
        <v>14</v>
      </c>
      <c r="F11" s="556" t="s">
        <v>52</v>
      </c>
      <c r="G11" s="112">
        <v>30</v>
      </c>
      <c r="H11" s="112"/>
      <c r="I11" s="19">
        <v>2.13</v>
      </c>
      <c r="J11" s="20">
        <v>0.21</v>
      </c>
      <c r="K11" s="21">
        <v>13.26</v>
      </c>
      <c r="L11" s="232">
        <v>72</v>
      </c>
      <c r="M11" s="234">
        <v>0.03</v>
      </c>
      <c r="N11" s="19">
        <v>0.01</v>
      </c>
      <c r="O11" s="20">
        <v>0</v>
      </c>
      <c r="P11" s="20">
        <v>0</v>
      </c>
      <c r="Q11" s="44">
        <v>0</v>
      </c>
      <c r="R11" s="234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4">
        <v>0</v>
      </c>
    </row>
    <row r="12" spans="2:25" s="16" customFormat="1" ht="33.75" customHeight="1" x14ac:dyDescent="0.35">
      <c r="B12" s="92"/>
      <c r="C12" s="196"/>
      <c r="D12" s="121">
        <v>120</v>
      </c>
      <c r="E12" s="111" t="s">
        <v>15</v>
      </c>
      <c r="F12" s="556" t="s">
        <v>44</v>
      </c>
      <c r="G12" s="112">
        <v>20</v>
      </c>
      <c r="H12" s="112"/>
      <c r="I12" s="19">
        <v>1.1399999999999999</v>
      </c>
      <c r="J12" s="20">
        <v>0.22</v>
      </c>
      <c r="K12" s="21">
        <v>7.44</v>
      </c>
      <c r="L12" s="232">
        <v>36.26</v>
      </c>
      <c r="M12" s="234">
        <v>0.02</v>
      </c>
      <c r="N12" s="19">
        <v>2.4E-2</v>
      </c>
      <c r="O12" s="20">
        <v>0.08</v>
      </c>
      <c r="P12" s="20">
        <v>0</v>
      </c>
      <c r="Q12" s="44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16" customFormat="1" ht="33.75" customHeight="1" x14ac:dyDescent="0.35">
      <c r="B13" s="92"/>
      <c r="C13" s="196"/>
      <c r="D13" s="595"/>
      <c r="E13" s="194"/>
      <c r="F13" s="151" t="s">
        <v>21</v>
      </c>
      <c r="G13" s="271">
        <f>SUM(G6:G12)</f>
        <v>790</v>
      </c>
      <c r="H13" s="108"/>
      <c r="I13" s="170">
        <f>SUM(I6:I12)</f>
        <v>30.03</v>
      </c>
      <c r="J13" s="14">
        <f>SUM(J6:J12)</f>
        <v>28.130000000000003</v>
      </c>
      <c r="K13" s="43">
        <f t="shared" ref="K13" si="0">SUM(K6:K12)</f>
        <v>88.81</v>
      </c>
      <c r="L13" s="274">
        <f>SUM(L6:L12)</f>
        <v>728.02</v>
      </c>
      <c r="M13" s="403">
        <f>SUM(M6:M12)</f>
        <v>0.27</v>
      </c>
      <c r="N13" s="403">
        <f>SUM(N6:N12)</f>
        <v>0.28400000000000003</v>
      </c>
      <c r="O13" s="404">
        <f>SUM(O6:O12)</f>
        <v>53.62</v>
      </c>
      <c r="P13" s="404">
        <f>SUM(P6:P12)</f>
        <v>134.4</v>
      </c>
      <c r="Q13" s="405">
        <f>SUM(Q6:Q12)</f>
        <v>0.09</v>
      </c>
      <c r="R13" s="403">
        <f>SUM(R6:R12)</f>
        <v>116.69</v>
      </c>
      <c r="S13" s="404">
        <f>SUM(S6:S12)</f>
        <v>447.79999999999995</v>
      </c>
      <c r="T13" s="404">
        <f>SUM(T6:T12)</f>
        <v>148.24</v>
      </c>
      <c r="U13" s="404">
        <f>SUM(U6:U12)</f>
        <v>5.77</v>
      </c>
      <c r="V13" s="404">
        <f>SUM(V6:V12)</f>
        <v>1012.98</v>
      </c>
      <c r="W13" s="404">
        <f>SUM(W6:W12)</f>
        <v>6.0300000000000006E-2</v>
      </c>
      <c r="X13" s="404">
        <f>SUM(X6:X12)</f>
        <v>5.6500000000000005E-3</v>
      </c>
      <c r="Y13" s="461">
        <f>SUM(Y6:Y12)</f>
        <v>0.24199999999999999</v>
      </c>
    </row>
    <row r="14" spans="2:25" s="16" customFormat="1" ht="33.75" customHeight="1" thickBot="1" x14ac:dyDescent="0.4">
      <c r="B14" s="219"/>
      <c r="C14" s="254"/>
      <c r="D14" s="596"/>
      <c r="E14" s="276"/>
      <c r="F14" s="152" t="s">
        <v>22</v>
      </c>
      <c r="G14" s="276"/>
      <c r="H14" s="557"/>
      <c r="I14" s="561"/>
      <c r="J14" s="563"/>
      <c r="K14" s="564"/>
      <c r="L14" s="275">
        <f>L13/23.5</f>
        <v>30.979574468085104</v>
      </c>
      <c r="M14" s="561"/>
      <c r="N14" s="562"/>
      <c r="O14" s="563"/>
      <c r="P14" s="563"/>
      <c r="Q14" s="609"/>
      <c r="R14" s="561"/>
      <c r="S14" s="563"/>
      <c r="T14" s="563"/>
      <c r="U14" s="563"/>
      <c r="V14" s="563"/>
      <c r="W14" s="563"/>
      <c r="X14" s="563"/>
      <c r="Y14" s="564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s="188" customFormat="1" ht="18" x14ac:dyDescent="0.35">
      <c r="D16" s="235"/>
      <c r="E16" s="236"/>
      <c r="F16" s="237"/>
      <c r="G16" s="238"/>
      <c r="H16" s="236"/>
      <c r="I16" s="236"/>
      <c r="J16" s="236"/>
      <c r="K16" s="236"/>
    </row>
    <row r="17" spans="5:11" ht="18" x14ac:dyDescent="0.35">
      <c r="E17" s="11"/>
      <c r="F17" s="25"/>
      <c r="G17" s="26"/>
      <c r="H17" s="11"/>
      <c r="I17" s="11"/>
      <c r="J17" s="11"/>
      <c r="K17" s="11"/>
    </row>
    <row r="18" spans="5:11" x14ac:dyDescent="0.35">
      <c r="E18" s="11"/>
      <c r="F18" s="11"/>
      <c r="G18" s="11"/>
      <c r="H18" s="11"/>
      <c r="I18" s="11"/>
      <c r="J18" s="11"/>
      <c r="K18" s="11"/>
    </row>
    <row r="19" spans="5:11" x14ac:dyDescent="0.35">
      <c r="E19" s="11"/>
      <c r="F19" s="11"/>
      <c r="G19" s="11"/>
      <c r="H19" s="11"/>
      <c r="I19" s="11"/>
      <c r="J19" s="11"/>
      <c r="K19" s="11"/>
    </row>
    <row r="20" spans="5:11" x14ac:dyDescent="0.35">
      <c r="E20" s="11"/>
      <c r="F20" s="11"/>
      <c r="G20" s="11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  <row r="24" spans="5:11" x14ac:dyDescent="0.35">
      <c r="E24" s="11"/>
      <c r="F24" s="11"/>
      <c r="G24" s="11"/>
      <c r="H24" s="11"/>
      <c r="I24" s="11"/>
      <c r="J24" s="11"/>
      <c r="K24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50" t="s">
        <v>1</v>
      </c>
      <c r="C2" s="611"/>
      <c r="D2" s="551"/>
      <c r="E2" s="550" t="s">
        <v>3</v>
      </c>
      <c r="F2" s="550"/>
      <c r="G2" s="552" t="s">
        <v>2</v>
      </c>
      <c r="H2" s="551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92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93" t="s">
        <v>23</v>
      </c>
      <c r="J4" s="894"/>
      <c r="K4" s="895"/>
      <c r="L4" s="880" t="s">
        <v>149</v>
      </c>
      <c r="M4" s="870" t="s">
        <v>24</v>
      </c>
      <c r="N4" s="871"/>
      <c r="O4" s="872"/>
      <c r="P4" s="872"/>
      <c r="Q4" s="872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28.5" customHeight="1" thickBot="1" x14ac:dyDescent="0.4">
      <c r="B5" s="878"/>
      <c r="C5" s="882"/>
      <c r="D5" s="881"/>
      <c r="E5" s="878"/>
      <c r="F5" s="878"/>
      <c r="G5" s="878"/>
      <c r="H5" s="878"/>
      <c r="I5" s="411" t="s">
        <v>27</v>
      </c>
      <c r="J5" s="400" t="s">
        <v>28</v>
      </c>
      <c r="K5" s="411" t="s">
        <v>29</v>
      </c>
      <c r="L5" s="881"/>
      <c r="M5" s="421" t="s">
        <v>30</v>
      </c>
      <c r="N5" s="421" t="s">
        <v>107</v>
      </c>
      <c r="O5" s="421" t="s">
        <v>31</v>
      </c>
      <c r="P5" s="429" t="s">
        <v>108</v>
      </c>
      <c r="Q5" s="524" t="s">
        <v>109</v>
      </c>
      <c r="R5" s="307" t="s">
        <v>32</v>
      </c>
      <c r="S5" s="307" t="s">
        <v>33</v>
      </c>
      <c r="T5" s="307" t="s">
        <v>34</v>
      </c>
      <c r="U5" s="307" t="s">
        <v>35</v>
      </c>
      <c r="V5" s="307" t="s">
        <v>110</v>
      </c>
      <c r="W5" s="307" t="s">
        <v>111</v>
      </c>
      <c r="X5" s="307" t="s">
        <v>112</v>
      </c>
      <c r="Y5" s="400" t="s">
        <v>113</v>
      </c>
    </row>
    <row r="6" spans="2:25" s="16" customFormat="1" ht="26.5" customHeight="1" x14ac:dyDescent="0.35">
      <c r="B6" s="578" t="s">
        <v>6</v>
      </c>
      <c r="C6" s="837"/>
      <c r="D6" s="335">
        <v>24</v>
      </c>
      <c r="E6" s="258" t="s">
        <v>20</v>
      </c>
      <c r="F6" s="569" t="s">
        <v>103</v>
      </c>
      <c r="G6" s="116">
        <v>150</v>
      </c>
      <c r="H6" s="258"/>
      <c r="I6" s="224">
        <v>0.6</v>
      </c>
      <c r="J6" s="36">
        <v>0</v>
      </c>
      <c r="K6" s="37">
        <v>16.95</v>
      </c>
      <c r="L6" s="273">
        <v>69</v>
      </c>
      <c r="M6" s="224">
        <v>0.01</v>
      </c>
      <c r="N6" s="36">
        <v>0.03</v>
      </c>
      <c r="O6" s="36">
        <v>19.5</v>
      </c>
      <c r="P6" s="36">
        <v>0</v>
      </c>
      <c r="Q6" s="37">
        <v>0</v>
      </c>
      <c r="R6" s="45">
        <v>24</v>
      </c>
      <c r="S6" s="34">
        <v>16.5</v>
      </c>
      <c r="T6" s="34">
        <v>13.5</v>
      </c>
      <c r="U6" s="34">
        <v>3.3</v>
      </c>
      <c r="V6" s="34">
        <v>417</v>
      </c>
      <c r="W6" s="34">
        <v>3.0000000000000001E-3</v>
      </c>
      <c r="X6" s="34">
        <v>5.0000000000000001E-4</v>
      </c>
      <c r="Y6" s="191">
        <v>1.4999999999999999E-2</v>
      </c>
    </row>
    <row r="7" spans="2:25" s="16" customFormat="1" ht="36" customHeight="1" x14ac:dyDescent="0.35">
      <c r="B7" s="588"/>
      <c r="C7" s="102"/>
      <c r="D7" s="456">
        <v>270</v>
      </c>
      <c r="E7" s="456" t="s">
        <v>10</v>
      </c>
      <c r="F7" s="312" t="s">
        <v>135</v>
      </c>
      <c r="G7" s="529">
        <v>90</v>
      </c>
      <c r="H7" s="144"/>
      <c r="I7" s="325">
        <v>24.03</v>
      </c>
      <c r="J7" s="80">
        <v>19.829999999999998</v>
      </c>
      <c r="K7" s="85">
        <v>1.61</v>
      </c>
      <c r="L7" s="381">
        <v>279.17</v>
      </c>
      <c r="M7" s="205">
        <v>0.09</v>
      </c>
      <c r="N7" s="13">
        <v>0.17</v>
      </c>
      <c r="O7" s="13">
        <v>1.85</v>
      </c>
      <c r="P7" s="13">
        <v>40</v>
      </c>
      <c r="Q7" s="23">
        <v>0.01</v>
      </c>
      <c r="R7" s="205">
        <v>23.61</v>
      </c>
      <c r="S7" s="13">
        <v>193.21</v>
      </c>
      <c r="T7" s="13">
        <v>24.96</v>
      </c>
      <c r="U7" s="13">
        <v>1.67</v>
      </c>
      <c r="V7" s="42">
        <v>300.75</v>
      </c>
      <c r="W7" s="69">
        <v>5.3800000000000002E-3</v>
      </c>
      <c r="X7" s="13">
        <v>2.9E-4</v>
      </c>
      <c r="Y7" s="42">
        <v>0.16</v>
      </c>
    </row>
    <row r="8" spans="2:25" s="16" customFormat="1" ht="26.25" customHeight="1" x14ac:dyDescent="0.35">
      <c r="B8" s="588"/>
      <c r="C8" s="102"/>
      <c r="D8" s="88">
        <v>227</v>
      </c>
      <c r="E8" s="144" t="s">
        <v>61</v>
      </c>
      <c r="F8" s="570" t="s">
        <v>106</v>
      </c>
      <c r="G8" s="529">
        <v>150</v>
      </c>
      <c r="H8" s="144"/>
      <c r="I8" s="210">
        <v>4.3499999999999996</v>
      </c>
      <c r="J8" s="73">
        <v>3.9</v>
      </c>
      <c r="K8" s="180">
        <v>20.399999999999999</v>
      </c>
      <c r="L8" s="324">
        <v>134.25</v>
      </c>
      <c r="M8" s="210">
        <v>0.12</v>
      </c>
      <c r="N8" s="73">
        <v>0.08</v>
      </c>
      <c r="O8" s="73">
        <v>0</v>
      </c>
      <c r="P8" s="73">
        <v>19.5</v>
      </c>
      <c r="Q8" s="74">
        <v>0.08</v>
      </c>
      <c r="R8" s="210">
        <v>7.92</v>
      </c>
      <c r="S8" s="73">
        <v>109.87</v>
      </c>
      <c r="T8" s="73">
        <v>73.540000000000006</v>
      </c>
      <c r="U8" s="73">
        <v>2.46</v>
      </c>
      <c r="V8" s="73">
        <v>137.4</v>
      </c>
      <c r="W8" s="73">
        <v>2E-3</v>
      </c>
      <c r="X8" s="73">
        <v>2E-3</v>
      </c>
      <c r="Y8" s="180">
        <v>8.9999999999999993E-3</v>
      </c>
    </row>
    <row r="9" spans="2:25" s="33" customFormat="1" ht="33" customHeight="1" x14ac:dyDescent="0.35">
      <c r="B9" s="588"/>
      <c r="C9" s="102"/>
      <c r="D9" s="456">
        <v>95</v>
      </c>
      <c r="E9" s="87" t="s">
        <v>18</v>
      </c>
      <c r="F9" s="330" t="s">
        <v>125</v>
      </c>
      <c r="G9" s="541">
        <v>200</v>
      </c>
      <c r="H9" s="143"/>
      <c r="I9" s="204">
        <v>0</v>
      </c>
      <c r="J9" s="15">
        <v>0</v>
      </c>
      <c r="K9" s="38">
        <v>20.2</v>
      </c>
      <c r="L9" s="213">
        <v>81.400000000000006</v>
      </c>
      <c r="M9" s="204">
        <v>0.1</v>
      </c>
      <c r="N9" s="15">
        <v>0.1</v>
      </c>
      <c r="O9" s="15">
        <v>3</v>
      </c>
      <c r="P9" s="15">
        <v>79.2</v>
      </c>
      <c r="Q9" s="38">
        <v>0.96</v>
      </c>
      <c r="R9" s="17">
        <v>0</v>
      </c>
      <c r="S9" s="15">
        <v>0</v>
      </c>
      <c r="T9" s="29">
        <v>0</v>
      </c>
      <c r="U9" s="15">
        <v>0</v>
      </c>
      <c r="V9" s="15">
        <v>0</v>
      </c>
      <c r="W9" s="15">
        <v>0</v>
      </c>
      <c r="X9" s="15">
        <v>0</v>
      </c>
      <c r="Y9" s="42">
        <v>0</v>
      </c>
    </row>
    <row r="10" spans="2:25" s="33" customFormat="1" ht="26.25" customHeight="1" x14ac:dyDescent="0.35">
      <c r="B10" s="588"/>
      <c r="C10" s="102"/>
      <c r="D10" s="459">
        <v>119</v>
      </c>
      <c r="E10" s="111" t="s">
        <v>14</v>
      </c>
      <c r="F10" s="572" t="s">
        <v>52</v>
      </c>
      <c r="G10" s="156">
        <v>20</v>
      </c>
      <c r="H10" s="108"/>
      <c r="I10" s="204">
        <v>1.4</v>
      </c>
      <c r="J10" s="15">
        <v>0.14000000000000001</v>
      </c>
      <c r="K10" s="38">
        <v>8.8000000000000007</v>
      </c>
      <c r="L10" s="213">
        <v>48</v>
      </c>
      <c r="M10" s="204">
        <v>0.02</v>
      </c>
      <c r="N10" s="15">
        <v>6.0000000000000001E-3</v>
      </c>
      <c r="O10" s="15">
        <v>0</v>
      </c>
      <c r="P10" s="15">
        <v>0</v>
      </c>
      <c r="Q10" s="38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8">
        <v>0</v>
      </c>
    </row>
    <row r="11" spans="2:25" s="33" customFormat="1" ht="23.25" customHeight="1" x14ac:dyDescent="0.35">
      <c r="B11" s="588"/>
      <c r="C11" s="102"/>
      <c r="D11" s="456">
        <v>120</v>
      </c>
      <c r="E11" s="108" t="s">
        <v>15</v>
      </c>
      <c r="F11" s="572" t="s">
        <v>13</v>
      </c>
      <c r="G11" s="111">
        <v>20</v>
      </c>
      <c r="H11" s="108"/>
      <c r="I11" s="204">
        <v>1.1399999999999999</v>
      </c>
      <c r="J11" s="15">
        <v>0.22</v>
      </c>
      <c r="K11" s="38">
        <v>7.44</v>
      </c>
      <c r="L11" s="214">
        <v>36.26</v>
      </c>
      <c r="M11" s="234">
        <v>0.02</v>
      </c>
      <c r="N11" s="20">
        <v>2.4E-2</v>
      </c>
      <c r="O11" s="20">
        <v>0.08</v>
      </c>
      <c r="P11" s="20">
        <v>0</v>
      </c>
      <c r="Q11" s="44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4">
        <v>1.2E-2</v>
      </c>
    </row>
    <row r="12" spans="2:25" s="33" customFormat="1" ht="23.25" customHeight="1" x14ac:dyDescent="0.35">
      <c r="B12" s="588"/>
      <c r="C12" s="102"/>
      <c r="D12" s="456"/>
      <c r="E12" s="88"/>
      <c r="F12" s="132" t="s">
        <v>21</v>
      </c>
      <c r="G12" s="227">
        <f>G6+G7+G8+G9+G10+G11</f>
        <v>630</v>
      </c>
      <c r="H12" s="88"/>
      <c r="I12" s="172">
        <f t="shared" ref="I12:Y12" si="0">I6+I7+I8+I9+I10+I11</f>
        <v>31.520000000000003</v>
      </c>
      <c r="J12" s="31">
        <f t="shared" si="0"/>
        <v>24.089999999999996</v>
      </c>
      <c r="K12" s="64">
        <f t="shared" si="0"/>
        <v>75.399999999999991</v>
      </c>
      <c r="L12" s="370">
        <f t="shared" si="0"/>
        <v>648.08000000000004</v>
      </c>
      <c r="M12" s="172">
        <f t="shared" si="0"/>
        <v>0.36</v>
      </c>
      <c r="N12" s="31">
        <f t="shared" si="0"/>
        <v>0.41000000000000003</v>
      </c>
      <c r="O12" s="31">
        <f t="shared" si="0"/>
        <v>24.43</v>
      </c>
      <c r="P12" s="31">
        <f t="shared" si="0"/>
        <v>138.69999999999999</v>
      </c>
      <c r="Q12" s="64">
        <f t="shared" si="0"/>
        <v>1.05</v>
      </c>
      <c r="R12" s="32">
        <f t="shared" si="0"/>
        <v>69.73</v>
      </c>
      <c r="S12" s="31">
        <f t="shared" si="0"/>
        <v>387.18000000000006</v>
      </c>
      <c r="T12" s="31">
        <f t="shared" si="0"/>
        <v>133.19999999999999</v>
      </c>
      <c r="U12" s="31">
        <f t="shared" si="0"/>
        <v>8.4500000000000011</v>
      </c>
      <c r="V12" s="31">
        <f t="shared" si="0"/>
        <v>947.25</v>
      </c>
      <c r="W12" s="31">
        <f t="shared" si="0"/>
        <v>1.298E-2</v>
      </c>
      <c r="X12" s="31">
        <f t="shared" si="0"/>
        <v>5.79E-3</v>
      </c>
      <c r="Y12" s="64">
        <f t="shared" si="0"/>
        <v>0.19600000000000001</v>
      </c>
    </row>
    <row r="13" spans="2:25" s="33" customFormat="1" ht="28.5" customHeight="1" thickBot="1" x14ac:dyDescent="0.4">
      <c r="B13" s="610"/>
      <c r="C13" s="103"/>
      <c r="D13" s="226"/>
      <c r="E13" s="178"/>
      <c r="F13" s="383" t="s">
        <v>22</v>
      </c>
      <c r="G13" s="115"/>
      <c r="H13" s="178"/>
      <c r="I13" s="222"/>
      <c r="J13" s="223"/>
      <c r="K13" s="397"/>
      <c r="L13" s="278">
        <f>L12/23.5</f>
        <v>27.577872340425532</v>
      </c>
      <c r="M13" s="222"/>
      <c r="N13" s="223"/>
      <c r="O13" s="223"/>
      <c r="P13" s="223"/>
      <c r="Q13" s="397"/>
      <c r="R13" s="402"/>
      <c r="S13" s="223"/>
      <c r="T13" s="223"/>
      <c r="U13" s="223"/>
      <c r="V13" s="223"/>
      <c r="W13" s="223"/>
      <c r="X13" s="223"/>
      <c r="Y13" s="397"/>
    </row>
    <row r="14" spans="2:25" s="16" customFormat="1" ht="33.75" customHeight="1" x14ac:dyDescent="0.35">
      <c r="B14" s="554" t="s">
        <v>7</v>
      </c>
      <c r="C14" s="838"/>
      <c r="D14" s="130">
        <v>172</v>
      </c>
      <c r="E14" s="796" t="s">
        <v>20</v>
      </c>
      <c r="F14" s="799" t="s">
        <v>156</v>
      </c>
      <c r="G14" s="797">
        <v>60</v>
      </c>
      <c r="H14" s="242"/>
      <c r="I14" s="245">
        <v>1.86</v>
      </c>
      <c r="J14" s="76">
        <v>0.12</v>
      </c>
      <c r="K14" s="462">
        <v>4.26</v>
      </c>
      <c r="L14" s="244">
        <v>24.6</v>
      </c>
      <c r="M14" s="245">
        <v>0.06</v>
      </c>
      <c r="N14" s="76">
        <v>0.11</v>
      </c>
      <c r="O14" s="76">
        <v>6</v>
      </c>
      <c r="P14" s="76">
        <v>1.2</v>
      </c>
      <c r="Q14" s="462">
        <v>0</v>
      </c>
      <c r="R14" s="245">
        <v>9.6</v>
      </c>
      <c r="S14" s="76">
        <v>31.8</v>
      </c>
      <c r="T14" s="76">
        <v>12.6</v>
      </c>
      <c r="U14" s="76">
        <v>0.42</v>
      </c>
      <c r="V14" s="76">
        <v>438.6</v>
      </c>
      <c r="W14" s="76">
        <v>0</v>
      </c>
      <c r="X14" s="76">
        <v>1E-3</v>
      </c>
      <c r="Y14" s="77">
        <v>0.02</v>
      </c>
    </row>
    <row r="15" spans="2:25" s="16" customFormat="1" ht="33.75" customHeight="1" x14ac:dyDescent="0.35">
      <c r="B15" s="127"/>
      <c r="C15" s="339"/>
      <c r="D15" s="112">
        <v>31</v>
      </c>
      <c r="E15" s="144" t="s">
        <v>9</v>
      </c>
      <c r="F15" s="312" t="s">
        <v>74</v>
      </c>
      <c r="G15" s="535">
        <v>200</v>
      </c>
      <c r="H15" s="88"/>
      <c r="I15" s="210">
        <v>5.75</v>
      </c>
      <c r="J15" s="73">
        <v>8.7899999999999991</v>
      </c>
      <c r="K15" s="74">
        <v>8.75</v>
      </c>
      <c r="L15" s="183">
        <v>138.04</v>
      </c>
      <c r="M15" s="210">
        <v>0.04</v>
      </c>
      <c r="N15" s="181">
        <v>7.0000000000000007E-2</v>
      </c>
      <c r="O15" s="73">
        <v>5.25</v>
      </c>
      <c r="P15" s="73">
        <v>130</v>
      </c>
      <c r="Q15" s="180">
        <v>7.0000000000000007E-2</v>
      </c>
      <c r="R15" s="210">
        <v>33.81</v>
      </c>
      <c r="S15" s="73">
        <v>77.47</v>
      </c>
      <c r="T15" s="73">
        <v>20.29</v>
      </c>
      <c r="U15" s="73">
        <v>1.29</v>
      </c>
      <c r="V15" s="73">
        <v>275.49</v>
      </c>
      <c r="W15" s="73">
        <v>5.64E-3</v>
      </c>
      <c r="X15" s="73">
        <v>4.2999999999999997E-2</v>
      </c>
      <c r="Y15" s="180">
        <v>0.03</v>
      </c>
    </row>
    <row r="16" spans="2:25" s="16" customFormat="1" ht="33.75" customHeight="1" x14ac:dyDescent="0.35">
      <c r="B16" s="555"/>
      <c r="C16" s="339"/>
      <c r="D16" s="112">
        <v>85</v>
      </c>
      <c r="E16" s="144" t="s">
        <v>10</v>
      </c>
      <c r="F16" s="134" t="s">
        <v>130</v>
      </c>
      <c r="G16" s="535">
        <v>90</v>
      </c>
      <c r="H16" s="88"/>
      <c r="I16" s="210">
        <v>13.81</v>
      </c>
      <c r="J16" s="73">
        <v>7.8</v>
      </c>
      <c r="K16" s="180">
        <v>7.21</v>
      </c>
      <c r="L16" s="324">
        <v>154.13</v>
      </c>
      <c r="M16" s="210">
        <v>0.18</v>
      </c>
      <c r="N16" s="73">
        <v>1.37</v>
      </c>
      <c r="O16" s="73">
        <v>10.33</v>
      </c>
      <c r="P16" s="73">
        <v>3.92</v>
      </c>
      <c r="Q16" s="74">
        <v>0.96</v>
      </c>
      <c r="R16" s="210">
        <v>16.170000000000002</v>
      </c>
      <c r="S16" s="73">
        <v>221.57</v>
      </c>
      <c r="T16" s="73">
        <v>14.02</v>
      </c>
      <c r="U16" s="73">
        <v>4.8</v>
      </c>
      <c r="V16" s="73">
        <v>194.11</v>
      </c>
      <c r="W16" s="73">
        <v>4.9100000000000003E-3</v>
      </c>
      <c r="X16" s="73">
        <v>2.75E-2</v>
      </c>
      <c r="Y16" s="180">
        <v>0</v>
      </c>
    </row>
    <row r="17" spans="2:25" s="16" customFormat="1" ht="33.75" customHeight="1" x14ac:dyDescent="0.35">
      <c r="B17" s="555"/>
      <c r="C17" s="435" t="s">
        <v>71</v>
      </c>
      <c r="D17" s="158">
        <v>51</v>
      </c>
      <c r="E17" s="158" t="s">
        <v>61</v>
      </c>
      <c r="F17" s="260" t="s">
        <v>136</v>
      </c>
      <c r="G17" s="465">
        <v>150</v>
      </c>
      <c r="H17" s="155"/>
      <c r="I17" s="355">
        <v>3.3</v>
      </c>
      <c r="J17" s="71">
        <v>3.9</v>
      </c>
      <c r="K17" s="385">
        <v>25.65</v>
      </c>
      <c r="L17" s="442">
        <v>151.35</v>
      </c>
      <c r="M17" s="355">
        <v>0.15</v>
      </c>
      <c r="N17" s="71">
        <v>0.09</v>
      </c>
      <c r="O17" s="71">
        <v>21</v>
      </c>
      <c r="P17" s="71">
        <v>0</v>
      </c>
      <c r="Q17" s="385">
        <v>0</v>
      </c>
      <c r="R17" s="355">
        <v>14.01</v>
      </c>
      <c r="S17" s="71">
        <v>78.63</v>
      </c>
      <c r="T17" s="71">
        <v>29.37</v>
      </c>
      <c r="U17" s="71">
        <v>1.32</v>
      </c>
      <c r="V17" s="71">
        <v>809.4</v>
      </c>
      <c r="W17" s="71">
        <v>8.0000000000000002E-3</v>
      </c>
      <c r="X17" s="71">
        <v>5.9999999999999995E-4</v>
      </c>
      <c r="Y17" s="356">
        <v>4.4999999999999998E-2</v>
      </c>
    </row>
    <row r="18" spans="2:25" s="16" customFormat="1" ht="33.75" customHeight="1" x14ac:dyDescent="0.35">
      <c r="B18" s="555"/>
      <c r="C18" s="434" t="s">
        <v>70</v>
      </c>
      <c r="D18" s="439">
        <v>50</v>
      </c>
      <c r="E18" s="439" t="s">
        <v>61</v>
      </c>
      <c r="F18" s="782" t="s">
        <v>115</v>
      </c>
      <c r="G18" s="760">
        <v>150</v>
      </c>
      <c r="H18" s="154"/>
      <c r="I18" s="648">
        <v>3.3</v>
      </c>
      <c r="J18" s="642">
        <v>7.8</v>
      </c>
      <c r="K18" s="643">
        <v>22.35</v>
      </c>
      <c r="L18" s="649">
        <v>173.1</v>
      </c>
      <c r="M18" s="266">
        <v>0.14000000000000001</v>
      </c>
      <c r="N18" s="57">
        <v>0.12</v>
      </c>
      <c r="O18" s="57">
        <v>18.149999999999999</v>
      </c>
      <c r="P18" s="57">
        <v>21.6</v>
      </c>
      <c r="Q18" s="97">
        <v>0.1</v>
      </c>
      <c r="R18" s="266">
        <v>36.36</v>
      </c>
      <c r="S18" s="57">
        <v>85.5</v>
      </c>
      <c r="T18" s="57">
        <v>27.8</v>
      </c>
      <c r="U18" s="57">
        <v>1.1399999999999999</v>
      </c>
      <c r="V18" s="57">
        <v>701.4</v>
      </c>
      <c r="W18" s="57">
        <v>8.0000000000000002E-3</v>
      </c>
      <c r="X18" s="57">
        <v>2E-3</v>
      </c>
      <c r="Y18" s="58">
        <v>4.2000000000000003E-2</v>
      </c>
    </row>
    <row r="19" spans="2:25" s="16" customFormat="1" ht="43.5" customHeight="1" x14ac:dyDescent="0.35">
      <c r="B19" s="555"/>
      <c r="C19" s="339"/>
      <c r="D19" s="112">
        <v>95</v>
      </c>
      <c r="E19" s="143" t="s">
        <v>18</v>
      </c>
      <c r="F19" s="330" t="s">
        <v>126</v>
      </c>
      <c r="G19" s="541">
        <v>200</v>
      </c>
      <c r="H19" s="144"/>
      <c r="I19" s="234">
        <v>0</v>
      </c>
      <c r="J19" s="20">
        <v>0</v>
      </c>
      <c r="K19" s="21">
        <v>20</v>
      </c>
      <c r="L19" s="164">
        <v>80.599999999999994</v>
      </c>
      <c r="M19" s="204">
        <v>0.1</v>
      </c>
      <c r="N19" s="15">
        <v>0.1</v>
      </c>
      <c r="O19" s="15">
        <v>3</v>
      </c>
      <c r="P19" s="15">
        <v>79.2</v>
      </c>
      <c r="Q19" s="18">
        <v>0.96</v>
      </c>
      <c r="R19" s="204">
        <v>0</v>
      </c>
      <c r="S19" s="15">
        <v>0</v>
      </c>
      <c r="T19" s="29">
        <v>0</v>
      </c>
      <c r="U19" s="15">
        <v>0</v>
      </c>
      <c r="V19" s="15">
        <v>0</v>
      </c>
      <c r="W19" s="15">
        <v>0</v>
      </c>
      <c r="X19" s="15">
        <v>0</v>
      </c>
      <c r="Y19" s="42">
        <v>0</v>
      </c>
    </row>
    <row r="20" spans="2:25" s="16" customFormat="1" ht="33.75" customHeight="1" x14ac:dyDescent="0.35">
      <c r="B20" s="555"/>
      <c r="C20" s="339"/>
      <c r="D20" s="183">
        <v>119</v>
      </c>
      <c r="E20" s="144" t="s">
        <v>14</v>
      </c>
      <c r="F20" s="109" t="s">
        <v>52</v>
      </c>
      <c r="G20" s="108">
        <v>45</v>
      </c>
      <c r="H20" s="111"/>
      <c r="I20" s="17">
        <v>3.19</v>
      </c>
      <c r="J20" s="15">
        <v>0.31</v>
      </c>
      <c r="K20" s="18">
        <v>19.89</v>
      </c>
      <c r="L20" s="161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4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2">
        <v>0</v>
      </c>
    </row>
    <row r="21" spans="2:25" s="16" customFormat="1" ht="33.75" customHeight="1" x14ac:dyDescent="0.35">
      <c r="B21" s="555"/>
      <c r="C21" s="339"/>
      <c r="D21" s="112">
        <v>120</v>
      </c>
      <c r="E21" s="145" t="s">
        <v>15</v>
      </c>
      <c r="F21" s="572" t="s">
        <v>44</v>
      </c>
      <c r="G21" s="112">
        <v>40</v>
      </c>
      <c r="H21" s="313"/>
      <c r="I21" s="19">
        <v>2.64</v>
      </c>
      <c r="J21" s="20">
        <v>0.48</v>
      </c>
      <c r="K21" s="21">
        <v>16.079999999999998</v>
      </c>
      <c r="L21" s="164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4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8">
        <v>0.01</v>
      </c>
    </row>
    <row r="22" spans="2:25" s="16" customFormat="1" ht="33.75" customHeight="1" x14ac:dyDescent="0.35">
      <c r="B22" s="555"/>
      <c r="C22" s="434" t="s">
        <v>70</v>
      </c>
      <c r="D22" s="201"/>
      <c r="E22" s="418"/>
      <c r="F22" s="360" t="s">
        <v>21</v>
      </c>
      <c r="G22" s="655">
        <f>G14+G15+G16+G18+G19+G20+G21</f>
        <v>785</v>
      </c>
      <c r="H22" s="413"/>
      <c r="I22" s="793">
        <f t="shared" ref="I22:Y22" si="1">I14+I15+I16+I18+I19+I20+I21</f>
        <v>30.550000000000004</v>
      </c>
      <c r="J22" s="57">
        <f t="shared" si="1"/>
        <v>25.299999999999997</v>
      </c>
      <c r="K22" s="753">
        <f t="shared" si="1"/>
        <v>98.54</v>
      </c>
      <c r="L22" s="743">
        <f t="shared" si="1"/>
        <v>757.67000000000007</v>
      </c>
      <c r="M22" s="793">
        <f t="shared" si="1"/>
        <v>0.64000000000000012</v>
      </c>
      <c r="N22" s="57">
        <f t="shared" si="1"/>
        <v>1.82</v>
      </c>
      <c r="O22" s="57">
        <f t="shared" si="1"/>
        <v>42.73</v>
      </c>
      <c r="P22" s="57">
        <f t="shared" si="1"/>
        <v>235.91999999999996</v>
      </c>
      <c r="Q22" s="794">
        <f t="shared" si="1"/>
        <v>2.09</v>
      </c>
      <c r="R22" s="753">
        <f t="shared" si="1"/>
        <v>124.19</v>
      </c>
      <c r="S22" s="57">
        <f t="shared" si="1"/>
        <v>574.43999999999994</v>
      </c>
      <c r="T22" s="57">
        <f t="shared" si="1"/>
        <v>122.75999999999999</v>
      </c>
      <c r="U22" s="57">
        <f t="shared" si="1"/>
        <v>10.47</v>
      </c>
      <c r="V22" s="57">
        <f t="shared" si="1"/>
        <v>1745.4499999999998</v>
      </c>
      <c r="W22" s="57">
        <f t="shared" si="1"/>
        <v>2.2249999999999999E-2</v>
      </c>
      <c r="X22" s="57">
        <f t="shared" si="1"/>
        <v>7.8699999999999992E-2</v>
      </c>
      <c r="Y22" s="794">
        <f t="shared" si="1"/>
        <v>0.10199999999999999</v>
      </c>
    </row>
    <row r="23" spans="2:25" s="16" customFormat="1" ht="33.75" customHeight="1" x14ac:dyDescent="0.35">
      <c r="B23" s="555"/>
      <c r="C23" s="434" t="s">
        <v>70</v>
      </c>
      <c r="D23" s="201"/>
      <c r="E23" s="418"/>
      <c r="F23" s="360" t="s">
        <v>22</v>
      </c>
      <c r="G23" s="655"/>
      <c r="H23" s="413"/>
      <c r="I23" s="793"/>
      <c r="J23" s="57"/>
      <c r="K23" s="753"/>
      <c r="L23" s="743">
        <f>L22/23.5</f>
        <v>32.241276595744687</v>
      </c>
      <c r="M23" s="793"/>
      <c r="N23" s="57"/>
      <c r="O23" s="57"/>
      <c r="P23" s="57"/>
      <c r="Q23" s="794"/>
      <c r="R23" s="753"/>
      <c r="S23" s="57"/>
      <c r="T23" s="57"/>
      <c r="U23" s="57"/>
      <c r="V23" s="57"/>
      <c r="W23" s="57"/>
      <c r="X23" s="57"/>
      <c r="Y23" s="794"/>
    </row>
    <row r="24" spans="2:25" s="16" customFormat="1" ht="33.75" customHeight="1" x14ac:dyDescent="0.35">
      <c r="B24" s="555"/>
      <c r="C24" s="435" t="s">
        <v>71</v>
      </c>
      <c r="D24" s="202"/>
      <c r="E24" s="567"/>
      <c r="F24" s="364" t="s">
        <v>21</v>
      </c>
      <c r="G24" s="467">
        <f>G14+G15+G16+G17+G19+G20+G21</f>
        <v>785</v>
      </c>
      <c r="H24" s="250"/>
      <c r="I24" s="392">
        <f t="shared" ref="I24:Y24" si="2">I14+I15+I16+I17+I19+I20+I21</f>
        <v>30.550000000000004</v>
      </c>
      <c r="J24" s="375">
        <f t="shared" si="2"/>
        <v>21.399999999999995</v>
      </c>
      <c r="K24" s="467">
        <f t="shared" si="2"/>
        <v>101.84</v>
      </c>
      <c r="L24" s="745">
        <f t="shared" si="2"/>
        <v>735.92000000000007</v>
      </c>
      <c r="M24" s="392">
        <f t="shared" si="2"/>
        <v>0.65000000000000013</v>
      </c>
      <c r="N24" s="375">
        <f t="shared" si="2"/>
        <v>1.7900000000000003</v>
      </c>
      <c r="O24" s="375">
        <f t="shared" si="2"/>
        <v>45.58</v>
      </c>
      <c r="P24" s="375">
        <f t="shared" si="2"/>
        <v>214.32</v>
      </c>
      <c r="Q24" s="467">
        <f t="shared" si="2"/>
        <v>1.99</v>
      </c>
      <c r="R24" s="392">
        <f t="shared" si="2"/>
        <v>101.84</v>
      </c>
      <c r="S24" s="375">
        <f t="shared" si="2"/>
        <v>567.56999999999994</v>
      </c>
      <c r="T24" s="375">
        <f t="shared" si="2"/>
        <v>124.33</v>
      </c>
      <c r="U24" s="375">
        <f t="shared" si="2"/>
        <v>10.65</v>
      </c>
      <c r="V24" s="375">
        <f t="shared" si="2"/>
        <v>1853.4499999999998</v>
      </c>
      <c r="W24" s="375">
        <f t="shared" si="2"/>
        <v>2.2249999999999999E-2</v>
      </c>
      <c r="X24" s="375">
        <f t="shared" si="2"/>
        <v>7.7299999999999994E-2</v>
      </c>
      <c r="Y24" s="467">
        <f t="shared" si="2"/>
        <v>0.105</v>
      </c>
    </row>
    <row r="25" spans="2:25" s="16" customFormat="1" ht="33.75" customHeight="1" thickBot="1" x14ac:dyDescent="0.4">
      <c r="B25" s="523"/>
      <c r="C25" s="435" t="s">
        <v>71</v>
      </c>
      <c r="D25" s="157"/>
      <c r="E25" s="483"/>
      <c r="F25" s="365" t="s">
        <v>22</v>
      </c>
      <c r="G25" s="798"/>
      <c r="H25" s="142"/>
      <c r="I25" s="366"/>
      <c r="J25" s="367"/>
      <c r="K25" s="395"/>
      <c r="L25" s="746">
        <f>L24/23.5</f>
        <v>31.315744680851068</v>
      </c>
      <c r="M25" s="366"/>
      <c r="N25" s="367"/>
      <c r="O25" s="367"/>
      <c r="P25" s="367"/>
      <c r="Q25" s="395"/>
      <c r="R25" s="366"/>
      <c r="S25" s="367"/>
      <c r="T25" s="367"/>
      <c r="U25" s="367"/>
      <c r="V25" s="367"/>
      <c r="W25" s="367"/>
      <c r="X25" s="367"/>
      <c r="Y25" s="368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24" t="s">
        <v>62</v>
      </c>
      <c r="C28" s="99"/>
      <c r="D28" s="425"/>
      <c r="E28" s="426"/>
      <c r="F28" s="25"/>
      <c r="G28" s="26"/>
      <c r="H28" s="11"/>
      <c r="I28" s="11"/>
      <c r="J28" s="11"/>
      <c r="K28" s="11"/>
    </row>
    <row r="29" spans="2:25" ht="18" x14ac:dyDescent="0.35">
      <c r="B29" s="427" t="s">
        <v>63</v>
      </c>
      <c r="C29" s="100"/>
      <c r="D29" s="428"/>
      <c r="E29" s="428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50" t="s">
        <v>1</v>
      </c>
      <c r="C2" s="550"/>
      <c r="D2" s="551"/>
      <c r="E2" s="550" t="s">
        <v>3</v>
      </c>
      <c r="F2" s="550"/>
      <c r="G2" s="552" t="s">
        <v>2</v>
      </c>
      <c r="H2" s="577">
        <v>9</v>
      </c>
      <c r="I2" s="6"/>
      <c r="L2" s="8"/>
      <c r="M2" s="7"/>
      <c r="N2" s="1"/>
      <c r="O2" s="2"/>
    </row>
    <row r="3" spans="2:25" ht="15" thickBot="1" x14ac:dyDescent="0.4">
      <c r="B3" s="612"/>
      <c r="C3" s="612"/>
      <c r="D3" s="611"/>
      <c r="E3" s="612"/>
      <c r="F3" s="612"/>
      <c r="G3" s="612"/>
      <c r="H3" s="612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7" t="s">
        <v>0</v>
      </c>
      <c r="C4" s="877"/>
      <c r="D4" s="880" t="s">
        <v>148</v>
      </c>
      <c r="E4" s="877" t="s">
        <v>38</v>
      </c>
      <c r="F4" s="879" t="s">
        <v>37</v>
      </c>
      <c r="G4" s="879" t="s">
        <v>26</v>
      </c>
      <c r="H4" s="879" t="s">
        <v>36</v>
      </c>
      <c r="I4" s="883" t="s">
        <v>23</v>
      </c>
      <c r="J4" s="884"/>
      <c r="K4" s="885"/>
      <c r="L4" s="880" t="s">
        <v>149</v>
      </c>
      <c r="M4" s="870" t="s">
        <v>24</v>
      </c>
      <c r="N4" s="871"/>
      <c r="O4" s="872"/>
      <c r="P4" s="888"/>
      <c r="Q4" s="873"/>
      <c r="R4" s="874" t="s">
        <v>25</v>
      </c>
      <c r="S4" s="875"/>
      <c r="T4" s="875"/>
      <c r="U4" s="875"/>
      <c r="V4" s="875"/>
      <c r="W4" s="875"/>
      <c r="X4" s="875"/>
      <c r="Y4" s="876"/>
    </row>
    <row r="5" spans="2:25" s="16" customFormat="1" ht="50.25" customHeight="1" thickBot="1" x14ac:dyDescent="0.4">
      <c r="B5" s="878"/>
      <c r="C5" s="882"/>
      <c r="D5" s="881"/>
      <c r="E5" s="882"/>
      <c r="F5" s="882"/>
      <c r="G5" s="882"/>
      <c r="H5" s="882"/>
      <c r="I5" s="411" t="s">
        <v>27</v>
      </c>
      <c r="J5" s="400" t="s">
        <v>28</v>
      </c>
      <c r="K5" s="411" t="s">
        <v>29</v>
      </c>
      <c r="L5" s="890"/>
      <c r="M5" s="421" t="s">
        <v>30</v>
      </c>
      <c r="N5" s="421" t="s">
        <v>107</v>
      </c>
      <c r="O5" s="524" t="s">
        <v>31</v>
      </c>
      <c r="P5" s="688" t="s">
        <v>108</v>
      </c>
      <c r="Q5" s="65" t="s">
        <v>109</v>
      </c>
      <c r="R5" s="421" t="s">
        <v>32</v>
      </c>
      <c r="S5" s="421" t="s">
        <v>33</v>
      </c>
      <c r="T5" s="421" t="s">
        <v>34</v>
      </c>
      <c r="U5" s="421" t="s">
        <v>35</v>
      </c>
      <c r="V5" s="421" t="s">
        <v>110</v>
      </c>
      <c r="W5" s="421" t="s">
        <v>111</v>
      </c>
      <c r="X5" s="421" t="s">
        <v>112</v>
      </c>
      <c r="Y5" s="528" t="s">
        <v>113</v>
      </c>
    </row>
    <row r="6" spans="2:25" s="16" customFormat="1" ht="38.25" customHeight="1" x14ac:dyDescent="0.35">
      <c r="B6" s="839" t="s">
        <v>6</v>
      </c>
      <c r="C6" s="787"/>
      <c r="D6" s="116" t="s">
        <v>43</v>
      </c>
      <c r="E6" s="258" t="s">
        <v>20</v>
      </c>
      <c r="F6" s="333" t="s">
        <v>40</v>
      </c>
      <c r="G6" s="116">
        <v>17</v>
      </c>
      <c r="H6" s="785"/>
      <c r="I6" s="224">
        <v>1.7</v>
      </c>
      <c r="J6" s="36">
        <v>4.42</v>
      </c>
      <c r="K6" s="37">
        <v>0.85</v>
      </c>
      <c r="L6" s="163">
        <v>49.98</v>
      </c>
      <c r="M6" s="224">
        <v>0</v>
      </c>
      <c r="N6" s="35">
        <v>0</v>
      </c>
      <c r="O6" s="36">
        <v>0.1</v>
      </c>
      <c r="P6" s="36">
        <v>0</v>
      </c>
      <c r="Q6" s="41">
        <v>0</v>
      </c>
      <c r="R6" s="224">
        <v>25.16</v>
      </c>
      <c r="S6" s="36">
        <v>18.190000000000001</v>
      </c>
      <c r="T6" s="36">
        <v>3.74</v>
      </c>
      <c r="U6" s="36">
        <v>0.1</v>
      </c>
      <c r="V6" s="36">
        <v>0</v>
      </c>
      <c r="W6" s="36">
        <v>0</v>
      </c>
      <c r="X6" s="36">
        <v>0</v>
      </c>
      <c r="Y6" s="37">
        <v>0</v>
      </c>
    </row>
    <row r="7" spans="2:25" s="16" customFormat="1" ht="38.25" customHeight="1" x14ac:dyDescent="0.35">
      <c r="B7" s="839"/>
      <c r="C7" s="175"/>
      <c r="D7" s="88">
        <v>75</v>
      </c>
      <c r="E7" s="144" t="s">
        <v>10</v>
      </c>
      <c r="F7" s="669" t="s">
        <v>114</v>
      </c>
      <c r="G7" s="144">
        <v>90</v>
      </c>
      <c r="H7" s="112"/>
      <c r="I7" s="17">
        <v>12.42</v>
      </c>
      <c r="J7" s="15">
        <v>2.88</v>
      </c>
      <c r="K7" s="18">
        <v>4.59</v>
      </c>
      <c r="L7" s="430">
        <v>93.51</v>
      </c>
      <c r="M7" s="204">
        <v>0.08</v>
      </c>
      <c r="N7" s="15">
        <v>0.09</v>
      </c>
      <c r="O7" s="20">
        <v>1.34</v>
      </c>
      <c r="P7" s="20">
        <v>170</v>
      </c>
      <c r="Q7" s="18">
        <v>0.16</v>
      </c>
      <c r="R7" s="204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4">
        <v>0.51</v>
      </c>
    </row>
    <row r="8" spans="2:25" s="33" customFormat="1" ht="37.5" customHeight="1" x14ac:dyDescent="0.35">
      <c r="B8" s="588"/>
      <c r="C8" s="635" t="s">
        <v>70</v>
      </c>
      <c r="D8" s="140">
        <v>50</v>
      </c>
      <c r="E8" s="439" t="s">
        <v>61</v>
      </c>
      <c r="F8" s="677" t="s">
        <v>92</v>
      </c>
      <c r="G8" s="439">
        <v>150</v>
      </c>
      <c r="H8" s="154"/>
      <c r="I8" s="641">
        <v>3.3</v>
      </c>
      <c r="J8" s="642">
        <v>7.8</v>
      </c>
      <c r="K8" s="643">
        <v>22.35</v>
      </c>
      <c r="L8" s="649">
        <v>173.1</v>
      </c>
      <c r="M8" s="266">
        <v>0.14000000000000001</v>
      </c>
      <c r="N8" s="57">
        <v>0.12</v>
      </c>
      <c r="O8" s="57">
        <v>18.149999999999999</v>
      </c>
      <c r="P8" s="57">
        <v>21.6</v>
      </c>
      <c r="Q8" s="97">
        <v>0.1</v>
      </c>
      <c r="R8" s="266">
        <v>36.36</v>
      </c>
      <c r="S8" s="57">
        <v>85.5</v>
      </c>
      <c r="T8" s="57">
        <v>27.8</v>
      </c>
      <c r="U8" s="57">
        <v>1.1399999999999999</v>
      </c>
      <c r="V8" s="57">
        <v>701.4</v>
      </c>
      <c r="W8" s="57">
        <v>8.0000000000000002E-3</v>
      </c>
      <c r="X8" s="57">
        <v>2E-3</v>
      </c>
      <c r="Y8" s="58">
        <v>4.2000000000000003E-2</v>
      </c>
    </row>
    <row r="9" spans="2:25" s="33" customFormat="1" ht="37.5" customHeight="1" x14ac:dyDescent="0.35">
      <c r="B9" s="588"/>
      <c r="C9" s="651" t="s">
        <v>72</v>
      </c>
      <c r="D9" s="141">
        <v>226</v>
      </c>
      <c r="E9" s="158" t="s">
        <v>61</v>
      </c>
      <c r="F9" s="678" t="s">
        <v>131</v>
      </c>
      <c r="G9" s="654">
        <v>150</v>
      </c>
      <c r="H9" s="155"/>
      <c r="I9" s="62">
        <v>3.3</v>
      </c>
      <c r="J9" s="63">
        <v>3.9</v>
      </c>
      <c r="K9" s="406">
        <v>25.6</v>
      </c>
      <c r="L9" s="440">
        <v>151.35</v>
      </c>
      <c r="M9" s="206">
        <v>0.15</v>
      </c>
      <c r="N9" s="63">
        <v>0.11</v>
      </c>
      <c r="O9" s="63">
        <v>21</v>
      </c>
      <c r="P9" s="63">
        <v>15.3</v>
      </c>
      <c r="Q9" s="406">
        <v>0.06</v>
      </c>
      <c r="R9" s="206">
        <v>14.01</v>
      </c>
      <c r="S9" s="63">
        <v>78.63</v>
      </c>
      <c r="T9" s="63">
        <v>29.37</v>
      </c>
      <c r="U9" s="63">
        <v>1.32</v>
      </c>
      <c r="V9" s="63">
        <v>805.4</v>
      </c>
      <c r="W9" s="63">
        <v>0.02</v>
      </c>
      <c r="X9" s="63">
        <v>0</v>
      </c>
      <c r="Y9" s="95">
        <v>0.05</v>
      </c>
    </row>
    <row r="10" spans="2:25" s="33" customFormat="1" ht="37.5" customHeight="1" x14ac:dyDescent="0.35">
      <c r="B10" s="588"/>
      <c r="C10" s="175"/>
      <c r="D10" s="88">
        <v>98</v>
      </c>
      <c r="E10" s="145" t="s">
        <v>18</v>
      </c>
      <c r="F10" s="662" t="s">
        <v>17</v>
      </c>
      <c r="G10" s="167">
        <v>200</v>
      </c>
      <c r="H10" s="111"/>
      <c r="I10" s="17">
        <v>0.4</v>
      </c>
      <c r="J10" s="15">
        <v>0</v>
      </c>
      <c r="K10" s="18">
        <v>27</v>
      </c>
      <c r="L10" s="431">
        <v>110</v>
      </c>
      <c r="M10" s="204">
        <v>0.05</v>
      </c>
      <c r="N10" s="15">
        <v>0.02</v>
      </c>
      <c r="O10" s="15">
        <v>0</v>
      </c>
      <c r="P10" s="15">
        <v>0</v>
      </c>
      <c r="Q10" s="18">
        <v>0</v>
      </c>
      <c r="R10" s="204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2">
        <v>0</v>
      </c>
    </row>
    <row r="11" spans="2:25" s="33" customFormat="1" ht="37.5" customHeight="1" x14ac:dyDescent="0.35">
      <c r="B11" s="588"/>
      <c r="C11" s="175"/>
      <c r="D11" s="324">
        <v>119</v>
      </c>
      <c r="E11" s="144" t="s">
        <v>14</v>
      </c>
      <c r="F11" s="669" t="s">
        <v>52</v>
      </c>
      <c r="G11" s="144">
        <v>35</v>
      </c>
      <c r="H11" s="112"/>
      <c r="I11" s="19">
        <v>2.66</v>
      </c>
      <c r="J11" s="20">
        <v>0.28000000000000003</v>
      </c>
      <c r="K11" s="21">
        <v>17.22</v>
      </c>
      <c r="L11" s="372">
        <v>82.25</v>
      </c>
      <c r="M11" s="234">
        <v>0.04</v>
      </c>
      <c r="N11" s="20">
        <v>0.01</v>
      </c>
      <c r="O11" s="20">
        <v>0</v>
      </c>
      <c r="P11" s="20">
        <v>0</v>
      </c>
      <c r="Q11" s="21">
        <v>0</v>
      </c>
      <c r="R11" s="234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4">
        <v>0</v>
      </c>
    </row>
    <row r="12" spans="2:25" s="33" customFormat="1" ht="37.5" customHeight="1" x14ac:dyDescent="0.35">
      <c r="B12" s="588"/>
      <c r="C12" s="175"/>
      <c r="D12" s="108">
        <v>120</v>
      </c>
      <c r="E12" s="145" t="s">
        <v>15</v>
      </c>
      <c r="F12" s="328" t="s">
        <v>13</v>
      </c>
      <c r="G12" s="145">
        <v>20</v>
      </c>
      <c r="H12" s="111"/>
      <c r="I12" s="17">
        <v>1.1399999999999999</v>
      </c>
      <c r="J12" s="15">
        <v>0.22</v>
      </c>
      <c r="K12" s="18">
        <v>7.44</v>
      </c>
      <c r="L12" s="431">
        <v>36.26</v>
      </c>
      <c r="M12" s="234">
        <v>0.02</v>
      </c>
      <c r="N12" s="20">
        <v>2.4E-2</v>
      </c>
      <c r="O12" s="20">
        <v>0.08</v>
      </c>
      <c r="P12" s="20">
        <v>0</v>
      </c>
      <c r="Q12" s="21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33" customFormat="1" ht="26.25" customHeight="1" x14ac:dyDescent="0.35">
      <c r="B13" s="588"/>
      <c r="C13" s="650" t="s">
        <v>70</v>
      </c>
      <c r="D13" s="140"/>
      <c r="E13" s="439"/>
      <c r="F13" s="679" t="s">
        <v>21</v>
      </c>
      <c r="G13" s="439">
        <f>G6+G7+G8+G10+G11+G12</f>
        <v>512</v>
      </c>
      <c r="H13" s="154"/>
      <c r="I13" s="56">
        <f t="shared" ref="I13:Y13" si="0">I6+I7+I8+I10+I11+I12</f>
        <v>21.619999999999997</v>
      </c>
      <c r="J13" s="57">
        <f t="shared" si="0"/>
        <v>15.6</v>
      </c>
      <c r="K13" s="97">
        <f t="shared" si="0"/>
        <v>79.449999999999989</v>
      </c>
      <c r="L13" s="684">
        <f t="shared" si="0"/>
        <v>545.1</v>
      </c>
      <c r="M13" s="266">
        <f t="shared" si="0"/>
        <v>0.33</v>
      </c>
      <c r="N13" s="57">
        <f t="shared" si="0"/>
        <v>0.26400000000000001</v>
      </c>
      <c r="O13" s="57">
        <f t="shared" si="0"/>
        <v>19.669999999999998</v>
      </c>
      <c r="P13" s="57">
        <f t="shared" si="0"/>
        <v>191.6</v>
      </c>
      <c r="Q13" s="97">
        <f t="shared" si="0"/>
        <v>0.26</v>
      </c>
      <c r="R13" s="266">
        <f t="shared" si="0"/>
        <v>127.11999999999999</v>
      </c>
      <c r="S13" s="57">
        <f t="shared" si="0"/>
        <v>411.36</v>
      </c>
      <c r="T13" s="57">
        <f t="shared" si="0"/>
        <v>119.98000000000002</v>
      </c>
      <c r="U13" s="57">
        <f t="shared" si="0"/>
        <v>4.1499999999999995</v>
      </c>
      <c r="V13" s="57">
        <f t="shared" si="0"/>
        <v>1192.9299999999998</v>
      </c>
      <c r="W13" s="57">
        <f t="shared" si="0"/>
        <v>0.121</v>
      </c>
      <c r="X13" s="57">
        <f t="shared" si="0"/>
        <v>2.0700000000000003E-2</v>
      </c>
      <c r="Y13" s="58">
        <f t="shared" si="0"/>
        <v>0.56400000000000006</v>
      </c>
    </row>
    <row r="14" spans="2:25" s="33" customFormat="1" ht="26.25" customHeight="1" x14ac:dyDescent="0.35">
      <c r="B14" s="588"/>
      <c r="C14" s="651" t="s">
        <v>72</v>
      </c>
      <c r="D14" s="141"/>
      <c r="E14" s="158"/>
      <c r="F14" s="680" t="s">
        <v>21</v>
      </c>
      <c r="G14" s="158">
        <f>G6+G7+G9+G10+G11+G12</f>
        <v>512</v>
      </c>
      <c r="H14" s="155"/>
      <c r="I14" s="62">
        <f t="shared" ref="I14:Y14" si="1">I6+I7+I9+I10+I11+I12</f>
        <v>21.619999999999997</v>
      </c>
      <c r="J14" s="63">
        <f t="shared" si="1"/>
        <v>11.7</v>
      </c>
      <c r="K14" s="406">
        <f t="shared" si="1"/>
        <v>82.699999999999989</v>
      </c>
      <c r="L14" s="685">
        <f t="shared" si="1"/>
        <v>523.35</v>
      </c>
      <c r="M14" s="206">
        <f t="shared" si="1"/>
        <v>0.33999999999999997</v>
      </c>
      <c r="N14" s="63">
        <f t="shared" si="1"/>
        <v>0.254</v>
      </c>
      <c r="O14" s="63">
        <f t="shared" si="1"/>
        <v>22.52</v>
      </c>
      <c r="P14" s="63">
        <f t="shared" si="1"/>
        <v>185.3</v>
      </c>
      <c r="Q14" s="406">
        <f t="shared" si="1"/>
        <v>0.22</v>
      </c>
      <c r="R14" s="206">
        <f t="shared" si="1"/>
        <v>104.77</v>
      </c>
      <c r="S14" s="63">
        <f t="shared" si="1"/>
        <v>404.49</v>
      </c>
      <c r="T14" s="63">
        <f t="shared" si="1"/>
        <v>121.55000000000001</v>
      </c>
      <c r="U14" s="63">
        <f t="shared" si="1"/>
        <v>4.33</v>
      </c>
      <c r="V14" s="63">
        <f t="shared" si="1"/>
        <v>1296.9299999999998</v>
      </c>
      <c r="W14" s="63">
        <f t="shared" si="1"/>
        <v>0.13300000000000001</v>
      </c>
      <c r="X14" s="63">
        <f t="shared" si="1"/>
        <v>1.8700000000000001E-2</v>
      </c>
      <c r="Y14" s="95">
        <f t="shared" si="1"/>
        <v>0.57200000000000006</v>
      </c>
    </row>
    <row r="15" spans="2:25" s="33" customFormat="1" ht="26.25" customHeight="1" x14ac:dyDescent="0.35">
      <c r="B15" s="588"/>
      <c r="C15" s="650" t="s">
        <v>70</v>
      </c>
      <c r="D15" s="140"/>
      <c r="E15" s="439"/>
      <c r="F15" s="679" t="s">
        <v>22</v>
      </c>
      <c r="G15" s="391"/>
      <c r="H15" s="154"/>
      <c r="I15" s="50"/>
      <c r="J15" s="22"/>
      <c r="K15" s="96"/>
      <c r="L15" s="686">
        <f>L13/23.5</f>
        <v>23.195744680851064</v>
      </c>
      <c r="M15" s="171"/>
      <c r="N15" s="22"/>
      <c r="O15" s="22"/>
      <c r="P15" s="22"/>
      <c r="Q15" s="96"/>
      <c r="R15" s="171"/>
      <c r="S15" s="22"/>
      <c r="T15" s="22"/>
      <c r="U15" s="22"/>
      <c r="V15" s="22"/>
      <c r="W15" s="22"/>
      <c r="X15" s="22"/>
      <c r="Y15" s="59"/>
    </row>
    <row r="16" spans="2:25" s="33" customFormat="1" ht="26.25" customHeight="1" thickBot="1" x14ac:dyDescent="0.4">
      <c r="B16" s="588"/>
      <c r="C16" s="658" t="s">
        <v>72</v>
      </c>
      <c r="D16" s="142"/>
      <c r="E16" s="483"/>
      <c r="F16" s="809" t="s">
        <v>22</v>
      </c>
      <c r="G16" s="483"/>
      <c r="H16" s="157"/>
      <c r="I16" s="645"/>
      <c r="J16" s="367"/>
      <c r="K16" s="395"/>
      <c r="L16" s="687">
        <f>L14/23.5</f>
        <v>22.270212765957449</v>
      </c>
      <c r="M16" s="366"/>
      <c r="N16" s="367"/>
      <c r="O16" s="367"/>
      <c r="P16" s="367"/>
      <c r="Q16" s="395"/>
      <c r="R16" s="366"/>
      <c r="S16" s="367"/>
      <c r="T16" s="367"/>
      <c r="U16" s="367"/>
      <c r="V16" s="367"/>
      <c r="W16" s="367"/>
      <c r="X16" s="367"/>
      <c r="Y16" s="368"/>
    </row>
    <row r="17" spans="2:25" s="16" customFormat="1" ht="33.75" customHeight="1" x14ac:dyDescent="0.35">
      <c r="B17" s="554" t="s">
        <v>7</v>
      </c>
      <c r="C17" s="331"/>
      <c r="D17" s="335">
        <v>13</v>
      </c>
      <c r="E17" s="568" t="s">
        <v>20</v>
      </c>
      <c r="F17" s="323" t="s">
        <v>55</v>
      </c>
      <c r="G17" s="335">
        <v>60</v>
      </c>
      <c r="H17" s="573"/>
      <c r="I17" s="296">
        <v>1.2</v>
      </c>
      <c r="J17" s="47">
        <v>4.26</v>
      </c>
      <c r="K17" s="48">
        <v>6.18</v>
      </c>
      <c r="L17" s="517">
        <v>67.92</v>
      </c>
      <c r="M17" s="296">
        <v>0.03</v>
      </c>
      <c r="N17" s="47">
        <v>0.02</v>
      </c>
      <c r="O17" s="47">
        <v>7.44</v>
      </c>
      <c r="P17" s="47">
        <v>930</v>
      </c>
      <c r="Q17" s="332">
        <v>0</v>
      </c>
      <c r="R17" s="296">
        <v>24.87</v>
      </c>
      <c r="S17" s="47">
        <v>42.95</v>
      </c>
      <c r="T17" s="47">
        <v>26.03</v>
      </c>
      <c r="U17" s="47">
        <v>0.76</v>
      </c>
      <c r="V17" s="47">
        <v>199.1</v>
      </c>
      <c r="W17" s="47">
        <v>2E-3</v>
      </c>
      <c r="X17" s="47">
        <v>0</v>
      </c>
      <c r="Y17" s="48">
        <v>0.04</v>
      </c>
    </row>
    <row r="18" spans="2:25" s="16" customFormat="1" ht="33.75" customHeight="1" x14ac:dyDescent="0.35">
      <c r="B18" s="553"/>
      <c r="C18" s="124"/>
      <c r="D18" s="122">
        <v>48</v>
      </c>
      <c r="E18" s="87" t="s">
        <v>9</v>
      </c>
      <c r="F18" s="330" t="s">
        <v>69</v>
      </c>
      <c r="G18" s="541">
        <v>200</v>
      </c>
      <c r="H18" s="113"/>
      <c r="I18" s="69">
        <v>7.2</v>
      </c>
      <c r="J18" s="13">
        <v>6.4</v>
      </c>
      <c r="K18" s="23">
        <v>8</v>
      </c>
      <c r="L18" s="114">
        <v>117.6</v>
      </c>
      <c r="M18" s="205">
        <v>0.1</v>
      </c>
      <c r="N18" s="69">
        <v>0.08</v>
      </c>
      <c r="O18" s="13">
        <v>15.44</v>
      </c>
      <c r="P18" s="13">
        <v>96</v>
      </c>
      <c r="Q18" s="42">
        <v>0.06</v>
      </c>
      <c r="R18" s="205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2">
        <v>0.2</v>
      </c>
    </row>
    <row r="19" spans="2:25" s="16" customFormat="1" ht="33.75" customHeight="1" x14ac:dyDescent="0.35">
      <c r="B19" s="477"/>
      <c r="C19" s="102"/>
      <c r="D19" s="88">
        <v>227</v>
      </c>
      <c r="E19" s="144" t="s">
        <v>61</v>
      </c>
      <c r="F19" s="570" t="s">
        <v>106</v>
      </c>
      <c r="G19" s="529">
        <v>150</v>
      </c>
      <c r="H19" s="144"/>
      <c r="I19" s="210">
        <v>4.3499999999999996</v>
      </c>
      <c r="J19" s="73">
        <v>3.9</v>
      </c>
      <c r="K19" s="180">
        <v>20.399999999999999</v>
      </c>
      <c r="L19" s="324">
        <v>134.25</v>
      </c>
      <c r="M19" s="210">
        <v>0.12</v>
      </c>
      <c r="N19" s="73">
        <v>0.08</v>
      </c>
      <c r="O19" s="73">
        <v>0</v>
      </c>
      <c r="P19" s="73">
        <v>19.5</v>
      </c>
      <c r="Q19" s="74">
        <v>0.08</v>
      </c>
      <c r="R19" s="210">
        <v>7.92</v>
      </c>
      <c r="S19" s="73">
        <v>109.87</v>
      </c>
      <c r="T19" s="73">
        <v>73.540000000000006</v>
      </c>
      <c r="U19" s="73">
        <v>2.46</v>
      </c>
      <c r="V19" s="73">
        <v>137.4</v>
      </c>
      <c r="W19" s="73">
        <v>2E-3</v>
      </c>
      <c r="X19" s="73">
        <v>2E-3</v>
      </c>
      <c r="Y19" s="180">
        <v>8.9999999999999993E-3</v>
      </c>
    </row>
    <row r="20" spans="2:25" s="16" customFormat="1" ht="33.75" customHeight="1" x14ac:dyDescent="0.35">
      <c r="B20" s="78"/>
      <c r="C20" s="514" t="s">
        <v>70</v>
      </c>
      <c r="D20" s="140">
        <v>152</v>
      </c>
      <c r="E20" s="439" t="s">
        <v>84</v>
      </c>
      <c r="F20" s="571" t="s">
        <v>154</v>
      </c>
      <c r="G20" s="760">
        <v>90</v>
      </c>
      <c r="H20" s="140"/>
      <c r="I20" s="209">
        <v>17.25</v>
      </c>
      <c r="J20" s="52">
        <v>14.98</v>
      </c>
      <c r="K20" s="67">
        <v>7.87</v>
      </c>
      <c r="L20" s="292">
        <v>235.78</v>
      </c>
      <c r="M20" s="209">
        <v>7.0000000000000007E-2</v>
      </c>
      <c r="N20" s="52">
        <v>0.12</v>
      </c>
      <c r="O20" s="52">
        <v>0.81</v>
      </c>
      <c r="P20" s="52">
        <v>10</v>
      </c>
      <c r="Q20" s="53">
        <v>0.02</v>
      </c>
      <c r="R20" s="209">
        <v>24.88</v>
      </c>
      <c r="S20" s="52">
        <v>155.37</v>
      </c>
      <c r="T20" s="52">
        <v>19.91</v>
      </c>
      <c r="U20" s="52">
        <v>1.72</v>
      </c>
      <c r="V20" s="52">
        <v>234.74</v>
      </c>
      <c r="W20" s="52">
        <v>5.0000000000000001E-3</v>
      </c>
      <c r="X20" s="52">
        <v>8.9999999999999998E-4</v>
      </c>
      <c r="Y20" s="67">
        <v>0.08</v>
      </c>
    </row>
    <row r="21" spans="2:25" s="16" customFormat="1" ht="33.75" customHeight="1" x14ac:dyDescent="0.35">
      <c r="B21" s="78"/>
      <c r="C21" s="515" t="s">
        <v>71</v>
      </c>
      <c r="D21" s="141">
        <v>89</v>
      </c>
      <c r="E21" s="158" t="s">
        <v>10</v>
      </c>
      <c r="F21" s="457" t="s">
        <v>87</v>
      </c>
      <c r="G21" s="465">
        <v>90</v>
      </c>
      <c r="H21" s="141"/>
      <c r="I21" s="355">
        <v>18.13</v>
      </c>
      <c r="J21" s="71">
        <v>17.05</v>
      </c>
      <c r="K21" s="356">
        <v>3.69</v>
      </c>
      <c r="L21" s="724">
        <v>240.96</v>
      </c>
      <c r="M21" s="355">
        <v>0.06</v>
      </c>
      <c r="N21" s="71">
        <v>0.13</v>
      </c>
      <c r="O21" s="71">
        <v>1.06</v>
      </c>
      <c r="P21" s="71">
        <v>0</v>
      </c>
      <c r="Q21" s="385">
        <v>0</v>
      </c>
      <c r="R21" s="355">
        <v>17.03</v>
      </c>
      <c r="S21" s="71">
        <v>176.72</v>
      </c>
      <c r="T21" s="71">
        <v>23.18</v>
      </c>
      <c r="U21" s="71">
        <v>2.61</v>
      </c>
      <c r="V21" s="71">
        <v>317</v>
      </c>
      <c r="W21" s="71">
        <v>7.0000000000000001E-3</v>
      </c>
      <c r="X21" s="71">
        <v>3.5E-4</v>
      </c>
      <c r="Y21" s="356">
        <v>0.06</v>
      </c>
    </row>
    <row r="22" spans="2:25" s="16" customFormat="1" ht="43.5" customHeight="1" x14ac:dyDescent="0.35">
      <c r="B22" s="78"/>
      <c r="C22" s="193"/>
      <c r="D22" s="122">
        <v>107</v>
      </c>
      <c r="E22" s="87" t="s">
        <v>18</v>
      </c>
      <c r="F22" s="330" t="s">
        <v>121</v>
      </c>
      <c r="G22" s="541">
        <v>200</v>
      </c>
      <c r="H22" s="113"/>
      <c r="I22" s="17">
        <v>0</v>
      </c>
      <c r="J22" s="15">
        <v>0</v>
      </c>
      <c r="K22" s="18">
        <v>24.2</v>
      </c>
      <c r="L22" s="161">
        <v>96.6</v>
      </c>
      <c r="M22" s="204">
        <v>0.08</v>
      </c>
      <c r="N22" s="17"/>
      <c r="O22" s="15">
        <v>50</v>
      </c>
      <c r="P22" s="15">
        <v>0.06</v>
      </c>
      <c r="Q22" s="38"/>
      <c r="R22" s="204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8"/>
    </row>
    <row r="23" spans="2:25" s="16" customFormat="1" ht="33.75" customHeight="1" x14ac:dyDescent="0.35">
      <c r="B23" s="78"/>
      <c r="C23" s="193"/>
      <c r="D23" s="123">
        <v>119</v>
      </c>
      <c r="E23" s="108" t="s">
        <v>14</v>
      </c>
      <c r="F23" s="572" t="s">
        <v>52</v>
      </c>
      <c r="G23" s="536">
        <v>20</v>
      </c>
      <c r="H23" s="108"/>
      <c r="I23" s="204">
        <v>1.4</v>
      </c>
      <c r="J23" s="15">
        <v>0.14000000000000001</v>
      </c>
      <c r="K23" s="38">
        <v>8.8000000000000007</v>
      </c>
      <c r="L23" s="213">
        <v>48</v>
      </c>
      <c r="M23" s="204">
        <v>0.02</v>
      </c>
      <c r="N23" s="17">
        <v>6.0000000000000001E-3</v>
      </c>
      <c r="O23" s="15">
        <v>0</v>
      </c>
      <c r="P23" s="15">
        <v>0</v>
      </c>
      <c r="Q23" s="38">
        <v>0</v>
      </c>
      <c r="R23" s="204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8">
        <v>0</v>
      </c>
    </row>
    <row r="24" spans="2:25" s="16" customFormat="1" ht="33.75" customHeight="1" x14ac:dyDescent="0.35">
      <c r="B24" s="75"/>
      <c r="C24" s="196"/>
      <c r="D24" s="121">
        <v>120</v>
      </c>
      <c r="E24" s="108" t="s">
        <v>15</v>
      </c>
      <c r="F24" s="572" t="s">
        <v>44</v>
      </c>
      <c r="G24" s="108">
        <v>20</v>
      </c>
      <c r="H24" s="111"/>
      <c r="I24" s="17">
        <v>1.1399999999999999</v>
      </c>
      <c r="J24" s="15">
        <v>0.22</v>
      </c>
      <c r="K24" s="18">
        <v>7.44</v>
      </c>
      <c r="L24" s="162">
        <v>36.26</v>
      </c>
      <c r="M24" s="234">
        <v>0.02</v>
      </c>
      <c r="N24" s="19">
        <v>2.4E-2</v>
      </c>
      <c r="O24" s="20">
        <v>0.08</v>
      </c>
      <c r="P24" s="20">
        <v>0</v>
      </c>
      <c r="Q24" s="44">
        <v>0</v>
      </c>
      <c r="R24" s="234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4">
        <v>1.2E-2</v>
      </c>
    </row>
    <row r="25" spans="2:25" s="16" customFormat="1" ht="33.75" customHeight="1" x14ac:dyDescent="0.35">
      <c r="B25" s="75"/>
      <c r="C25" s="747" t="s">
        <v>71</v>
      </c>
      <c r="D25" s="494"/>
      <c r="E25" s="141"/>
      <c r="F25" s="364" t="s">
        <v>21</v>
      </c>
      <c r="G25" s="141">
        <f>G17+G18+G19+G21+G22+G23+G24</f>
        <v>740</v>
      </c>
      <c r="H25" s="155"/>
      <c r="I25" s="62">
        <f t="shared" ref="I25:Y25" si="2">I17+I18+I19+I21+I22+I23+I24</f>
        <v>33.42</v>
      </c>
      <c r="J25" s="63">
        <f t="shared" si="2"/>
        <v>31.97</v>
      </c>
      <c r="K25" s="406">
        <f t="shared" si="2"/>
        <v>78.709999999999994</v>
      </c>
      <c r="L25" s="800">
        <f t="shared" si="2"/>
        <v>741.59</v>
      </c>
      <c r="M25" s="206">
        <f t="shared" si="2"/>
        <v>0.43000000000000005</v>
      </c>
      <c r="N25" s="62">
        <f t="shared" si="2"/>
        <v>0.34</v>
      </c>
      <c r="O25" s="63">
        <f t="shared" si="2"/>
        <v>74.02</v>
      </c>
      <c r="P25" s="63">
        <f t="shared" si="2"/>
        <v>1045.56</v>
      </c>
      <c r="Q25" s="95">
        <f t="shared" si="2"/>
        <v>0.14000000000000001</v>
      </c>
      <c r="R25" s="206">
        <f t="shared" si="2"/>
        <v>110.06</v>
      </c>
      <c r="S25" s="63">
        <f t="shared" si="2"/>
        <v>497.28000000000003</v>
      </c>
      <c r="T25" s="63">
        <f t="shared" si="2"/>
        <v>170.99</v>
      </c>
      <c r="U25" s="63">
        <f t="shared" si="2"/>
        <v>7.71</v>
      </c>
      <c r="V25" s="63">
        <f t="shared" si="2"/>
        <v>1067</v>
      </c>
      <c r="W25" s="63">
        <f t="shared" si="2"/>
        <v>1.7599999999999998E-2</v>
      </c>
      <c r="X25" s="63">
        <f t="shared" si="2"/>
        <v>5.3500000000000006E-3</v>
      </c>
      <c r="Y25" s="95">
        <f t="shared" si="2"/>
        <v>0.32100000000000006</v>
      </c>
    </row>
    <row r="26" spans="2:25" s="16" customFormat="1" ht="33.75" customHeight="1" x14ac:dyDescent="0.35">
      <c r="B26" s="75"/>
      <c r="C26" s="747" t="s">
        <v>71</v>
      </c>
      <c r="D26" s="494"/>
      <c r="E26" s="141"/>
      <c r="F26" s="364" t="s">
        <v>22</v>
      </c>
      <c r="G26" s="141"/>
      <c r="H26" s="155"/>
      <c r="I26" s="62"/>
      <c r="J26" s="63"/>
      <c r="K26" s="406"/>
      <c r="L26" s="800">
        <f>L25/23.5</f>
        <v>31.557021276595744</v>
      </c>
      <c r="M26" s="206"/>
      <c r="N26" s="62"/>
      <c r="O26" s="63"/>
      <c r="P26" s="63"/>
      <c r="Q26" s="95"/>
      <c r="R26" s="206"/>
      <c r="S26" s="63"/>
      <c r="T26" s="63"/>
      <c r="U26" s="63"/>
      <c r="V26" s="63"/>
      <c r="W26" s="63"/>
      <c r="X26" s="63"/>
      <c r="Y26" s="95"/>
    </row>
    <row r="27" spans="2:25" s="16" customFormat="1" ht="33.75" customHeight="1" x14ac:dyDescent="0.35">
      <c r="B27" s="75"/>
      <c r="C27" s="751" t="s">
        <v>70</v>
      </c>
      <c r="D27" s="636"/>
      <c r="E27" s="343"/>
      <c r="F27" s="360" t="s">
        <v>21</v>
      </c>
      <c r="G27" s="384">
        <f>G17+G18+G19+G20+G22+G23+G24</f>
        <v>740</v>
      </c>
      <c r="H27" s="154"/>
      <c r="I27" s="50">
        <f t="shared" ref="I27:Y27" si="3">I17+I18+I19+I20+I22+I23+I24</f>
        <v>32.54</v>
      </c>
      <c r="J27" s="22">
        <f t="shared" si="3"/>
        <v>29.9</v>
      </c>
      <c r="K27" s="96">
        <f t="shared" si="3"/>
        <v>82.889999999999986</v>
      </c>
      <c r="L27" s="801">
        <f t="shared" si="3"/>
        <v>736.41</v>
      </c>
      <c r="M27" s="171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59">
        <f t="shared" si="3"/>
        <v>0.16</v>
      </c>
      <c r="R27" s="171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59">
        <f t="shared" si="3"/>
        <v>0.34100000000000003</v>
      </c>
    </row>
    <row r="28" spans="2:25" s="16" customFormat="1" ht="33.75" customHeight="1" thickBot="1" x14ac:dyDescent="0.4">
      <c r="B28" s="308"/>
      <c r="C28" s="802" t="s">
        <v>70</v>
      </c>
      <c r="D28" s="770"/>
      <c r="E28" s="808"/>
      <c r="F28" s="810" t="s">
        <v>22</v>
      </c>
      <c r="G28" s="808"/>
      <c r="H28" s="802"/>
      <c r="I28" s="803"/>
      <c r="J28" s="804"/>
      <c r="K28" s="805"/>
      <c r="L28" s="795">
        <f>L27/23.5</f>
        <v>31.336595744680849</v>
      </c>
      <c r="M28" s="806"/>
      <c r="N28" s="803"/>
      <c r="O28" s="804"/>
      <c r="P28" s="804"/>
      <c r="Q28" s="807"/>
      <c r="R28" s="806"/>
      <c r="S28" s="804"/>
      <c r="T28" s="804"/>
      <c r="U28" s="804"/>
      <c r="V28" s="804"/>
      <c r="W28" s="804"/>
      <c r="X28" s="804"/>
      <c r="Y28" s="807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27"/>
      <c r="C30" s="327"/>
      <c r="D30" s="236"/>
      <c r="E30" s="185"/>
      <c r="F30" s="25"/>
      <c r="G30" s="26"/>
      <c r="H30" s="11"/>
      <c r="I30" s="9"/>
      <c r="J30" s="11"/>
      <c r="K30" s="11"/>
    </row>
    <row r="31" spans="2:25" x14ac:dyDescent="0.35">
      <c r="B31" s="424" t="s">
        <v>62</v>
      </c>
      <c r="C31" s="99"/>
      <c r="D31" s="425"/>
      <c r="E31" s="426"/>
    </row>
    <row r="32" spans="2:25" x14ac:dyDescent="0.35">
      <c r="B32" s="427" t="s">
        <v>63</v>
      </c>
      <c r="C32" s="100"/>
      <c r="D32" s="428"/>
      <c r="E32" s="428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2023-02-20T09:11:14Z</dcterms:modified>
</cp:coreProperties>
</file>