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11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день'!$B$1:$V$22</definedName>
    <definedName name="_xlnm.Print_Area" localSheetId="20">'21 день'!$B$2:$T$18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13" i="28" l="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L16" i="30" s="1"/>
  <c r="K15" i="30"/>
  <c r="J15" i="30"/>
  <c r="I15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L14" i="30" s="1"/>
  <c r="K13" i="30"/>
  <c r="J13" i="30"/>
  <c r="I13" i="30"/>
  <c r="G15" i="30"/>
  <c r="G13" i="30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L16" i="29" s="1"/>
  <c r="K15" i="29"/>
  <c r="J15" i="29"/>
  <c r="I15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4" i="29" s="1"/>
  <c r="K13" i="29"/>
  <c r="J13" i="29"/>
  <c r="I13" i="29"/>
  <c r="G15" i="29"/>
  <c r="G13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5" i="20" l="1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G15" i="23" l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13" i="27" l="1"/>
  <c r="L21" i="19" l="1"/>
  <c r="L14" i="31" l="1"/>
  <c r="L20" i="33"/>
  <c r="L11" i="33"/>
  <c r="G20" i="33"/>
  <c r="G11" i="33"/>
  <c r="G13" i="28"/>
  <c r="G13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6" l="1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14" i="28" l="1"/>
  <c r="I13" i="27"/>
  <c r="J13" i="27"/>
  <c r="K13" i="27"/>
  <c r="L14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<sst xmlns="http://schemas.openxmlformats.org/spreadsheetml/2006/main" count="1582" uniqueCount="178">
  <si>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</si>
  <si>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</si>
  <si>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</si>
  <si>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</si>
  <si>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</si>
  <si>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</si>
  <si>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</si>
  <si>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</si>
  <si>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</si>
  <si>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</si>
  <si>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</si>
  <si>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</si>
  <si>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</si>
  <si>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</si>
  <si>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</si>
  <si>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</si>
  <si>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</si>
  <si>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</si>
  <si>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</si>
  <si>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</si>
  <si>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</si>
  <si>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</si>
  <si>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</si>
  <si>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</si>
  <si>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</si>
  <si>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</si>
  <si>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</si>
  <si>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</si>
  <si>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</si>
  <si>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</si>
  <si>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</si>
  <si>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</si>
  <si>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</si>
  <si>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</si>
  <si>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</si>
  <si>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</si>
  <si>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</si>
  <si>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</si>
  <si>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</si>
  <si>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</si>
  <si>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</si>
  <si>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</si>
  <si>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</si>
  <si>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</si>
  <si>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</si>
  <si>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</si>
  <si>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</si>
  <si>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</si>
  <si>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</si>
  <si>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</si>
  <si>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</si>
  <si>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</si>
  <si>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</si>
  <si>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</si>
  <si>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</si>
  <si>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</si>
  <si>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</si>
  <si>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</si>
  <si>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</si>
  <si>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</si>
  <si>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</si>
  <si>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</si>
  <si>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</si>
  <si>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</si>
  <si>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</si>
  <si>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</si>
  <si>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</si>
  <si>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</si>
  <si>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</si>
  <si>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</si>
  <si>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</si>
  <si>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</si>
  <si>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</si>
  <si>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</si>
  <si>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 Компот из  сухофруктов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</si>
  <si>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</si>
  <si>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</si>
  <si>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</si>
  <si>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</si>
  <si>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</si>
  <si>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</si>
  <si>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</si>
  <si>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</si>
  <si>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</si>
  <si>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</si>
  <si>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</si>
  <si>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</si>
  <si>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</si>
  <si>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</si>
  <si>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</si>
  <si>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</si>
  <si>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</si>
  <si>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</si>
  <si>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</si>
  <si>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</si>
  <si>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</si>
  <si>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</si>
  <si>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</si>
  <si>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</si>
  <si>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</si>
  <si>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</si>
  <si>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</si>
  <si>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</si>
  <si>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</si>
  <si>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</si>
  <si>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</si>
  <si>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</si>
  <si>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</si>
  <si>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</si>
  <si>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</si>
  <si>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</si>
  <si>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</si>
  <si>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</si>
  <si>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</si>
  <si>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</si>
  <si>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</si>
  <si>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</si>
  <si>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</si>
  <si>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</si>
  <si>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</si>
  <si>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</si>
  <si>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</si>
  <si>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</si>
  <si>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</si>
  <si>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</si>
  <si>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</si>
  <si>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</si>
  <si>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</si>
  <si>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</si>
  <si>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</si>
  <si>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</si>
  <si>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</si>
  <si>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</si>
  <si>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</si>
  <si>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</si>
  <si>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</si>
  <si>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</si>
  <si>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</si>
  <si>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</si>
  <si>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</si>
  <si>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</si>
  <si>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</si>
  <si>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</si>
  <si>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</si>
  <si>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</si>
  <si>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</si>
  <si>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</si>
  <si>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</si>
  <si>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</si>
  <si>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</si>
  <si>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</si>
  <si>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</si>
  <si>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</si>
  <si>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</si>
  <si>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</si>
  <si>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</si>
  <si>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</si>
  <si>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</si>
  <si>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</si>
  <si>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</si>
  <si>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</si>
  <si>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</si>
  <si>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</si>
  <si>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</si>
  <si>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</si>
  <si>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</si>
  <si>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Икра  овощная (баклажанная)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</si>
  <si>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</si>
  <si>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</si>
  <si>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</si>
  <si>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</si>
  <si>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</si>
  <si>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</si>
  <si>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 xml:space="preserve">1 блюдо </t>
  </si>
  <si>
    <t>Суп куриный с рисом и томатом</t>
  </si>
  <si>
    <t>Запеканка из творога  с ягодой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</si>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</sst>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00" t="s">
        <v>0</v>
      </c>
      <c r="C4" s="900"/>
      <c r="D4" s="902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ht="47" thickBot="1" x14ac:dyDescent="0.4">
      <c r="B5" s="901"/>
      <c r="C5" s="905"/>
      <c r="D5" s="901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04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ht="34.5" customHeight="1" x14ac:dyDescent="0.35">
      <c r="B6" s="594" t="s">
        <v>6</v>
      </c>
      <c r="C6" s="119"/>
      <c r="D6" s="477"/>
      <c r="E6" s="847" t="s">
        <v>20</v>
      </c>
      <c r="F6" s="848" t="s">
        <v>150</v>
      </c>
      <c r="G6" s="847">
        <v>90</v>
      </c>
      <c r="H6" s="849"/>
      <c r="I6" s="384">
        <v>4.4400000000000004</v>
      </c>
      <c r="J6" s="330">
        <v>6.31</v>
      </c>
      <c r="K6" s="385">
        <v>41.44</v>
      </c>
      <c r="L6" s="850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4"/>
      <c r="C7" s="114"/>
      <c r="D7" s="91">
        <v>56</v>
      </c>
      <c r="E7" s="115" t="s">
        <v>58</v>
      </c>
      <c r="F7" s="567" t="s">
        <v>95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4"/>
      <c r="C8" s="114"/>
      <c r="D8" s="458">
        <v>114</v>
      </c>
      <c r="E8" s="91" t="s">
        <v>42</v>
      </c>
      <c r="F8" s="138" t="s">
        <v>49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4"/>
      <c r="C9" s="114"/>
      <c r="D9" s="461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4"/>
      <c r="C10" s="114"/>
      <c r="D10" s="458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4"/>
      <c r="C11" s="114"/>
      <c r="D11" s="458" t="s">
        <v>130</v>
      </c>
      <c r="E11" s="115" t="s">
        <v>18</v>
      </c>
      <c r="F11" s="180" t="s">
        <v>131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4"/>
      <c r="C12" s="114"/>
      <c r="D12" s="458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4"/>
      <c r="C13" s="306"/>
      <c r="D13" s="458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3" t="s">
        <v>7</v>
      </c>
      <c r="C14" s="194"/>
      <c r="D14" s="344">
        <v>137</v>
      </c>
      <c r="E14" s="587" t="s">
        <v>20</v>
      </c>
      <c r="F14" s="774" t="s">
        <v>151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4"/>
      <c r="C15" s="114"/>
      <c r="D15" s="458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7"/>
      <c r="C16" s="198"/>
      <c r="D16" s="458">
        <v>504</v>
      </c>
      <c r="E16" s="115" t="s">
        <v>10</v>
      </c>
      <c r="F16" s="180" t="s">
        <v>169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7"/>
      <c r="C17" s="198"/>
      <c r="D17" s="458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7"/>
      <c r="C18" s="198"/>
      <c r="D18" s="461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7"/>
      <c r="C19" s="198"/>
      <c r="D19" s="125">
        <v>120</v>
      </c>
      <c r="E19" s="114" t="s">
        <v>15</v>
      </c>
      <c r="F19" s="568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7"/>
      <c r="C20" s="198"/>
      <c r="D20" s="614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8"/>
      <c r="C21" s="282"/>
      <c r="D21" s="615"/>
      <c r="E21" s="282"/>
      <c r="F21" s="156" t="s">
        <v>22</v>
      </c>
      <c r="G21" s="282"/>
      <c r="H21" s="569"/>
      <c r="I21" s="570"/>
      <c r="J21" s="571"/>
      <c r="K21" s="572"/>
      <c r="L21" s="274">
        <f>L20/23.5</f>
        <v>38.684255319148939</v>
      </c>
      <c r="M21" s="573"/>
      <c r="N21" s="574"/>
      <c r="O21" s="575"/>
      <c r="P21" s="575"/>
      <c r="Q21" s="576"/>
      <c r="R21" s="573"/>
      <c r="S21" s="575"/>
      <c r="T21" s="575"/>
      <c r="U21" s="575"/>
      <c r="V21" s="575"/>
      <c r="W21" s="575"/>
      <c r="X21" s="575"/>
      <c r="Y21" s="576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5"/>
      <c r="F5" s="901"/>
      <c r="G5" s="901"/>
      <c r="H5" s="901"/>
      <c r="I5" s="10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344">
        <v>137</v>
      </c>
      <c r="E6" s="587" t="s">
        <v>20</v>
      </c>
      <c r="F6" s="774" t="s">
        <v>151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7"/>
      <c r="C7" s="115"/>
      <c r="D7" s="458">
        <v>67</v>
      </c>
      <c r="E7" s="115" t="s">
        <v>58</v>
      </c>
      <c r="F7" s="112" t="s">
        <v>143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7"/>
      <c r="C8" s="115"/>
      <c r="D8" s="91">
        <v>115</v>
      </c>
      <c r="E8" s="115" t="s">
        <v>42</v>
      </c>
      <c r="F8" s="716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7"/>
      <c r="C9" s="115"/>
      <c r="D9" s="461">
        <v>121</v>
      </c>
      <c r="E9" s="91" t="s">
        <v>14</v>
      </c>
      <c r="F9" s="138" t="s">
        <v>48</v>
      </c>
      <c r="G9" s="540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7"/>
      <c r="C10" s="115"/>
      <c r="D10" s="91">
        <v>120</v>
      </c>
      <c r="E10" s="115" t="s">
        <v>15</v>
      </c>
      <c r="F10" s="716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7"/>
      <c r="C11" s="115"/>
      <c r="D11" s="91"/>
      <c r="E11" s="115"/>
      <c r="F11" s="666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1"/>
      <c r="C12" s="120"/>
      <c r="D12" s="220"/>
      <c r="E12" s="118"/>
      <c r="F12" s="667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6"/>
    </row>
    <row r="13" spans="2:25" s="16" customFormat="1" ht="33.75" customHeight="1" x14ac:dyDescent="0.35">
      <c r="B13" s="634" t="s">
        <v>7</v>
      </c>
      <c r="C13" s="134"/>
      <c r="D13" s="344">
        <v>137</v>
      </c>
      <c r="E13" s="587" t="s">
        <v>20</v>
      </c>
      <c r="F13" s="774" t="s">
        <v>151</v>
      </c>
      <c r="G13" s="851">
        <v>100</v>
      </c>
      <c r="H13" s="134"/>
      <c r="I13" s="305">
        <v>0.8</v>
      </c>
      <c r="J13" s="49">
        <v>0.2</v>
      </c>
      <c r="K13" s="341">
        <v>7.5</v>
      </c>
      <c r="L13" s="852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7"/>
      <c r="C14" s="115"/>
      <c r="D14" s="115">
        <v>34</v>
      </c>
      <c r="E14" s="115" t="s">
        <v>9</v>
      </c>
      <c r="F14" s="153" t="s">
        <v>72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6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7"/>
      <c r="C15" s="115"/>
      <c r="D15" s="458">
        <v>270</v>
      </c>
      <c r="E15" s="458" t="s">
        <v>10</v>
      </c>
      <c r="F15" s="180" t="s">
        <v>133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6"/>
      <c r="C16" s="322"/>
      <c r="D16" s="115">
        <v>64</v>
      </c>
      <c r="E16" s="91" t="s">
        <v>46</v>
      </c>
      <c r="F16" s="321" t="s">
        <v>66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6"/>
      <c r="C17" s="322"/>
      <c r="D17" s="115">
        <v>98</v>
      </c>
      <c r="E17" s="114" t="s">
        <v>18</v>
      </c>
      <c r="F17" s="604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6"/>
      <c r="C18" s="322"/>
      <c r="D18" s="127">
        <v>119</v>
      </c>
      <c r="E18" s="114" t="s">
        <v>14</v>
      </c>
      <c r="F18" s="568" t="s">
        <v>52</v>
      </c>
      <c r="G18" s="547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6"/>
      <c r="C19" s="322"/>
      <c r="D19" s="125">
        <v>120</v>
      </c>
      <c r="E19" s="114" t="s">
        <v>15</v>
      </c>
      <c r="F19" s="568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6"/>
      <c r="C20" s="322"/>
      <c r="D20" s="635"/>
      <c r="E20" s="635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6"/>
      <c r="C21" s="121"/>
      <c r="D21" s="637"/>
      <c r="E21" s="637"/>
      <c r="F21" s="137" t="s">
        <v>22</v>
      </c>
      <c r="G21" s="182"/>
      <c r="H21" s="172"/>
      <c r="I21" s="178"/>
      <c r="J21" s="51"/>
      <c r="K21" s="104"/>
      <c r="L21" s="397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15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6" s="16" customFormat="1" ht="47" thickBot="1" x14ac:dyDescent="0.4">
      <c r="B5" s="901"/>
      <c r="C5" s="901"/>
      <c r="D5" s="904"/>
      <c r="E5" s="901"/>
      <c r="F5" s="901"/>
      <c r="G5" s="901"/>
      <c r="H5" s="901"/>
      <c r="I5" s="8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6" s="16" customFormat="1" ht="26.5" customHeight="1" x14ac:dyDescent="0.35">
      <c r="B6" s="564" t="s">
        <v>6</v>
      </c>
      <c r="C6" s="689" t="s">
        <v>69</v>
      </c>
      <c r="D6" s="690">
        <v>6</v>
      </c>
      <c r="E6" s="691" t="s">
        <v>20</v>
      </c>
      <c r="F6" s="692" t="s">
        <v>136</v>
      </c>
      <c r="G6" s="698">
        <v>60</v>
      </c>
      <c r="H6" s="444"/>
      <c r="I6" s="685">
        <v>0.85</v>
      </c>
      <c r="J6" s="451">
        <v>5.05</v>
      </c>
      <c r="K6" s="454">
        <v>7.56</v>
      </c>
      <c r="L6" s="445">
        <v>79.599999999999994</v>
      </c>
      <c r="M6" s="450">
        <v>0.02</v>
      </c>
      <c r="N6" s="451">
        <v>0.02</v>
      </c>
      <c r="O6" s="451">
        <v>18.5</v>
      </c>
      <c r="P6" s="452">
        <v>200</v>
      </c>
      <c r="Q6" s="454">
        <v>0</v>
      </c>
      <c r="R6" s="450">
        <v>22.79</v>
      </c>
      <c r="S6" s="451">
        <v>18.149999999999999</v>
      </c>
      <c r="T6" s="451">
        <v>10.24</v>
      </c>
      <c r="U6" s="451">
        <v>0.33</v>
      </c>
      <c r="V6" s="451">
        <v>140.16999999999999</v>
      </c>
      <c r="W6" s="451">
        <v>1.6999999999999999E-3</v>
      </c>
      <c r="X6" s="451">
        <v>1.2999999999999999E-4</v>
      </c>
      <c r="Y6" s="453">
        <v>0.01</v>
      </c>
    </row>
    <row r="7" spans="2:26" s="34" customFormat="1" ht="26.5" customHeight="1" x14ac:dyDescent="0.35">
      <c r="B7" s="131"/>
      <c r="C7" s="671" t="s">
        <v>71</v>
      </c>
      <c r="D7" s="349">
        <v>13</v>
      </c>
      <c r="E7" s="162" t="s">
        <v>8</v>
      </c>
      <c r="F7" s="693" t="s">
        <v>54</v>
      </c>
      <c r="G7" s="699">
        <v>60</v>
      </c>
      <c r="H7" s="159"/>
      <c r="I7" s="500">
        <v>1.2</v>
      </c>
      <c r="J7" s="501">
        <v>4.26</v>
      </c>
      <c r="K7" s="700">
        <v>6.18</v>
      </c>
      <c r="L7" s="672">
        <v>67.92</v>
      </c>
      <c r="M7" s="210">
        <v>0.03</v>
      </c>
      <c r="N7" s="65">
        <v>0.02</v>
      </c>
      <c r="O7" s="65">
        <v>7.44</v>
      </c>
      <c r="P7" s="65">
        <v>930</v>
      </c>
      <c r="Q7" s="416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69</v>
      </c>
      <c r="D8" s="158">
        <v>91</v>
      </c>
      <c r="E8" s="144" t="s">
        <v>75</v>
      </c>
      <c r="F8" s="483" t="s">
        <v>83</v>
      </c>
      <c r="G8" s="158">
        <v>90</v>
      </c>
      <c r="H8" s="351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71</v>
      </c>
      <c r="D9" s="159">
        <v>89</v>
      </c>
      <c r="E9" s="505" t="s">
        <v>10</v>
      </c>
      <c r="F9" s="541" t="s">
        <v>84</v>
      </c>
      <c r="G9" s="542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3">
        <v>0.06</v>
      </c>
      <c r="N9" s="521">
        <v>0.13</v>
      </c>
      <c r="O9" s="74">
        <v>1.06</v>
      </c>
      <c r="P9" s="74">
        <v>0</v>
      </c>
      <c r="Q9" s="396">
        <v>0</v>
      </c>
      <c r="R9" s="363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4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60</v>
      </c>
      <c r="F10" s="283" t="s">
        <v>56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28">
        <v>107</v>
      </c>
      <c r="E11" s="111" t="s">
        <v>18</v>
      </c>
      <c r="F11" s="321" t="s">
        <v>118</v>
      </c>
      <c r="G11" s="547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69</v>
      </c>
      <c r="D14" s="328"/>
      <c r="E14" s="144"/>
      <c r="F14" s="266" t="s">
        <v>21</v>
      </c>
      <c r="G14" s="256">
        <f>G6+G8+G10+G11+G12+G13</f>
        <v>540</v>
      </c>
      <c r="H14" s="351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8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71</v>
      </c>
      <c r="D15" s="206"/>
      <c r="E15" s="460"/>
      <c r="F15" s="267" t="s">
        <v>21</v>
      </c>
      <c r="G15" s="255">
        <f>G7+G9+G10+G11+G12+G13</f>
        <v>540</v>
      </c>
      <c r="H15" s="352"/>
      <c r="I15" s="354">
        <f t="shared" ref="I15:Y15" si="1">I7+I9+I10+I11+I12+I13</f>
        <v>25.97</v>
      </c>
      <c r="J15" s="62">
        <f t="shared" si="1"/>
        <v>26.82</v>
      </c>
      <c r="K15" s="355">
        <f t="shared" si="1"/>
        <v>81.559999999999988</v>
      </c>
      <c r="L15" s="509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8">
        <f t="shared" si="1"/>
        <v>0.08</v>
      </c>
      <c r="R15" s="354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5">
        <f t="shared" si="1"/>
        <v>0.13900000000000001</v>
      </c>
    </row>
    <row r="16" spans="2:26" s="34" customFormat="1" ht="23.25" customHeight="1" x14ac:dyDescent="0.35">
      <c r="B16" s="131"/>
      <c r="C16" s="345" t="s">
        <v>69</v>
      </c>
      <c r="D16" s="205"/>
      <c r="E16" s="422"/>
      <c r="F16" s="639" t="s">
        <v>22</v>
      </c>
      <c r="G16" s="320"/>
      <c r="H16" s="353"/>
      <c r="I16" s="356"/>
      <c r="J16" s="96"/>
      <c r="K16" s="97"/>
      <c r="L16" s="506">
        <f>L14/23.5</f>
        <v>28.957021276595746</v>
      </c>
      <c r="M16" s="357"/>
      <c r="N16" s="357"/>
      <c r="O16" s="96"/>
      <c r="P16" s="96"/>
      <c r="Q16" s="359"/>
      <c r="R16" s="356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71</v>
      </c>
      <c r="D17" s="161"/>
      <c r="E17" s="146"/>
      <c r="F17" s="834" t="s">
        <v>22</v>
      </c>
      <c r="G17" s="466"/>
      <c r="H17" s="480"/>
      <c r="I17" s="272"/>
      <c r="J17" s="142"/>
      <c r="K17" s="143"/>
      <c r="L17" s="507">
        <f>L15/23.5</f>
        <v>28.680425531914896</v>
      </c>
      <c r="M17" s="467"/>
      <c r="N17" s="467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65" t="s">
        <v>7</v>
      </c>
      <c r="C18" s="753"/>
      <c r="D18" s="119">
        <v>24</v>
      </c>
      <c r="E18" s="832" t="s">
        <v>8</v>
      </c>
      <c r="F18" s="342" t="s">
        <v>103</v>
      </c>
      <c r="G18" s="440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69"/>
      <c r="D19" s="458">
        <v>635</v>
      </c>
      <c r="E19" s="148" t="s">
        <v>9</v>
      </c>
      <c r="F19" s="138" t="s">
        <v>160</v>
      </c>
      <c r="G19" s="546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79"/>
      <c r="C20" s="345" t="s">
        <v>69</v>
      </c>
      <c r="D20" s="158">
        <v>276</v>
      </c>
      <c r="E20" s="446" t="s">
        <v>10</v>
      </c>
      <c r="F20" s="799" t="s">
        <v>161</v>
      </c>
      <c r="G20" s="777">
        <v>90</v>
      </c>
      <c r="H20" s="144"/>
      <c r="I20" s="271">
        <v>18.399999999999999</v>
      </c>
      <c r="J20" s="59">
        <v>11.32</v>
      </c>
      <c r="K20" s="60">
        <v>9.43</v>
      </c>
      <c r="L20" s="511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9"/>
      <c r="C21" s="346" t="s">
        <v>71</v>
      </c>
      <c r="D21" s="206">
        <v>148</v>
      </c>
      <c r="E21" s="581"/>
      <c r="F21" s="459" t="s">
        <v>170</v>
      </c>
      <c r="G21" s="468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79"/>
      <c r="C22" s="345" t="s">
        <v>69</v>
      </c>
      <c r="D22" s="158">
        <v>283</v>
      </c>
      <c r="E22" s="446" t="s">
        <v>60</v>
      </c>
      <c r="F22" s="799" t="s">
        <v>162</v>
      </c>
      <c r="G22" s="777">
        <v>150</v>
      </c>
      <c r="H22" s="144"/>
      <c r="I22" s="271">
        <v>3.36</v>
      </c>
      <c r="J22" s="59">
        <v>3.1</v>
      </c>
      <c r="K22" s="60">
        <v>21.04</v>
      </c>
      <c r="L22" s="511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9"/>
      <c r="C23" s="751" t="s">
        <v>71</v>
      </c>
      <c r="D23" s="159">
        <v>22</v>
      </c>
      <c r="E23" s="145" t="s">
        <v>60</v>
      </c>
      <c r="F23" s="459" t="s">
        <v>171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52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66"/>
      <c r="C24" s="754"/>
      <c r="D24" s="114">
        <v>114</v>
      </c>
      <c r="E24" s="149" t="s">
        <v>42</v>
      </c>
      <c r="F24" s="193" t="s">
        <v>49</v>
      </c>
      <c r="G24" s="547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6"/>
      <c r="C25" s="754"/>
      <c r="D25" s="187">
        <v>119</v>
      </c>
      <c r="E25" s="148" t="s">
        <v>14</v>
      </c>
      <c r="F25" s="130" t="s">
        <v>52</v>
      </c>
      <c r="G25" s="458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6"/>
      <c r="C26" s="754"/>
      <c r="D26" s="115">
        <v>120</v>
      </c>
      <c r="E26" s="148" t="s">
        <v>15</v>
      </c>
      <c r="F26" s="130" t="s">
        <v>44</v>
      </c>
      <c r="G26" s="458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6"/>
      <c r="C27" s="345" t="s">
        <v>69</v>
      </c>
      <c r="D27" s="158"/>
      <c r="E27" s="446"/>
      <c r="F27" s="266" t="s">
        <v>21</v>
      </c>
      <c r="G27" s="421">
        <f>G18+G19+G20+G22+G24+G25+G26</f>
        <v>860</v>
      </c>
      <c r="H27" s="351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55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6"/>
      <c r="C28" s="345" t="s">
        <v>69</v>
      </c>
      <c r="D28" s="158"/>
      <c r="E28" s="446"/>
      <c r="F28" s="266" t="s">
        <v>22</v>
      </c>
      <c r="G28" s="421"/>
      <c r="H28" s="351"/>
      <c r="I28" s="271"/>
      <c r="J28" s="59"/>
      <c r="K28" s="60"/>
      <c r="L28" s="757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9"/>
      <c r="C29" s="751" t="s">
        <v>71</v>
      </c>
      <c r="D29" s="758"/>
      <c r="E29" s="833"/>
      <c r="F29" s="267" t="s">
        <v>21</v>
      </c>
      <c r="G29" s="800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59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38"/>
      <c r="C30" s="751" t="s">
        <v>71</v>
      </c>
      <c r="D30" s="466"/>
      <c r="E30" s="732"/>
      <c r="F30" s="640" t="s">
        <v>22</v>
      </c>
      <c r="G30" s="424"/>
      <c r="H30" s="146"/>
      <c r="I30" s="374"/>
      <c r="J30" s="375"/>
      <c r="K30" s="376"/>
      <c r="L30" s="756">
        <f>L29/23.5</f>
        <v>31.40468085106383</v>
      </c>
      <c r="M30" s="374"/>
      <c r="N30" s="665"/>
      <c r="O30" s="375"/>
      <c r="P30" s="375"/>
      <c r="Q30" s="376"/>
      <c r="R30" s="374"/>
      <c r="S30" s="375"/>
      <c r="T30" s="375"/>
      <c r="U30" s="375"/>
      <c r="V30" s="375"/>
      <c r="W30" s="375"/>
      <c r="X30" s="375"/>
      <c r="Y30" s="376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90" t="s">
        <v>61</v>
      </c>
      <c r="C32" s="641"/>
      <c r="D32" s="605"/>
      <c r="E32" s="605"/>
      <c r="F32" s="25"/>
      <c r="G32" s="26"/>
      <c r="H32" s="11"/>
      <c r="I32" s="11"/>
      <c r="J32" s="11"/>
      <c r="K32" s="11"/>
    </row>
    <row r="33" spans="2:11" ht="18" x14ac:dyDescent="0.35">
      <c r="B33" s="591" t="s">
        <v>62</v>
      </c>
      <c r="C33" s="642"/>
      <c r="D33" s="606"/>
      <c r="E33" s="606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119"/>
      <c r="D6" s="440">
        <v>25</v>
      </c>
      <c r="E6" s="263" t="s">
        <v>20</v>
      </c>
      <c r="F6" s="318" t="s">
        <v>47</v>
      </c>
      <c r="G6" s="559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94"/>
      <c r="C7" s="114"/>
      <c r="D7" s="458">
        <v>230</v>
      </c>
      <c r="E7" s="91" t="s">
        <v>87</v>
      </c>
      <c r="F7" s="138" t="s">
        <v>132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94"/>
      <c r="C8" s="114"/>
      <c r="D8" s="125">
        <v>113</v>
      </c>
      <c r="E8" s="114" t="s">
        <v>5</v>
      </c>
      <c r="F8" s="568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7"/>
      <c r="C9" s="115"/>
      <c r="D9" s="127">
        <v>121</v>
      </c>
      <c r="E9" s="114" t="s">
        <v>14</v>
      </c>
      <c r="F9" s="604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7"/>
      <c r="C10" s="115"/>
      <c r="D10" s="125">
        <v>120</v>
      </c>
      <c r="E10" s="114" t="s">
        <v>15</v>
      </c>
      <c r="F10" s="568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7"/>
      <c r="C11" s="115"/>
      <c r="D11" s="458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7"/>
      <c r="C12" s="118"/>
      <c r="D12" s="458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93" t="s">
        <v>7</v>
      </c>
      <c r="C13" s="134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94"/>
      <c r="C14" s="114"/>
      <c r="D14" s="458">
        <v>33</v>
      </c>
      <c r="E14" s="115" t="s">
        <v>9</v>
      </c>
      <c r="F14" s="608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96"/>
      <c r="C15" s="322"/>
      <c r="D15" s="458">
        <v>81</v>
      </c>
      <c r="E15" s="91" t="s">
        <v>10</v>
      </c>
      <c r="F15" s="138" t="s">
        <v>67</v>
      </c>
      <c r="G15" s="540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7"/>
      <c r="C16" s="198"/>
      <c r="D16" s="458">
        <v>124</v>
      </c>
      <c r="E16" s="91" t="s">
        <v>79</v>
      </c>
      <c r="F16" s="138" t="s">
        <v>77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7"/>
      <c r="C17" s="198"/>
      <c r="D17" s="461">
        <v>100</v>
      </c>
      <c r="E17" s="91" t="s">
        <v>80</v>
      </c>
      <c r="F17" s="112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7"/>
      <c r="C18" s="198"/>
      <c r="D18" s="461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96"/>
      <c r="C19" s="322"/>
      <c r="D19" s="458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96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2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36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2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5"/>
      <c r="G5" s="901"/>
      <c r="H5" s="901"/>
      <c r="I5" s="649" t="s">
        <v>27</v>
      </c>
      <c r="J5" s="652" t="s">
        <v>28</v>
      </c>
      <c r="K5" s="651" t="s">
        <v>29</v>
      </c>
      <c r="L5" s="920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52" t="s">
        <v>111</v>
      </c>
    </row>
    <row r="6" spans="2:25" s="16" customFormat="1" ht="26.5" customHeight="1" x14ac:dyDescent="0.35">
      <c r="B6" s="594"/>
      <c r="C6" s="847"/>
      <c r="D6" s="134" t="s">
        <v>43</v>
      </c>
      <c r="E6" s="587" t="s">
        <v>20</v>
      </c>
      <c r="F6" s="870" t="s">
        <v>40</v>
      </c>
      <c r="G6" s="134">
        <v>17</v>
      </c>
      <c r="H6" s="871"/>
      <c r="I6" s="304">
        <v>1.7</v>
      </c>
      <c r="J6" s="49">
        <v>4.42</v>
      </c>
      <c r="K6" s="50">
        <v>0.85</v>
      </c>
      <c r="L6" s="852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7"/>
      <c r="C7" s="105"/>
      <c r="D7" s="458">
        <v>307</v>
      </c>
      <c r="E7" s="91" t="s">
        <v>82</v>
      </c>
      <c r="F7" s="112" t="s">
        <v>163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78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7"/>
      <c r="C8" s="105"/>
      <c r="D8" s="458">
        <v>114</v>
      </c>
      <c r="E8" s="91" t="s">
        <v>42</v>
      </c>
      <c r="F8" s="138" t="s">
        <v>49</v>
      </c>
      <c r="G8" s="540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7"/>
      <c r="C9" s="105"/>
      <c r="D9" s="458" t="s">
        <v>130</v>
      </c>
      <c r="E9" s="91" t="s">
        <v>18</v>
      </c>
      <c r="F9" s="138" t="s">
        <v>131</v>
      </c>
      <c r="G9" s="540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7"/>
      <c r="C10" s="115"/>
      <c r="D10" s="461">
        <v>121</v>
      </c>
      <c r="E10" s="91" t="s">
        <v>14</v>
      </c>
      <c r="F10" s="138" t="s">
        <v>48</v>
      </c>
      <c r="G10" s="540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7"/>
      <c r="C11" s="115"/>
      <c r="D11" s="458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7"/>
      <c r="C12" s="115"/>
      <c r="D12" s="458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79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7"/>
      <c r="C13" s="118"/>
      <c r="D13" s="458"/>
      <c r="E13" s="91"/>
      <c r="F13" s="137" t="s">
        <v>22</v>
      </c>
      <c r="G13" s="91"/>
      <c r="H13" s="172"/>
      <c r="I13" s="211"/>
      <c r="J13" s="132"/>
      <c r="K13" s="196"/>
      <c r="L13" s="518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3" t="s">
        <v>7</v>
      </c>
      <c r="C14" s="134"/>
      <c r="D14" s="344">
        <v>137</v>
      </c>
      <c r="E14" s="587" t="s">
        <v>20</v>
      </c>
      <c r="F14" s="774" t="s">
        <v>151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4"/>
      <c r="C15" s="115"/>
      <c r="D15" s="115">
        <v>41</v>
      </c>
      <c r="E15" s="458" t="s">
        <v>9</v>
      </c>
      <c r="F15" s="138" t="s">
        <v>76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6"/>
      <c r="C16" s="105"/>
      <c r="D16" s="115">
        <v>80</v>
      </c>
      <c r="E16" s="458" t="s">
        <v>10</v>
      </c>
      <c r="F16" s="138" t="s">
        <v>92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6"/>
      <c r="C17" s="105"/>
      <c r="D17" s="115">
        <v>54</v>
      </c>
      <c r="E17" s="458" t="s">
        <v>79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7"/>
      <c r="C18" s="116"/>
      <c r="D18" s="91">
        <v>98</v>
      </c>
      <c r="E18" s="114" t="s">
        <v>18</v>
      </c>
      <c r="F18" s="604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7"/>
      <c r="C19" s="117"/>
      <c r="D19" s="117">
        <v>119</v>
      </c>
      <c r="E19" s="125" t="s">
        <v>52</v>
      </c>
      <c r="F19" s="586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7"/>
      <c r="C20" s="117"/>
      <c r="D20" s="117">
        <v>120</v>
      </c>
      <c r="E20" s="125" t="s">
        <v>44</v>
      </c>
      <c r="F20" s="586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2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6"/>
      <c r="C22" s="106"/>
      <c r="D22" s="121"/>
      <c r="E22" s="637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14</v>
      </c>
      <c r="I2" s="6"/>
      <c r="L2" s="8"/>
      <c r="M2" s="7"/>
      <c r="N2" s="1"/>
      <c r="O2" s="2"/>
    </row>
    <row r="3" spans="2:25" ht="15" thickBot="1" x14ac:dyDescent="0.4">
      <c r="B3" s="633"/>
      <c r="C3" s="632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23" t="s">
        <v>147</v>
      </c>
      <c r="E4" s="921" t="s">
        <v>38</v>
      </c>
      <c r="F4" s="899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24"/>
      <c r="E5" s="922"/>
      <c r="F5" s="925"/>
      <c r="G5" s="905"/>
      <c r="H5" s="905"/>
      <c r="I5" s="439" t="s">
        <v>27</v>
      </c>
      <c r="J5" s="682" t="s">
        <v>28</v>
      </c>
      <c r="K5" s="543" t="s">
        <v>29</v>
      </c>
      <c r="L5" s="920"/>
      <c r="M5" s="429" t="s">
        <v>30</v>
      </c>
      <c r="N5" s="429" t="s">
        <v>105</v>
      </c>
      <c r="O5" s="429" t="s">
        <v>31</v>
      </c>
      <c r="P5" s="436" t="s">
        <v>106</v>
      </c>
      <c r="Q5" s="53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607" t="s">
        <v>6</v>
      </c>
      <c r="C6" s="582"/>
      <c r="D6" s="134">
        <v>133</v>
      </c>
      <c r="E6" s="115" t="s">
        <v>20</v>
      </c>
      <c r="F6" s="112" t="s">
        <v>164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78">
        <v>40.799999999999997</v>
      </c>
      <c r="M6" s="889">
        <v>0</v>
      </c>
      <c r="N6" s="890">
        <v>0.03</v>
      </c>
      <c r="O6" s="890">
        <v>2.88</v>
      </c>
      <c r="P6" s="890">
        <v>1.2</v>
      </c>
      <c r="Q6" s="891">
        <v>0</v>
      </c>
      <c r="R6" s="889">
        <v>3</v>
      </c>
      <c r="S6" s="890">
        <v>30</v>
      </c>
      <c r="T6" s="890">
        <v>0</v>
      </c>
      <c r="U6" s="890">
        <v>0.24</v>
      </c>
      <c r="V6" s="890">
        <v>81.599999999999994</v>
      </c>
      <c r="W6" s="890">
        <v>0</v>
      </c>
      <c r="X6" s="890">
        <v>2.9999999999999997E-4</v>
      </c>
      <c r="Y6" s="892">
        <v>1.0999999999999999E-2</v>
      </c>
    </row>
    <row r="7" spans="2:25" s="34" customFormat="1" ht="26.5" customHeight="1" x14ac:dyDescent="0.35">
      <c r="B7" s="607"/>
      <c r="C7" s="345" t="s">
        <v>69</v>
      </c>
      <c r="D7" s="158">
        <v>91</v>
      </c>
      <c r="E7" s="158" t="s">
        <v>75</v>
      </c>
      <c r="F7" s="483" t="s">
        <v>83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7"/>
      <c r="C8" s="442" t="s">
        <v>70</v>
      </c>
      <c r="D8" s="159">
        <v>88</v>
      </c>
      <c r="E8" s="159" t="s">
        <v>10</v>
      </c>
      <c r="F8" s="779" t="s">
        <v>142</v>
      </c>
      <c r="G8" s="159">
        <v>90</v>
      </c>
      <c r="H8" s="159"/>
      <c r="I8" s="363">
        <v>18</v>
      </c>
      <c r="J8" s="74">
        <v>16.5</v>
      </c>
      <c r="K8" s="396">
        <v>2.89</v>
      </c>
      <c r="L8" s="449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07"/>
      <c r="C9" s="442" t="s">
        <v>70</v>
      </c>
      <c r="D9" s="159">
        <v>51</v>
      </c>
      <c r="E9" s="159" t="s">
        <v>60</v>
      </c>
      <c r="F9" s="265" t="s">
        <v>134</v>
      </c>
      <c r="G9" s="542">
        <v>150</v>
      </c>
      <c r="H9" s="159"/>
      <c r="I9" s="363">
        <v>3.3</v>
      </c>
      <c r="J9" s="74">
        <v>3.9</v>
      </c>
      <c r="K9" s="396">
        <v>25.65</v>
      </c>
      <c r="L9" s="449">
        <v>151.35</v>
      </c>
      <c r="M9" s="363">
        <v>0.15</v>
      </c>
      <c r="N9" s="74">
        <v>0.09</v>
      </c>
      <c r="O9" s="74">
        <v>21</v>
      </c>
      <c r="P9" s="74">
        <v>0</v>
      </c>
      <c r="Q9" s="396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07"/>
      <c r="C10" s="441" t="s">
        <v>69</v>
      </c>
      <c r="D10" s="158">
        <v>50</v>
      </c>
      <c r="E10" s="158" t="s">
        <v>60</v>
      </c>
      <c r="F10" s="799" t="s">
        <v>115</v>
      </c>
      <c r="G10" s="549">
        <v>150</v>
      </c>
      <c r="H10" s="158"/>
      <c r="I10" s="668">
        <v>3.3</v>
      </c>
      <c r="J10" s="662">
        <v>7.8</v>
      </c>
      <c r="K10" s="663">
        <v>22.35</v>
      </c>
      <c r="L10" s="669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7"/>
      <c r="C11" s="148"/>
      <c r="D11" s="116">
        <v>104</v>
      </c>
      <c r="E11" s="116" t="s">
        <v>18</v>
      </c>
      <c r="F11" s="502" t="s">
        <v>125</v>
      </c>
      <c r="G11" s="548">
        <v>200</v>
      </c>
      <c r="H11" s="116"/>
      <c r="I11" s="208">
        <v>0</v>
      </c>
      <c r="J11" s="15">
        <v>0</v>
      </c>
      <c r="K11" s="18">
        <v>14.4</v>
      </c>
      <c r="L11" s="437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7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7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7"/>
      <c r="C14" s="441" t="s">
        <v>69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4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7"/>
      <c r="C15" s="442" t="s">
        <v>71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5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7"/>
      <c r="C16" s="441" t="s">
        <v>69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3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1"/>
      <c r="C17" s="443" t="s">
        <v>71</v>
      </c>
      <c r="D17" s="161"/>
      <c r="E17" s="161"/>
      <c r="F17" s="834" t="s">
        <v>22</v>
      </c>
      <c r="G17" s="161"/>
      <c r="H17" s="161"/>
      <c r="I17" s="272"/>
      <c r="J17" s="142"/>
      <c r="K17" s="163"/>
      <c r="L17" s="516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4" t="s">
        <v>7</v>
      </c>
      <c r="C18" s="134"/>
      <c r="D18" s="477">
        <v>24</v>
      </c>
      <c r="E18" s="853" t="s">
        <v>20</v>
      </c>
      <c r="F18" s="870" t="s">
        <v>101</v>
      </c>
      <c r="G18" s="477">
        <v>150</v>
      </c>
      <c r="H18" s="853"/>
      <c r="I18" s="384">
        <v>0.6</v>
      </c>
      <c r="J18" s="330">
        <v>0</v>
      </c>
      <c r="K18" s="385">
        <v>16.95</v>
      </c>
      <c r="L18" s="850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7"/>
      <c r="C19" s="115"/>
      <c r="D19" s="458">
        <v>31</v>
      </c>
      <c r="E19" s="148" t="s">
        <v>9</v>
      </c>
      <c r="F19" s="138" t="s">
        <v>73</v>
      </c>
      <c r="G19" s="540">
        <v>200</v>
      </c>
      <c r="H19" s="115"/>
      <c r="I19" s="214">
        <v>5.74</v>
      </c>
      <c r="J19" s="76">
        <v>8.7799999999999994</v>
      </c>
      <c r="K19" s="77">
        <v>8.74</v>
      </c>
      <c r="L19" s="706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6"/>
      <c r="C20" s="105"/>
      <c r="D20" s="115">
        <v>89</v>
      </c>
      <c r="E20" s="115" t="s">
        <v>10</v>
      </c>
      <c r="F20" s="153" t="s">
        <v>84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6"/>
      <c r="C21" s="105"/>
      <c r="D21" s="91">
        <v>65</v>
      </c>
      <c r="E21" s="148" t="s">
        <v>79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78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6"/>
      <c r="C22" s="115"/>
      <c r="D22" s="458">
        <v>104</v>
      </c>
      <c r="E22" s="116" t="s">
        <v>18</v>
      </c>
      <c r="F22" s="544" t="s">
        <v>122</v>
      </c>
      <c r="G22" s="548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7"/>
      <c r="C23" s="117"/>
      <c r="D23" s="92">
        <v>119</v>
      </c>
      <c r="E23" s="149" t="s">
        <v>14</v>
      </c>
      <c r="F23" s="129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7"/>
      <c r="C24" s="117"/>
      <c r="D24" s="111">
        <v>120</v>
      </c>
      <c r="E24" s="149" t="s">
        <v>15</v>
      </c>
      <c r="F24" s="129" t="s">
        <v>44</v>
      </c>
      <c r="G24" s="458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6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5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6"/>
      <c r="C26" s="888"/>
      <c r="D26" s="222"/>
      <c r="E26" s="836"/>
      <c r="F26" s="307" t="s">
        <v>22</v>
      </c>
      <c r="G26" s="182"/>
      <c r="H26" s="172"/>
      <c r="I26" s="178"/>
      <c r="J26" s="51"/>
      <c r="K26" s="110"/>
      <c r="L26" s="837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42"/>
      <c r="D29" s="606"/>
      <c r="E29" s="606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906" t="s">
        <v>24</v>
      </c>
      <c r="N4" s="909"/>
      <c r="O4" s="909"/>
      <c r="P4" s="909"/>
      <c r="Q4" s="910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89" t="s">
        <v>27</v>
      </c>
      <c r="J5" s="410" t="s">
        <v>28</v>
      </c>
      <c r="K5" s="89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6</v>
      </c>
      <c r="C6" s="134"/>
      <c r="D6" s="344">
        <v>137</v>
      </c>
      <c r="E6" s="587" t="s">
        <v>20</v>
      </c>
      <c r="F6" s="774" t="s">
        <v>151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7"/>
      <c r="C7" s="115"/>
      <c r="D7" s="458">
        <v>293</v>
      </c>
      <c r="E7" s="115" t="s">
        <v>58</v>
      </c>
      <c r="F7" s="153" t="s">
        <v>175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7"/>
      <c r="C8" s="115"/>
      <c r="D8" s="458">
        <v>116</v>
      </c>
      <c r="E8" s="91" t="s">
        <v>59</v>
      </c>
      <c r="F8" s="112" t="s">
        <v>86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37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7"/>
      <c r="C9" s="115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7"/>
      <c r="C10" s="115"/>
      <c r="D10" s="125">
        <v>120</v>
      </c>
      <c r="E10" s="111" t="s">
        <v>15</v>
      </c>
      <c r="F10" s="586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1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7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7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8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115">
        <v>135</v>
      </c>
      <c r="E13" s="458" t="s">
        <v>20</v>
      </c>
      <c r="F13" s="138" t="s">
        <v>153</v>
      </c>
      <c r="G13" s="540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4"/>
      <c r="C14" s="114"/>
      <c r="D14" s="458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6"/>
      <c r="C15" s="322"/>
      <c r="D15" s="458">
        <v>182</v>
      </c>
      <c r="E15" s="91" t="s">
        <v>10</v>
      </c>
      <c r="F15" s="321" t="s">
        <v>158</v>
      </c>
      <c r="G15" s="785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6"/>
      <c r="C16" s="139" t="s">
        <v>69</v>
      </c>
      <c r="D16" s="766">
        <v>50</v>
      </c>
      <c r="E16" s="755" t="s">
        <v>60</v>
      </c>
      <c r="F16" s="767" t="s">
        <v>89</v>
      </c>
      <c r="G16" s="511">
        <v>150</v>
      </c>
      <c r="H16" s="511"/>
      <c r="I16" s="661">
        <v>3.3</v>
      </c>
      <c r="J16" s="662">
        <v>7.8</v>
      </c>
      <c r="K16" s="663">
        <v>22.35</v>
      </c>
      <c r="L16" s="664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6"/>
      <c r="C17" s="764" t="s">
        <v>71</v>
      </c>
      <c r="D17" s="145">
        <v>51</v>
      </c>
      <c r="E17" s="159" t="s">
        <v>60</v>
      </c>
      <c r="F17" s="724" t="s">
        <v>168</v>
      </c>
      <c r="G17" s="159">
        <v>150</v>
      </c>
      <c r="H17" s="145"/>
      <c r="I17" s="711">
        <v>3.3</v>
      </c>
      <c r="J17" s="712">
        <v>3.9</v>
      </c>
      <c r="K17" s="713">
        <v>25.65</v>
      </c>
      <c r="L17" s="714">
        <v>151.35</v>
      </c>
      <c r="M17" s="711">
        <v>0.15</v>
      </c>
      <c r="N17" s="712">
        <v>0.09</v>
      </c>
      <c r="O17" s="712">
        <v>21</v>
      </c>
      <c r="P17" s="712">
        <v>0</v>
      </c>
      <c r="Q17" s="715">
        <v>0</v>
      </c>
      <c r="R17" s="711">
        <v>14.01</v>
      </c>
      <c r="S17" s="712">
        <v>78.63</v>
      </c>
      <c r="T17" s="712">
        <v>29.37</v>
      </c>
      <c r="U17" s="712">
        <v>1.32</v>
      </c>
      <c r="V17" s="712">
        <v>809.4</v>
      </c>
      <c r="W17" s="712">
        <v>8.0000000000000002E-3</v>
      </c>
      <c r="X17" s="712">
        <v>5.9999999999999995E-4</v>
      </c>
      <c r="Y17" s="713">
        <v>4.4999999999999998E-2</v>
      </c>
    </row>
    <row r="18" spans="2:25" s="16" customFormat="1" ht="33.75" customHeight="1" x14ac:dyDescent="0.35">
      <c r="B18" s="597"/>
      <c r="C18" s="198"/>
      <c r="D18" s="458">
        <v>107</v>
      </c>
      <c r="E18" s="91" t="s">
        <v>18</v>
      </c>
      <c r="F18" s="138" t="s">
        <v>90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127">
        <v>119</v>
      </c>
      <c r="E19" s="111" t="s">
        <v>14</v>
      </c>
      <c r="F19" s="586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7"/>
      <c r="C20" s="198"/>
      <c r="D20" s="125">
        <v>120</v>
      </c>
      <c r="E20" s="111" t="s">
        <v>15</v>
      </c>
      <c r="F20" s="586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7"/>
      <c r="C21" s="768" t="s">
        <v>69</v>
      </c>
      <c r="D21" s="674"/>
      <c r="E21" s="422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69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70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7"/>
      <c r="C22" s="768" t="s">
        <v>69</v>
      </c>
      <c r="D22" s="674"/>
      <c r="E22" s="422"/>
      <c r="F22" s="368" t="s">
        <v>22</v>
      </c>
      <c r="G22" s="205"/>
      <c r="H22" s="320"/>
      <c r="I22" s="357"/>
      <c r="J22" s="96"/>
      <c r="K22" s="359"/>
      <c r="L22" s="773">
        <f>L21/23.5</f>
        <v>32.922553191489364</v>
      </c>
      <c r="M22" s="357"/>
      <c r="N22" s="357"/>
      <c r="O22" s="96"/>
      <c r="P22" s="59"/>
      <c r="Q22" s="770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6"/>
      <c r="C23" s="764" t="s">
        <v>71</v>
      </c>
      <c r="D23" s="616"/>
      <c r="E23" s="460"/>
      <c r="F23" s="771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48">
        <f t="shared" si="2"/>
        <v>257</v>
      </c>
      <c r="Q23" s="460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36"/>
      <c r="C24" s="466" t="s">
        <v>71</v>
      </c>
      <c r="D24" s="772"/>
      <c r="E24" s="480"/>
      <c r="F24" s="373" t="s">
        <v>22</v>
      </c>
      <c r="G24" s="161"/>
      <c r="H24" s="161"/>
      <c r="I24" s="665"/>
      <c r="J24" s="375"/>
      <c r="K24" s="406"/>
      <c r="L24" s="763">
        <f>L23/23.5</f>
        <v>31.997021276595749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0" t="s">
        <v>61</v>
      </c>
      <c r="C28" s="641"/>
      <c r="D28" s="605"/>
      <c r="E28" s="605"/>
      <c r="F28" s="25"/>
      <c r="G28" s="26"/>
      <c r="H28" s="11"/>
      <c r="I28" s="11"/>
      <c r="J28" s="11"/>
      <c r="K28" s="11"/>
    </row>
    <row r="29" spans="2:25" ht="15.5" x14ac:dyDescent="0.35">
      <c r="B29" s="591" t="s">
        <v>62</v>
      </c>
      <c r="C29" s="642"/>
      <c r="D29" s="606"/>
      <c r="E29" s="606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1" t="s">
        <v>1</v>
      </c>
      <c r="C2" s="561"/>
      <c r="D2" s="643"/>
      <c r="E2" s="643" t="s">
        <v>3</v>
      </c>
      <c r="F2" s="561"/>
      <c r="G2" s="563" t="s">
        <v>2</v>
      </c>
      <c r="H2" s="563">
        <v>16</v>
      </c>
      <c r="I2" s="561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00"/>
      <c r="D4" s="903" t="s">
        <v>147</v>
      </c>
      <c r="E4" s="926" t="s">
        <v>38</v>
      </c>
      <c r="F4" s="902" t="s">
        <v>37</v>
      </c>
      <c r="G4" s="902" t="s">
        <v>26</v>
      </c>
      <c r="H4" s="902" t="s">
        <v>135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6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619" t="s">
        <v>27</v>
      </c>
      <c r="J5" s="577" t="s">
        <v>28</v>
      </c>
      <c r="K5" s="620" t="s">
        <v>29</v>
      </c>
      <c r="L5" s="919"/>
      <c r="M5" s="429" t="s">
        <v>30</v>
      </c>
      <c r="N5" s="429" t="s">
        <v>105</v>
      </c>
      <c r="O5" s="69" t="s">
        <v>31</v>
      </c>
      <c r="P5" s="479" t="s">
        <v>106</v>
      </c>
      <c r="Q5" s="430" t="s">
        <v>107</v>
      </c>
      <c r="R5" s="427" t="s">
        <v>32</v>
      </c>
      <c r="S5" s="428" t="s">
        <v>33</v>
      </c>
      <c r="T5" s="428" t="s">
        <v>34</v>
      </c>
      <c r="U5" s="430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6" s="16" customFormat="1" ht="46.5" customHeight="1" x14ac:dyDescent="0.35">
      <c r="B6" s="593" t="s">
        <v>6</v>
      </c>
      <c r="C6" s="119"/>
      <c r="D6" s="458">
        <v>1</v>
      </c>
      <c r="E6" s="148" t="s">
        <v>20</v>
      </c>
      <c r="F6" s="332" t="s">
        <v>12</v>
      </c>
      <c r="G6" s="477">
        <v>15</v>
      </c>
      <c r="H6" s="519"/>
      <c r="I6" s="304">
        <v>3.48</v>
      </c>
      <c r="J6" s="49">
        <v>4.43</v>
      </c>
      <c r="K6" s="341">
        <v>0</v>
      </c>
      <c r="L6" s="532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7"/>
      <c r="C7" s="115"/>
      <c r="D7" s="458">
        <v>295</v>
      </c>
      <c r="E7" s="91" t="s">
        <v>10</v>
      </c>
      <c r="F7" s="138" t="s">
        <v>155</v>
      </c>
      <c r="G7" s="540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7"/>
      <c r="C8" s="115"/>
      <c r="D8" s="458">
        <v>227</v>
      </c>
      <c r="E8" s="148" t="s">
        <v>60</v>
      </c>
      <c r="F8" s="138" t="s">
        <v>104</v>
      </c>
      <c r="G8" s="546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7"/>
      <c r="C9" s="115"/>
      <c r="D9" s="458">
        <v>98</v>
      </c>
      <c r="E9" s="149" t="s">
        <v>18</v>
      </c>
      <c r="F9" s="319" t="s">
        <v>17</v>
      </c>
      <c r="G9" s="547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5"/>
      <c r="C10" s="187"/>
      <c r="D10" s="461">
        <v>119</v>
      </c>
      <c r="E10" s="148" t="s">
        <v>14</v>
      </c>
      <c r="F10" s="112" t="s">
        <v>19</v>
      </c>
      <c r="G10" s="458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5"/>
    </row>
    <row r="11" spans="2:26" s="34" customFormat="1" ht="30" customHeight="1" x14ac:dyDescent="0.35">
      <c r="B11" s="607"/>
      <c r="C11" s="115"/>
      <c r="D11" s="458">
        <v>120</v>
      </c>
      <c r="E11" s="148" t="s">
        <v>15</v>
      </c>
      <c r="F11" s="112" t="s">
        <v>44</v>
      </c>
      <c r="G11" s="458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7"/>
      <c r="C12" s="115"/>
      <c r="D12" s="221"/>
      <c r="E12" s="150"/>
      <c r="F12" s="136" t="s">
        <v>21</v>
      </c>
      <c r="G12" s="486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1"/>
      <c r="C13" s="118"/>
      <c r="D13" s="221"/>
      <c r="E13" s="150"/>
      <c r="F13" s="393" t="s">
        <v>22</v>
      </c>
      <c r="G13" s="486"/>
      <c r="H13" s="253"/>
      <c r="I13" s="177"/>
      <c r="J13" s="85"/>
      <c r="K13" s="164"/>
      <c r="L13" s="510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3" t="s">
        <v>7</v>
      </c>
      <c r="C14" s="119"/>
      <c r="D14" s="344">
        <v>137</v>
      </c>
      <c r="E14" s="587" t="s">
        <v>20</v>
      </c>
      <c r="F14" s="774" t="s">
        <v>151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7"/>
      <c r="C15" s="115"/>
      <c r="D15" s="125">
        <v>272</v>
      </c>
      <c r="E15" s="149" t="s">
        <v>91</v>
      </c>
      <c r="F15" s="586" t="s">
        <v>141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3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7"/>
      <c r="C16" s="139" t="s">
        <v>69</v>
      </c>
      <c r="D16" s="144">
        <v>306</v>
      </c>
      <c r="E16" s="446" t="s">
        <v>10</v>
      </c>
      <c r="F16" s="799" t="s">
        <v>165</v>
      </c>
      <c r="G16" s="421">
        <v>90</v>
      </c>
      <c r="H16" s="144"/>
      <c r="I16" s="271">
        <v>25.81</v>
      </c>
      <c r="J16" s="59">
        <v>27.17</v>
      </c>
      <c r="K16" s="60">
        <v>7.87</v>
      </c>
      <c r="L16" s="448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6"/>
      <c r="C17" s="141" t="s">
        <v>71</v>
      </c>
      <c r="D17" s="505">
        <v>126</v>
      </c>
      <c r="E17" s="162" t="s">
        <v>10</v>
      </c>
      <c r="F17" s="459" t="s">
        <v>137</v>
      </c>
      <c r="G17" s="468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6"/>
      <c r="C18" s="322"/>
      <c r="D18" s="458">
        <v>53</v>
      </c>
      <c r="E18" s="148" t="s">
        <v>60</v>
      </c>
      <c r="F18" s="112" t="s">
        <v>93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7"/>
      <c r="C19" s="198"/>
      <c r="D19" s="126">
        <v>101</v>
      </c>
      <c r="E19" s="147" t="s">
        <v>18</v>
      </c>
      <c r="F19" s="339" t="s">
        <v>64</v>
      </c>
      <c r="G19" s="552">
        <v>200</v>
      </c>
      <c r="H19" s="56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7"/>
      <c r="C20" s="198"/>
      <c r="D20" s="461">
        <v>119</v>
      </c>
      <c r="E20" s="148" t="s">
        <v>52</v>
      </c>
      <c r="F20" s="112" t="s">
        <v>52</v>
      </c>
      <c r="G20" s="547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7"/>
      <c r="C21" s="198"/>
      <c r="D21" s="461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7"/>
      <c r="C22" s="139" t="s">
        <v>69</v>
      </c>
      <c r="D22" s="838"/>
      <c r="E22" s="426"/>
      <c r="F22" s="368" t="s">
        <v>21</v>
      </c>
      <c r="G22" s="422">
        <f>G14+G15+G16+G18+G19+G20+G21</f>
        <v>780</v>
      </c>
      <c r="H22" s="426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9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7"/>
      <c r="C23" s="139" t="s">
        <v>69</v>
      </c>
      <c r="D23" s="838"/>
      <c r="E23" s="426"/>
      <c r="F23" s="368" t="s">
        <v>22</v>
      </c>
      <c r="G23" s="422"/>
      <c r="H23" s="426"/>
      <c r="I23" s="271"/>
      <c r="J23" s="59"/>
      <c r="K23" s="60"/>
      <c r="L23" s="839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6"/>
      <c r="C24" s="141" t="s">
        <v>71</v>
      </c>
      <c r="D24" s="616"/>
      <c r="E24" s="581"/>
      <c r="F24" s="372" t="s">
        <v>21</v>
      </c>
      <c r="G24" s="404">
        <f>G14+G15+G17+G18+G19+G20+G21</f>
        <v>780</v>
      </c>
      <c r="H24" s="403"/>
      <c r="I24" s="805">
        <f t="shared" ref="I24:Y24" si="2">I14+I15+I17+I18+I19+I20+I21</f>
        <v>31.439999999999998</v>
      </c>
      <c r="J24" s="748">
        <f t="shared" si="2"/>
        <v>28.88</v>
      </c>
      <c r="K24" s="806">
        <f t="shared" si="2"/>
        <v>98.649999999999991</v>
      </c>
      <c r="L24" s="491">
        <f t="shared" si="2"/>
        <v>789.29</v>
      </c>
      <c r="M24" s="805">
        <f t="shared" si="2"/>
        <v>0.3600000000000001</v>
      </c>
      <c r="N24" s="748">
        <f t="shared" si="2"/>
        <v>0.31</v>
      </c>
      <c r="O24" s="748">
        <f t="shared" si="2"/>
        <v>185.26000000000002</v>
      </c>
      <c r="P24" s="748">
        <f t="shared" si="2"/>
        <v>228.9</v>
      </c>
      <c r="Q24" s="806">
        <f t="shared" si="2"/>
        <v>0.09</v>
      </c>
      <c r="R24" s="805">
        <f t="shared" si="2"/>
        <v>131.73000000000002</v>
      </c>
      <c r="S24" s="748">
        <f t="shared" si="2"/>
        <v>551.5</v>
      </c>
      <c r="T24" s="748">
        <f t="shared" si="2"/>
        <v>173.75</v>
      </c>
      <c r="U24" s="748">
        <f t="shared" si="2"/>
        <v>9.1000000000000014</v>
      </c>
      <c r="V24" s="748">
        <f t="shared" si="2"/>
        <v>859.23</v>
      </c>
      <c r="W24" s="748">
        <f t="shared" si="2"/>
        <v>1.273E-2</v>
      </c>
      <c r="X24" s="748">
        <f t="shared" si="2"/>
        <v>1.129E-2</v>
      </c>
      <c r="Y24" s="806">
        <f t="shared" si="2"/>
        <v>0.27900000000000003</v>
      </c>
    </row>
    <row r="25" spans="2:25" s="34" customFormat="1" ht="26.5" customHeight="1" thickBot="1" x14ac:dyDescent="0.4">
      <c r="B25" s="636"/>
      <c r="C25" s="840" t="s">
        <v>71</v>
      </c>
      <c r="D25" s="424"/>
      <c r="E25" s="489"/>
      <c r="F25" s="373" t="s">
        <v>22</v>
      </c>
      <c r="G25" s="146"/>
      <c r="H25" s="489"/>
      <c r="I25" s="374"/>
      <c r="J25" s="375"/>
      <c r="K25" s="376"/>
      <c r="L25" s="776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1"/>
    </row>
    <row r="29" spans="2:25" ht="15.5" x14ac:dyDescent="0.35">
      <c r="C29" s="590" t="s">
        <v>61</v>
      </c>
      <c r="D29" s="641"/>
      <c r="E29" s="605"/>
      <c r="F29" s="605"/>
    </row>
    <row r="30" spans="2:25" ht="15.5" x14ac:dyDescent="0.35">
      <c r="C30" s="591" t="s">
        <v>62</v>
      </c>
      <c r="D30" s="642"/>
      <c r="E30" s="606"/>
      <c r="F30" s="606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5"/>
      <c r="D5" s="904"/>
      <c r="E5" s="901"/>
      <c r="F5" s="901"/>
      <c r="G5" s="901"/>
      <c r="H5" s="901"/>
      <c r="I5" s="316" t="s">
        <v>27</v>
      </c>
      <c r="J5" s="309" t="s">
        <v>28</v>
      </c>
      <c r="K5" s="456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316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634" t="s">
        <v>7</v>
      </c>
      <c r="C6" s="134"/>
      <c r="D6" s="477">
        <v>13</v>
      </c>
      <c r="E6" s="315" t="s">
        <v>8</v>
      </c>
      <c r="F6" s="774" t="s">
        <v>54</v>
      </c>
      <c r="G6" s="551">
        <v>60</v>
      </c>
      <c r="H6" s="194"/>
      <c r="I6" s="219">
        <v>1.2</v>
      </c>
      <c r="J6" s="35">
        <v>4.26</v>
      </c>
      <c r="K6" s="48">
        <v>6.18</v>
      </c>
      <c r="L6" s="418">
        <v>67.92</v>
      </c>
      <c r="M6" s="775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07"/>
      <c r="C7" s="114"/>
      <c r="D7" s="148">
        <v>34</v>
      </c>
      <c r="E7" s="147" t="s">
        <v>9</v>
      </c>
      <c r="F7" s="502" t="s">
        <v>72</v>
      </c>
      <c r="G7" s="552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706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596"/>
      <c r="C8" s="141" t="s">
        <v>71</v>
      </c>
      <c r="D8" s="145">
        <v>83</v>
      </c>
      <c r="E8" s="162" t="s">
        <v>10</v>
      </c>
      <c r="F8" s="459" t="s">
        <v>172</v>
      </c>
      <c r="G8" s="588">
        <v>90</v>
      </c>
      <c r="H8" s="162"/>
      <c r="I8" s="363">
        <v>20.25</v>
      </c>
      <c r="J8" s="74">
        <v>11.52</v>
      </c>
      <c r="K8" s="364">
        <v>1.35</v>
      </c>
      <c r="L8" s="741">
        <v>189.99</v>
      </c>
      <c r="M8" s="449">
        <v>7.0000000000000007E-2</v>
      </c>
      <c r="N8" s="363">
        <v>0.1</v>
      </c>
      <c r="O8" s="74">
        <v>4.84</v>
      </c>
      <c r="P8" s="74">
        <v>29.7</v>
      </c>
      <c r="Q8" s="364">
        <v>0</v>
      </c>
      <c r="R8" s="521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4">
        <v>1.7999999999999999E-2</v>
      </c>
    </row>
    <row r="9" spans="2:25" s="34" customFormat="1" ht="35.25" customHeight="1" x14ac:dyDescent="0.35">
      <c r="B9" s="596"/>
      <c r="C9" s="322"/>
      <c r="D9" s="458">
        <v>52</v>
      </c>
      <c r="E9" s="148" t="s">
        <v>60</v>
      </c>
      <c r="F9" s="138" t="s">
        <v>120</v>
      </c>
      <c r="G9" s="458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37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597"/>
      <c r="C10" s="198"/>
      <c r="D10" s="125">
        <v>114</v>
      </c>
      <c r="E10" s="111" t="s">
        <v>42</v>
      </c>
      <c r="F10" s="319" t="s">
        <v>49</v>
      </c>
      <c r="G10" s="550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37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198"/>
      <c r="D11" s="461">
        <v>119</v>
      </c>
      <c r="E11" s="148" t="s">
        <v>14</v>
      </c>
      <c r="F11" s="112" t="s">
        <v>52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37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597"/>
      <c r="C12" s="198"/>
      <c r="D12" s="458">
        <v>120</v>
      </c>
      <c r="E12" s="148" t="s">
        <v>15</v>
      </c>
      <c r="F12" s="112" t="s">
        <v>44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37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597"/>
      <c r="C13" s="139" t="s">
        <v>69</v>
      </c>
      <c r="D13" s="674"/>
      <c r="E13" s="426"/>
      <c r="F13" s="368" t="s">
        <v>21</v>
      </c>
      <c r="G13" s="674" t="e">
        <f>G6+G7+#REF!+G9+G10+G11+G12</f>
        <v>#REF!</v>
      </c>
      <c r="H13" s="353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70" t="e">
        <f>L6+L7+#REF!+L9+L10+L11+L12</f>
        <v>#REF!</v>
      </c>
      <c r="M13" s="448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597"/>
      <c r="C14" s="139" t="s">
        <v>69</v>
      </c>
      <c r="D14" s="674"/>
      <c r="E14" s="426"/>
      <c r="F14" s="368" t="s">
        <v>22</v>
      </c>
      <c r="G14" s="674"/>
      <c r="H14" s="353"/>
      <c r="I14" s="271"/>
      <c r="J14" s="59"/>
      <c r="K14" s="60"/>
      <c r="L14" s="778" t="e">
        <f>L13/23.5</f>
        <v>#REF!</v>
      </c>
      <c r="M14" s="448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596"/>
      <c r="C15" s="141" t="s">
        <v>71</v>
      </c>
      <c r="D15" s="616"/>
      <c r="E15" s="581"/>
      <c r="F15" s="372" t="s">
        <v>21</v>
      </c>
      <c r="G15" s="471">
        <f>G6+G7+G8+G9+G10+G11+G12</f>
        <v>775</v>
      </c>
      <c r="H15" s="404"/>
      <c r="I15" s="387">
        <f>I6+I7+I8+I9+I10+I11+I12</f>
        <v>38.700000000000003</v>
      </c>
      <c r="J15" s="386">
        <f>J6+J7+J8+J9+J10+J11+J12</f>
        <v>26.519999999999996</v>
      </c>
      <c r="K15" s="388">
        <f>K6+K7+K8+K9+K10+K11+K12</f>
        <v>80.930000000000007</v>
      </c>
      <c r="L15" s="491">
        <f>L6+L7+L8+L9+L10+L11+L12</f>
        <v>728.94999999999993</v>
      </c>
      <c r="M15" s="257">
        <f>M6+M7+M8+M9+M10+M11+M12</f>
        <v>0.57000000000000006</v>
      </c>
      <c r="N15" s="387">
        <f>N6+N7+N8+N9+N10+N11+N12</f>
        <v>0.38</v>
      </c>
      <c r="O15" s="386">
        <f>O6+O7+O8+O9+O10+O11+O12</f>
        <v>38.92</v>
      </c>
      <c r="P15" s="386">
        <f>P6+P7+P8+P9+P10+P11+P12</f>
        <v>1134.7</v>
      </c>
      <c r="Q15" s="388">
        <f>Q6+Q7+Q8+Q9+Q10+Q11+Q12</f>
        <v>0.03</v>
      </c>
      <c r="R15" s="648">
        <f>R6+R7+R8+R9+R10+R11+R12</f>
        <v>145.93</v>
      </c>
      <c r="S15" s="386">
        <f>S6+S7+S8+S9+S10+S11+S12</f>
        <v>434.12</v>
      </c>
      <c r="T15" s="386">
        <f>T6+T7+T8+T9+T10+T11+T12</f>
        <v>156.89999999999998</v>
      </c>
      <c r="U15" s="386">
        <f>U6+U7+U8+U9+U10+U11+U12</f>
        <v>22.410000000000004</v>
      </c>
      <c r="V15" s="386">
        <f>V6+V7+V8+V9+V10+V11+V12</f>
        <v>1939.25</v>
      </c>
      <c r="W15" s="386">
        <f>W6+W7+W8+W9+W10+W11+W12</f>
        <v>2.3499999999999997E-2</v>
      </c>
      <c r="X15" s="386">
        <f>X6+X7+X8+X9+X10+X11+X12</f>
        <v>1.4500000000000001E-2</v>
      </c>
      <c r="Y15" s="388">
        <f>Y6+Y7+Y8+Y9+Y10+Y11+Y12</f>
        <v>0.14299999999999999</v>
      </c>
    </row>
    <row r="16" spans="2:25" s="34" customFormat="1" ht="26.5" customHeight="1" thickBot="1" x14ac:dyDescent="0.4">
      <c r="B16" s="636"/>
      <c r="C16" s="141" t="s">
        <v>71</v>
      </c>
      <c r="D16" s="424"/>
      <c r="E16" s="489"/>
      <c r="F16" s="373" t="s">
        <v>22</v>
      </c>
      <c r="G16" s="424"/>
      <c r="H16" s="146"/>
      <c r="I16" s="374"/>
      <c r="J16" s="375"/>
      <c r="K16" s="376"/>
      <c r="L16" s="776">
        <f>L15/23.5</f>
        <v>31.019148936170211</v>
      </c>
      <c r="M16" s="489"/>
      <c r="N16" s="374"/>
      <c r="O16" s="375"/>
      <c r="P16" s="375"/>
      <c r="Q16" s="376"/>
      <c r="R16" s="665"/>
      <c r="S16" s="375"/>
      <c r="T16" s="375"/>
      <c r="U16" s="375"/>
      <c r="V16" s="375"/>
      <c r="W16" s="375"/>
      <c r="X16" s="375"/>
      <c r="Y16" s="376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90" t="s">
        <v>61</v>
      </c>
      <c r="C19" s="641"/>
      <c r="D19" s="605"/>
      <c r="E19" s="605"/>
    </row>
    <row r="20" spans="2:20" ht="15.5" x14ac:dyDescent="0.35">
      <c r="B20" s="591" t="s">
        <v>62</v>
      </c>
      <c r="C20" s="642"/>
      <c r="D20" s="606"/>
      <c r="E20" s="606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zoomScale="46" zoomScaleNormal="46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536" t="s">
        <v>27</v>
      </c>
      <c r="J5" s="410" t="s">
        <v>28</v>
      </c>
      <c r="K5" s="538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7</v>
      </c>
      <c r="C6" s="593"/>
      <c r="D6" s="134">
        <v>9</v>
      </c>
      <c r="E6" s="587" t="s">
        <v>20</v>
      </c>
      <c r="F6" s="332" t="s">
        <v>85</v>
      </c>
      <c r="G6" s="134">
        <v>60</v>
      </c>
      <c r="H6" s="587"/>
      <c r="I6" s="228">
        <v>1.26</v>
      </c>
      <c r="J6" s="37">
        <v>4.26</v>
      </c>
      <c r="K6" s="38">
        <v>7.26</v>
      </c>
      <c r="L6" s="41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94"/>
      <c r="C7" s="594"/>
      <c r="D7" s="115">
        <v>35</v>
      </c>
      <c r="E7" s="91" t="s">
        <v>91</v>
      </c>
      <c r="F7" s="138" t="s">
        <v>88</v>
      </c>
      <c r="G7" s="199">
        <v>200</v>
      </c>
      <c r="H7" s="115"/>
      <c r="I7" s="72">
        <v>4.8</v>
      </c>
      <c r="J7" s="13">
        <v>7.6</v>
      </c>
      <c r="K7" s="23">
        <v>9</v>
      </c>
      <c r="L7" s="117">
        <v>123.6</v>
      </c>
      <c r="M7" s="17">
        <v>0.04</v>
      </c>
      <c r="N7" s="17">
        <v>0.1</v>
      </c>
      <c r="O7" s="15">
        <v>1.92</v>
      </c>
      <c r="P7" s="15">
        <v>167.8</v>
      </c>
      <c r="Q7" s="18">
        <v>0</v>
      </c>
      <c r="R7" s="208">
        <v>32.18</v>
      </c>
      <c r="S7" s="15">
        <v>49.14</v>
      </c>
      <c r="T7" s="15">
        <v>14.76</v>
      </c>
      <c r="U7" s="15">
        <v>0.64</v>
      </c>
      <c r="V7" s="15">
        <v>547.4</v>
      </c>
      <c r="W7" s="15">
        <v>6.0000000000000001E-3</v>
      </c>
      <c r="X7" s="15">
        <v>0</v>
      </c>
      <c r="Y7" s="39">
        <v>6.4000000000000001E-2</v>
      </c>
    </row>
    <row r="8" spans="2:25" s="34" customFormat="1" ht="26.5" customHeight="1" x14ac:dyDescent="0.35">
      <c r="B8" s="596"/>
      <c r="C8" s="596"/>
      <c r="D8" s="116">
        <v>88</v>
      </c>
      <c r="E8" s="90" t="s">
        <v>10</v>
      </c>
      <c r="F8" s="339" t="s">
        <v>142</v>
      </c>
      <c r="G8" s="548">
        <v>90</v>
      </c>
      <c r="H8" s="90"/>
      <c r="I8" s="209">
        <v>18</v>
      </c>
      <c r="J8" s="13">
        <v>16.5</v>
      </c>
      <c r="K8" s="529">
        <v>2.89</v>
      </c>
      <c r="L8" s="127">
        <v>232.8</v>
      </c>
      <c r="M8" s="72">
        <v>0.05</v>
      </c>
      <c r="N8" s="72">
        <v>0.13</v>
      </c>
      <c r="O8" s="13">
        <v>0.55000000000000004</v>
      </c>
      <c r="P8" s="13">
        <v>0</v>
      </c>
      <c r="Q8" s="43">
        <v>0</v>
      </c>
      <c r="R8" s="72">
        <v>11.7</v>
      </c>
      <c r="S8" s="13">
        <v>170.76</v>
      </c>
      <c r="T8" s="13">
        <v>22.04</v>
      </c>
      <c r="U8" s="13">
        <v>2.4700000000000002</v>
      </c>
      <c r="V8" s="13">
        <v>302.3</v>
      </c>
      <c r="W8" s="13">
        <v>7.0000000000000001E-3</v>
      </c>
      <c r="X8" s="13">
        <v>0</v>
      </c>
      <c r="Y8" s="43">
        <v>5.8999999999999997E-2</v>
      </c>
    </row>
    <row r="9" spans="2:25" s="34" customFormat="1" ht="27" customHeight="1" x14ac:dyDescent="0.35">
      <c r="B9" s="596"/>
      <c r="C9" s="596"/>
      <c r="D9" s="114">
        <v>124</v>
      </c>
      <c r="E9" s="111" t="s">
        <v>60</v>
      </c>
      <c r="F9" s="319" t="s">
        <v>94</v>
      </c>
      <c r="G9" s="114">
        <v>150</v>
      </c>
      <c r="H9" s="111"/>
      <c r="I9" s="209">
        <v>4.05</v>
      </c>
      <c r="J9" s="13">
        <v>4.5</v>
      </c>
      <c r="K9" s="43">
        <v>22.8</v>
      </c>
      <c r="L9" s="127">
        <v>147.30000000000001</v>
      </c>
      <c r="M9" s="185">
        <v>0.11</v>
      </c>
      <c r="N9" s="185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26.5" customHeight="1" x14ac:dyDescent="0.35">
      <c r="B10" s="597"/>
      <c r="C10" s="597"/>
      <c r="D10" s="117">
        <v>103</v>
      </c>
      <c r="E10" s="111" t="s">
        <v>18</v>
      </c>
      <c r="F10" s="586" t="s">
        <v>57</v>
      </c>
      <c r="G10" s="114">
        <v>200</v>
      </c>
      <c r="H10" s="225"/>
      <c r="I10" s="208">
        <v>0.2</v>
      </c>
      <c r="J10" s="15">
        <v>0</v>
      </c>
      <c r="K10" s="39">
        <v>15.02</v>
      </c>
      <c r="L10" s="173">
        <v>61.6</v>
      </c>
      <c r="M10" s="17">
        <v>0</v>
      </c>
      <c r="N10" s="17">
        <v>4.0000000000000001E-3</v>
      </c>
      <c r="O10" s="15">
        <v>9.24</v>
      </c>
      <c r="P10" s="15">
        <v>0</v>
      </c>
      <c r="Q10" s="18">
        <v>0</v>
      </c>
      <c r="R10" s="208">
        <v>17.64</v>
      </c>
      <c r="S10" s="15">
        <v>5.0599999999999996</v>
      </c>
      <c r="T10" s="30">
        <v>2.86</v>
      </c>
      <c r="U10" s="15">
        <v>0.12</v>
      </c>
      <c r="V10" s="15">
        <v>46</v>
      </c>
      <c r="W10" s="15">
        <v>0</v>
      </c>
      <c r="X10" s="15">
        <v>0</v>
      </c>
      <c r="Y10" s="43">
        <v>2E-3</v>
      </c>
    </row>
    <row r="11" spans="2:25" s="16" customFormat="1" ht="26.5" customHeight="1" x14ac:dyDescent="0.35">
      <c r="B11" s="597"/>
      <c r="C11" s="597"/>
      <c r="D11" s="117">
        <v>119</v>
      </c>
      <c r="E11" s="111" t="s">
        <v>14</v>
      </c>
      <c r="F11" s="586" t="s">
        <v>52</v>
      </c>
      <c r="G11" s="114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3.25" customHeight="1" x14ac:dyDescent="0.35">
      <c r="B12" s="597"/>
      <c r="C12" s="597"/>
      <c r="D12" s="114">
        <v>120</v>
      </c>
      <c r="E12" s="111" t="s">
        <v>15</v>
      </c>
      <c r="F12" s="586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7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6"/>
      <c r="C13" s="596"/>
      <c r="D13" s="120"/>
      <c r="E13" s="220"/>
      <c r="F13" s="136" t="s">
        <v>21</v>
      </c>
      <c r="G13" s="169">
        <f>SUM(G6:G12)</f>
        <v>775</v>
      </c>
      <c r="H13" s="220"/>
      <c r="I13" s="176">
        <f t="shared" ref="I13:K13" si="0">SUM(I6:I12)</f>
        <v>33.21</v>
      </c>
      <c r="J13" s="32">
        <f t="shared" si="0"/>
        <v>33.5</v>
      </c>
      <c r="K13" s="67">
        <f t="shared" si="0"/>
        <v>88.02</v>
      </c>
      <c r="L13" s="377">
        <f>L6+L7+L8+L9+L10+L11+L12</f>
        <v>800.17000000000007</v>
      </c>
      <c r="M13" s="176">
        <f t="shared" ref="M13:Y13" si="1">SUM(M6:M12)</f>
        <v>0.29000000000000004</v>
      </c>
      <c r="N13" s="32">
        <f t="shared" si="1"/>
        <v>0.30400000000000005</v>
      </c>
      <c r="O13" s="32">
        <f t="shared" si="1"/>
        <v>21.68</v>
      </c>
      <c r="P13" s="32">
        <f t="shared" si="1"/>
        <v>167.8</v>
      </c>
      <c r="Q13" s="67">
        <f t="shared" si="1"/>
        <v>0</v>
      </c>
      <c r="R13" s="33">
        <f t="shared" si="1"/>
        <v>127.32</v>
      </c>
      <c r="S13" s="32">
        <f t="shared" si="1"/>
        <v>477.78</v>
      </c>
      <c r="T13" s="32">
        <f t="shared" si="1"/>
        <v>129.20999999999998</v>
      </c>
      <c r="U13" s="32">
        <f t="shared" si="1"/>
        <v>7.160000000000001</v>
      </c>
      <c r="V13" s="32">
        <f t="shared" si="1"/>
        <v>1121.6799999999998</v>
      </c>
      <c r="W13" s="32">
        <f t="shared" si="1"/>
        <v>2.0500000000000001E-2</v>
      </c>
      <c r="X13" s="32">
        <f t="shared" si="1"/>
        <v>6.5000000000000006E-3</v>
      </c>
      <c r="Y13" s="67">
        <f t="shared" si="1"/>
        <v>0.16499999999999998</v>
      </c>
    </row>
    <row r="14" spans="2:25" s="34" customFormat="1" ht="26.5" customHeight="1" thickBot="1" x14ac:dyDescent="0.4">
      <c r="B14" s="636"/>
      <c r="C14" s="636"/>
      <c r="D14" s="121"/>
      <c r="E14" s="222"/>
      <c r="F14" s="137" t="s">
        <v>22</v>
      </c>
      <c r="G14" s="118"/>
      <c r="H14" s="182"/>
      <c r="I14" s="178"/>
      <c r="J14" s="51"/>
      <c r="K14" s="104"/>
      <c r="L14" s="350">
        <f>L13/23.5</f>
        <v>34.049787234042554</v>
      </c>
      <c r="M14" s="178"/>
      <c r="N14" s="135"/>
      <c r="O14" s="51"/>
      <c r="P14" s="51"/>
      <c r="Q14" s="104"/>
      <c r="R14" s="135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5"/>
  <sheetViews>
    <sheetView topLeftCell="B1" zoomScale="43" zoomScaleNormal="43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1" t="s">
        <v>1</v>
      </c>
      <c r="C2" s="561"/>
      <c r="D2" s="643"/>
      <c r="E2" s="644" t="s">
        <v>3</v>
      </c>
      <c r="F2" s="561"/>
      <c r="G2" s="563" t="s">
        <v>2</v>
      </c>
      <c r="H2" s="59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536" t="s">
        <v>27</v>
      </c>
      <c r="J5" s="410" t="s">
        <v>28</v>
      </c>
      <c r="K5" s="538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4" t="s">
        <v>7</v>
      </c>
      <c r="C6" s="134"/>
      <c r="D6" s="344">
        <v>24</v>
      </c>
      <c r="E6" s="134" t="s">
        <v>8</v>
      </c>
      <c r="F6" s="872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3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26.5" customHeight="1" x14ac:dyDescent="0.35">
      <c r="B7" s="594"/>
      <c r="C7" s="115"/>
      <c r="D7" s="458">
        <v>138</v>
      </c>
      <c r="E7" s="115" t="s">
        <v>9</v>
      </c>
      <c r="F7" s="138" t="s">
        <v>63</v>
      </c>
      <c r="G7" s="199">
        <v>200</v>
      </c>
      <c r="H7" s="91"/>
      <c r="I7" s="214">
        <v>6.2</v>
      </c>
      <c r="J7" s="76">
        <v>6.2</v>
      </c>
      <c r="K7" s="184">
        <v>11</v>
      </c>
      <c r="L7" s="333">
        <v>125.8</v>
      </c>
      <c r="M7" s="209">
        <v>0.08</v>
      </c>
      <c r="N7" s="72">
        <v>0.04</v>
      </c>
      <c r="O7" s="13">
        <v>10.7</v>
      </c>
      <c r="P7" s="13">
        <v>100.5</v>
      </c>
      <c r="Q7" s="43">
        <v>0</v>
      </c>
      <c r="R7" s="72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34" customFormat="1" ht="32.25" customHeight="1" x14ac:dyDescent="0.35">
      <c r="B8" s="596"/>
      <c r="C8" s="322"/>
      <c r="D8" s="458">
        <v>177</v>
      </c>
      <c r="E8" s="115" t="s">
        <v>10</v>
      </c>
      <c r="F8" s="248" t="s">
        <v>140</v>
      </c>
      <c r="G8" s="115">
        <v>90</v>
      </c>
      <c r="H8" s="458"/>
      <c r="I8" s="238">
        <v>15.76</v>
      </c>
      <c r="J8" s="20">
        <v>13.35</v>
      </c>
      <c r="K8" s="46">
        <v>1.61</v>
      </c>
      <c r="L8" s="765">
        <v>190.46</v>
      </c>
      <c r="M8" s="208">
        <v>0.06</v>
      </c>
      <c r="N8" s="17">
        <v>0.11</v>
      </c>
      <c r="O8" s="15">
        <v>1.7</v>
      </c>
      <c r="P8" s="15">
        <v>117</v>
      </c>
      <c r="Q8" s="18">
        <v>8.9999999999999993E-3</v>
      </c>
      <c r="R8" s="208">
        <v>22.18</v>
      </c>
      <c r="S8" s="15">
        <v>132.24</v>
      </c>
      <c r="T8" s="15">
        <v>19.46</v>
      </c>
      <c r="U8" s="15">
        <v>1.1399999999999999</v>
      </c>
      <c r="V8" s="15">
        <v>222.69</v>
      </c>
      <c r="W8" s="15">
        <v>4.3E-3</v>
      </c>
      <c r="X8" s="15">
        <v>2.0000000000000001E-4</v>
      </c>
      <c r="Y8" s="39">
        <v>0.1</v>
      </c>
    </row>
    <row r="9" spans="2:25" s="34" customFormat="1" ht="27" customHeight="1" x14ac:dyDescent="0.35">
      <c r="B9" s="596"/>
      <c r="C9" s="322"/>
      <c r="D9" s="115">
        <v>54</v>
      </c>
      <c r="E9" s="458" t="s">
        <v>79</v>
      </c>
      <c r="F9" s="112" t="s">
        <v>39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597"/>
      <c r="C10" s="322"/>
      <c r="D10" s="461">
        <v>104</v>
      </c>
      <c r="E10" s="115" t="s">
        <v>18</v>
      </c>
      <c r="F10" s="248" t="s">
        <v>126</v>
      </c>
      <c r="G10" s="115">
        <v>200</v>
      </c>
      <c r="H10" s="874"/>
      <c r="I10" s="238">
        <v>0</v>
      </c>
      <c r="J10" s="20">
        <v>0</v>
      </c>
      <c r="K10" s="46">
        <v>19.8</v>
      </c>
      <c r="L10" s="765">
        <v>81.599999999999994</v>
      </c>
      <c r="M10" s="208">
        <v>0.16</v>
      </c>
      <c r="N10" s="17">
        <v>0.1</v>
      </c>
      <c r="O10" s="15">
        <v>9.18</v>
      </c>
      <c r="P10" s="15">
        <v>80</v>
      </c>
      <c r="Q10" s="18">
        <v>0.96</v>
      </c>
      <c r="R10" s="208">
        <v>0.78</v>
      </c>
      <c r="S10" s="15">
        <v>0</v>
      </c>
      <c r="T10" s="15">
        <v>0</v>
      </c>
      <c r="U10" s="15">
        <v>0</v>
      </c>
      <c r="V10" s="15">
        <v>0.24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97"/>
      <c r="C11" s="322"/>
      <c r="D11" s="461">
        <v>119</v>
      </c>
      <c r="E11" s="115" t="s">
        <v>14</v>
      </c>
      <c r="F11" s="186" t="s">
        <v>52</v>
      </c>
      <c r="G11" s="199">
        <v>20</v>
      </c>
      <c r="H11" s="91"/>
      <c r="I11" s="238">
        <v>1.4</v>
      </c>
      <c r="J11" s="20">
        <v>0.14000000000000001</v>
      </c>
      <c r="K11" s="46">
        <v>8.8000000000000007</v>
      </c>
      <c r="L11" s="23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3.25" customHeight="1" x14ac:dyDescent="0.35">
      <c r="B12" s="597"/>
      <c r="C12" s="322"/>
      <c r="D12" s="458">
        <v>120</v>
      </c>
      <c r="E12" s="115" t="s">
        <v>15</v>
      </c>
      <c r="F12" s="186" t="s">
        <v>44</v>
      </c>
      <c r="G12" s="115">
        <v>20</v>
      </c>
      <c r="H12" s="335"/>
      <c r="I12" s="238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96"/>
      <c r="C13" s="322"/>
      <c r="D13" s="221"/>
      <c r="E13" s="120"/>
      <c r="F13" s="155" t="s">
        <v>21</v>
      </c>
      <c r="G13" s="169">
        <f>SUM(G6:G12)</f>
        <v>830</v>
      </c>
      <c r="H13" s="221"/>
      <c r="I13" s="176">
        <f t="shared" ref="I13:Y13" si="0">SUM(I6:I12)</f>
        <v>32.299999999999997</v>
      </c>
      <c r="J13" s="32">
        <f t="shared" si="0"/>
        <v>25.009999999999998</v>
      </c>
      <c r="K13" s="67">
        <f t="shared" si="0"/>
        <v>99.499999999999986</v>
      </c>
      <c r="L13" s="520">
        <f t="shared" si="0"/>
        <v>761.42</v>
      </c>
      <c r="M13" s="33">
        <f t="shared" si="0"/>
        <v>0.56000000000000005</v>
      </c>
      <c r="N13" s="32">
        <f t="shared" si="0"/>
        <v>0.42000000000000004</v>
      </c>
      <c r="O13" s="32">
        <f t="shared" si="0"/>
        <v>41.16</v>
      </c>
      <c r="P13" s="32">
        <f t="shared" si="0"/>
        <v>297.5</v>
      </c>
      <c r="Q13" s="229">
        <f t="shared" si="0"/>
        <v>0.96899999999999997</v>
      </c>
      <c r="R13" s="176">
        <f t="shared" si="0"/>
        <v>108.15</v>
      </c>
      <c r="S13" s="32">
        <f t="shared" si="0"/>
        <v>502.49</v>
      </c>
      <c r="T13" s="32">
        <f t="shared" si="0"/>
        <v>245.43</v>
      </c>
      <c r="U13" s="32">
        <f t="shared" si="0"/>
        <v>13.910000000000002</v>
      </c>
      <c r="V13" s="32">
        <f t="shared" si="0"/>
        <v>1267.6299999999999</v>
      </c>
      <c r="W13" s="32">
        <f t="shared" si="0"/>
        <v>1.6899999999999998E-2</v>
      </c>
      <c r="X13" s="32">
        <f t="shared" si="0"/>
        <v>8.6999999999999994E-3</v>
      </c>
      <c r="Y13" s="67">
        <f t="shared" si="0"/>
        <v>0.16500000000000001</v>
      </c>
    </row>
    <row r="14" spans="2:25" s="34" customFormat="1" ht="26.5" customHeight="1" thickBot="1" x14ac:dyDescent="0.4">
      <c r="B14" s="636"/>
      <c r="C14" s="121"/>
      <c r="D14" s="637"/>
      <c r="E14" s="121"/>
      <c r="F14" s="156" t="s">
        <v>22</v>
      </c>
      <c r="G14" s="118"/>
      <c r="H14" s="230"/>
      <c r="I14" s="178"/>
      <c r="J14" s="51"/>
      <c r="K14" s="104"/>
      <c r="L14" s="398">
        <f>L13/23.5</f>
        <v>32.400851063829784</v>
      </c>
      <c r="M14" s="135"/>
      <c r="N14" s="135"/>
      <c r="O14" s="51"/>
      <c r="P14" s="51"/>
      <c r="Q14" s="110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9"/>
      <c r="D15" s="201"/>
      <c r="E15" s="204"/>
      <c r="F15" s="28"/>
      <c r="G15" s="28"/>
      <c r="H15" s="189"/>
      <c r="I15" s="190"/>
      <c r="J15" s="189"/>
      <c r="K15" s="28"/>
      <c r="L15" s="191"/>
      <c r="M15" s="28"/>
      <c r="N15" s="28"/>
      <c r="O15" s="28"/>
      <c r="P15" s="192"/>
      <c r="Q15" s="192"/>
      <c r="R15" s="192"/>
      <c r="S15" s="192"/>
      <c r="T15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00" t="s">
        <v>0</v>
      </c>
      <c r="C4" s="900"/>
      <c r="D4" s="902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31.5" thickBot="1" x14ac:dyDescent="0.4">
      <c r="B5" s="901"/>
      <c r="C5" s="901"/>
      <c r="D5" s="901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26.5" customHeight="1" x14ac:dyDescent="0.35">
      <c r="B6" s="565" t="s">
        <v>6</v>
      </c>
      <c r="C6" s="440"/>
      <c r="D6" s="315" t="s">
        <v>43</v>
      </c>
      <c r="E6" s="484" t="s">
        <v>20</v>
      </c>
      <c r="F6" s="583" t="s">
        <v>40</v>
      </c>
      <c r="G6" s="457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4"/>
      <c r="C7" s="125"/>
      <c r="D7" s="91">
        <v>227</v>
      </c>
      <c r="E7" s="148" t="s">
        <v>60</v>
      </c>
      <c r="F7" s="584" t="s">
        <v>104</v>
      </c>
      <c r="G7" s="540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5" t="s">
        <v>69</v>
      </c>
      <c r="D8" s="144">
        <v>240</v>
      </c>
      <c r="E8" s="446" t="s">
        <v>10</v>
      </c>
      <c r="F8" s="585" t="s">
        <v>112</v>
      </c>
      <c r="G8" s="421">
        <v>90</v>
      </c>
      <c r="H8" s="144"/>
      <c r="I8" s="271">
        <v>20.18</v>
      </c>
      <c r="J8" s="59">
        <v>20.309999999999999</v>
      </c>
      <c r="K8" s="60">
        <v>2.1</v>
      </c>
      <c r="L8" s="755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1"/>
      <c r="C9" s="504" t="s">
        <v>116</v>
      </c>
      <c r="D9" s="145">
        <v>81</v>
      </c>
      <c r="E9" s="580" t="s">
        <v>10</v>
      </c>
      <c r="F9" s="459" t="s">
        <v>67</v>
      </c>
      <c r="G9" s="588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4"/>
      <c r="C10" s="614"/>
      <c r="D10" s="90">
        <v>104</v>
      </c>
      <c r="E10" s="147" t="s">
        <v>18</v>
      </c>
      <c r="F10" s="394" t="s">
        <v>121</v>
      </c>
      <c r="G10" s="469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4"/>
      <c r="C11" s="614"/>
      <c r="D11" s="333">
        <v>119</v>
      </c>
      <c r="E11" s="149" t="s">
        <v>14</v>
      </c>
      <c r="F11" s="586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4"/>
      <c r="C12" s="614"/>
      <c r="D12" s="111">
        <v>120</v>
      </c>
      <c r="E12" s="149" t="s">
        <v>15</v>
      </c>
      <c r="F12" s="586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4"/>
      <c r="C13" s="655" t="s">
        <v>69</v>
      </c>
      <c r="D13" s="144"/>
      <c r="E13" s="446"/>
      <c r="F13" s="368" t="s">
        <v>21</v>
      </c>
      <c r="G13" s="470">
        <f>G6+G7+G8+G10+G11+G12</f>
        <v>502</v>
      </c>
      <c r="H13" s="402">
        <f t="shared" ref="H13" si="0">H6+H7+H8+H10+H11+H12</f>
        <v>0</v>
      </c>
      <c r="I13" s="402">
        <f>I6+I7+I8+I10+I11+I12</f>
        <v>29.049999999999997</v>
      </c>
      <c r="J13" s="370">
        <f t="shared" ref="J13:Y13" si="1">J6+J7+J8+J10+J11+J12</f>
        <v>29.04</v>
      </c>
      <c r="K13" s="647">
        <f t="shared" si="1"/>
        <v>60.649999999999991</v>
      </c>
      <c r="L13" s="369">
        <f t="shared" si="1"/>
        <v>628.35</v>
      </c>
      <c r="M13" s="402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47">
        <f t="shared" si="1"/>
        <v>1.66</v>
      </c>
      <c r="R13" s="402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47">
        <f t="shared" si="1"/>
        <v>0.13899999999999998</v>
      </c>
    </row>
    <row r="14" spans="2:25" s="16" customFormat="1" ht="26.5" customHeight="1" x14ac:dyDescent="0.35">
      <c r="B14" s="564"/>
      <c r="C14" s="656" t="s">
        <v>116</v>
      </c>
      <c r="D14" s="460"/>
      <c r="E14" s="581"/>
      <c r="F14" s="372" t="s">
        <v>21</v>
      </c>
      <c r="G14" s="471">
        <f>G6+G7+G9+G10+G11+G12</f>
        <v>502</v>
      </c>
      <c r="H14" s="403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48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48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48">
        <f t="shared" si="2"/>
        <v>0.16900000000000001</v>
      </c>
    </row>
    <row r="15" spans="2:25" s="16" customFormat="1" ht="26.5" customHeight="1" x14ac:dyDescent="0.35">
      <c r="B15" s="564"/>
      <c r="C15" s="655" t="s">
        <v>69</v>
      </c>
      <c r="D15" s="422"/>
      <c r="E15" s="426"/>
      <c r="F15" s="368" t="s">
        <v>22</v>
      </c>
      <c r="G15" s="423"/>
      <c r="H15" s="422"/>
      <c r="I15" s="271"/>
      <c r="J15" s="59"/>
      <c r="K15" s="60"/>
      <c r="L15" s="492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8"/>
      <c r="C16" s="657" t="s">
        <v>116</v>
      </c>
      <c r="D16" s="146"/>
      <c r="E16" s="489"/>
      <c r="F16" s="373" t="s">
        <v>22</v>
      </c>
      <c r="G16" s="424"/>
      <c r="H16" s="146"/>
      <c r="I16" s="493"/>
      <c r="J16" s="494"/>
      <c r="K16" s="495"/>
      <c r="L16" s="496">
        <f>L14/23.5</f>
        <v>24.856170212765957</v>
      </c>
      <c r="M16" s="493"/>
      <c r="N16" s="494"/>
      <c r="O16" s="494"/>
      <c r="P16" s="494"/>
      <c r="Q16" s="497"/>
      <c r="R16" s="493"/>
      <c r="S16" s="494"/>
      <c r="T16" s="494"/>
      <c r="U16" s="494"/>
      <c r="V16" s="494"/>
      <c r="W16" s="494"/>
      <c r="X16" s="494"/>
      <c r="Y16" s="495"/>
    </row>
    <row r="17" spans="2:28" s="16" customFormat="1" ht="26.5" customHeight="1" x14ac:dyDescent="0.35">
      <c r="B17" s="634"/>
      <c r="C17" s="658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7" t="s">
        <v>7</v>
      </c>
      <c r="C18" s="322"/>
      <c r="D18" s="91">
        <v>36</v>
      </c>
      <c r="E18" s="148" t="s">
        <v>9</v>
      </c>
      <c r="F18" s="138" t="s">
        <v>45</v>
      </c>
      <c r="G18" s="458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7"/>
      <c r="C19" s="768" t="s">
        <v>69</v>
      </c>
      <c r="D19" s="421">
        <v>84</v>
      </c>
      <c r="E19" s="144" t="s">
        <v>10</v>
      </c>
      <c r="F19" s="585" t="s">
        <v>152</v>
      </c>
      <c r="G19" s="589">
        <v>90</v>
      </c>
      <c r="H19" s="446"/>
      <c r="I19" s="717">
        <v>16.690000000000001</v>
      </c>
      <c r="J19" s="718">
        <v>13.86</v>
      </c>
      <c r="K19" s="719">
        <v>10.69</v>
      </c>
      <c r="L19" s="720">
        <v>234.91</v>
      </c>
      <c r="M19" s="717">
        <v>0.08</v>
      </c>
      <c r="N19" s="718">
        <v>0.12</v>
      </c>
      <c r="O19" s="718">
        <v>1.08</v>
      </c>
      <c r="P19" s="718">
        <v>20</v>
      </c>
      <c r="Q19" s="721">
        <v>0.04</v>
      </c>
      <c r="R19" s="717">
        <v>26.61</v>
      </c>
      <c r="S19" s="718">
        <v>140.63</v>
      </c>
      <c r="T19" s="718">
        <v>18.5</v>
      </c>
      <c r="U19" s="718">
        <v>1.21</v>
      </c>
      <c r="V19" s="718">
        <v>197.66</v>
      </c>
      <c r="W19" s="718">
        <v>4.0000000000000001E-3</v>
      </c>
      <c r="X19" s="718">
        <v>1E-3</v>
      </c>
      <c r="Y19" s="719">
        <v>0.1</v>
      </c>
    </row>
    <row r="20" spans="2:28" s="16" customFormat="1" ht="39.75" customHeight="1" x14ac:dyDescent="0.35">
      <c r="B20" s="596"/>
      <c r="C20" s="764" t="s">
        <v>116</v>
      </c>
      <c r="D20" s="505"/>
      <c r="E20" s="145" t="s">
        <v>10</v>
      </c>
      <c r="F20" s="459" t="s">
        <v>167</v>
      </c>
      <c r="G20" s="588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5"/>
      <c r="AB20" s="73"/>
    </row>
    <row r="21" spans="2:28" s="16" customFormat="1" ht="33" customHeight="1" x14ac:dyDescent="0.35">
      <c r="B21" s="596"/>
      <c r="C21" s="768" t="s">
        <v>69</v>
      </c>
      <c r="D21" s="421">
        <v>50</v>
      </c>
      <c r="E21" s="144" t="s">
        <v>60</v>
      </c>
      <c r="F21" s="660" t="s">
        <v>89</v>
      </c>
      <c r="G21" s="421">
        <v>150</v>
      </c>
      <c r="H21" s="446"/>
      <c r="I21" s="668">
        <v>3.3</v>
      </c>
      <c r="J21" s="662">
        <v>7.8</v>
      </c>
      <c r="K21" s="722">
        <v>22.35</v>
      </c>
      <c r="L21" s="723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5"/>
      <c r="AB21" s="73"/>
    </row>
    <row r="22" spans="2:28" s="16" customFormat="1" ht="33" customHeight="1" x14ac:dyDescent="0.35">
      <c r="B22" s="596"/>
      <c r="C22" s="764" t="s">
        <v>116</v>
      </c>
      <c r="D22" s="505">
        <v>51</v>
      </c>
      <c r="E22" s="145" t="s">
        <v>60</v>
      </c>
      <c r="F22" s="724" t="s">
        <v>168</v>
      </c>
      <c r="G22" s="505">
        <v>150</v>
      </c>
      <c r="H22" s="145"/>
      <c r="I22" s="711">
        <v>3.3</v>
      </c>
      <c r="J22" s="712">
        <v>3.9</v>
      </c>
      <c r="K22" s="713">
        <v>25.69</v>
      </c>
      <c r="L22" s="714">
        <v>151.35</v>
      </c>
      <c r="M22" s="210">
        <v>0.15</v>
      </c>
      <c r="N22" s="65">
        <v>0.09</v>
      </c>
      <c r="O22" s="65">
        <v>21</v>
      </c>
      <c r="P22" s="65">
        <v>0</v>
      </c>
      <c r="Q22" s="416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5"/>
      <c r="AB22" s="73"/>
    </row>
    <row r="23" spans="2:28" s="16" customFormat="1" ht="51" customHeight="1" x14ac:dyDescent="0.35">
      <c r="B23" s="596"/>
      <c r="C23" s="322"/>
      <c r="D23" s="458">
        <v>104</v>
      </c>
      <c r="E23" s="215" t="s">
        <v>18</v>
      </c>
      <c r="F23" s="544" t="s">
        <v>122</v>
      </c>
      <c r="G23" s="548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5"/>
      <c r="AB23" s="73"/>
    </row>
    <row r="24" spans="2:28" s="16" customFormat="1" ht="26.5" customHeight="1" x14ac:dyDescent="0.35">
      <c r="B24" s="596"/>
      <c r="C24" s="322"/>
      <c r="D24" s="333">
        <v>119</v>
      </c>
      <c r="E24" s="148" t="s">
        <v>14</v>
      </c>
      <c r="F24" s="112" t="s">
        <v>52</v>
      </c>
      <c r="G24" s="458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6"/>
      <c r="C25" s="322"/>
      <c r="D25" s="91">
        <v>120</v>
      </c>
      <c r="E25" s="148" t="s">
        <v>15</v>
      </c>
      <c r="F25" s="112" t="s">
        <v>44</v>
      </c>
      <c r="G25" s="458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8" t="s">
        <v>69</v>
      </c>
      <c r="D26" s="351"/>
      <c r="E26" s="725"/>
      <c r="F26" s="368" t="s">
        <v>21</v>
      </c>
      <c r="G26" s="470">
        <f>G17+G18+G19+G21+G23+G24+G25</f>
        <v>750</v>
      </c>
      <c r="H26" s="395">
        <f t="shared" ref="H26:Y26" si="3">H17+H18+H19+H21+H23+H24+H25</f>
        <v>0</v>
      </c>
      <c r="I26" s="402">
        <f t="shared" si="3"/>
        <v>29.46</v>
      </c>
      <c r="J26" s="370">
        <f t="shared" si="3"/>
        <v>34.949999999999996</v>
      </c>
      <c r="K26" s="395">
        <f t="shared" si="3"/>
        <v>91.72</v>
      </c>
      <c r="L26" s="402">
        <f t="shared" si="3"/>
        <v>808.79</v>
      </c>
      <c r="M26" s="402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5">
        <f t="shared" si="3"/>
        <v>1.3419999999999999</v>
      </c>
      <c r="R26" s="402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70">
        <f t="shared" si="3"/>
        <v>0.39400000000000002</v>
      </c>
    </row>
    <row r="27" spans="2:28" s="16" customFormat="1" ht="26.5" customHeight="1" x14ac:dyDescent="0.35">
      <c r="B27" s="94"/>
      <c r="C27" s="764" t="s">
        <v>116</v>
      </c>
      <c r="D27" s="352"/>
      <c r="E27" s="730"/>
      <c r="F27" s="372" t="s">
        <v>21</v>
      </c>
      <c r="G27" s="419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48">
        <f t="shared" si="4"/>
        <v>86.710000000000008</v>
      </c>
      <c r="L27" s="731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19">
        <f t="shared" si="4"/>
        <v>0.42699999999999999</v>
      </c>
    </row>
    <row r="28" spans="2:28" s="16" customFormat="1" ht="26.5" customHeight="1" x14ac:dyDescent="0.35">
      <c r="B28" s="94"/>
      <c r="C28" s="768" t="s">
        <v>69</v>
      </c>
      <c r="D28" s="353"/>
      <c r="E28" s="728"/>
      <c r="F28" s="368" t="s">
        <v>22</v>
      </c>
      <c r="G28" s="729"/>
      <c r="H28" s="144"/>
      <c r="I28" s="175"/>
      <c r="J28" s="22"/>
      <c r="K28" s="61"/>
      <c r="L28" s="490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66" t="s">
        <v>116</v>
      </c>
      <c r="D29" s="480"/>
      <c r="E29" s="732"/>
      <c r="F29" s="733" t="s">
        <v>22</v>
      </c>
      <c r="G29" s="734"/>
      <c r="H29" s="735"/>
      <c r="I29" s="736"/>
      <c r="J29" s="737"/>
      <c r="K29" s="738"/>
      <c r="L29" s="739">
        <f>L27/23.5</f>
        <v>33.287659574468087</v>
      </c>
      <c r="M29" s="736"/>
      <c r="N29" s="737"/>
      <c r="O29" s="737"/>
      <c r="P29" s="737"/>
      <c r="Q29" s="740"/>
      <c r="R29" s="736"/>
      <c r="S29" s="737"/>
      <c r="T29" s="737"/>
      <c r="U29" s="737"/>
      <c r="V29" s="737"/>
      <c r="W29" s="737"/>
      <c r="X29" s="737"/>
      <c r="Y29" s="738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0" t="s">
        <v>61</v>
      </c>
      <c r="C32" s="605"/>
      <c r="D32" s="6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1" t="s">
        <v>62</v>
      </c>
      <c r="C33" s="606"/>
      <c r="D33" s="60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6" zoomScaleNormal="46" workbookViewId="0">
      <selection activeCell="C8" sqref="C8:Y8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1" t="s">
        <v>1</v>
      </c>
      <c r="C2" s="643"/>
      <c r="D2" s="562"/>
      <c r="E2" s="561" t="s">
        <v>3</v>
      </c>
      <c r="F2" s="561"/>
      <c r="G2" s="563" t="s">
        <v>2</v>
      </c>
      <c r="H2" s="59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2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1"/>
      <c r="D5" s="904"/>
      <c r="E5" s="901"/>
      <c r="F5" s="901"/>
      <c r="G5" s="901"/>
      <c r="H5" s="901"/>
      <c r="I5" s="536" t="s">
        <v>27</v>
      </c>
      <c r="J5" s="410" t="s">
        <v>28</v>
      </c>
      <c r="K5" s="537" t="s">
        <v>29</v>
      </c>
      <c r="L5" s="919"/>
      <c r="M5" s="316" t="s">
        <v>30</v>
      </c>
      <c r="N5" s="316" t="s">
        <v>105</v>
      </c>
      <c r="O5" s="309" t="s">
        <v>31</v>
      </c>
      <c r="P5" s="455" t="s">
        <v>106</v>
      </c>
      <c r="Q5" s="456" t="s">
        <v>107</v>
      </c>
      <c r="R5" s="475" t="s">
        <v>32</v>
      </c>
      <c r="S5" s="309" t="s">
        <v>33</v>
      </c>
      <c r="T5" s="309" t="s">
        <v>34</v>
      </c>
      <c r="U5" s="45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6.75" customHeight="1" x14ac:dyDescent="0.35">
      <c r="B6" s="593" t="s">
        <v>7</v>
      </c>
      <c r="C6" s="134"/>
      <c r="D6" s="832">
        <v>235</v>
      </c>
      <c r="E6" s="832" t="s">
        <v>20</v>
      </c>
      <c r="F6" s="841" t="s">
        <v>166</v>
      </c>
      <c r="G6" s="440">
        <v>60</v>
      </c>
      <c r="H6" s="687"/>
      <c r="I6" s="304">
        <v>1.02</v>
      </c>
      <c r="J6" s="49">
        <v>7.98</v>
      </c>
      <c r="K6" s="50">
        <v>3.06</v>
      </c>
      <c r="L6" s="527">
        <v>88.8</v>
      </c>
      <c r="M6" s="304">
        <v>0.01</v>
      </c>
      <c r="N6" s="305">
        <v>0.04</v>
      </c>
      <c r="O6" s="49">
        <v>4.2</v>
      </c>
      <c r="P6" s="49">
        <v>90</v>
      </c>
      <c r="Q6" s="341">
        <v>0</v>
      </c>
      <c r="R6" s="304">
        <v>25.8</v>
      </c>
      <c r="S6" s="49">
        <v>18.600000000000001</v>
      </c>
      <c r="T6" s="49">
        <v>9</v>
      </c>
      <c r="U6" s="49">
        <v>0.42</v>
      </c>
      <c r="V6" s="49">
        <v>183</v>
      </c>
      <c r="W6" s="49">
        <v>1E-3</v>
      </c>
      <c r="X6" s="49">
        <v>2.0000000000000001E-4</v>
      </c>
      <c r="Y6" s="708">
        <v>0.08</v>
      </c>
    </row>
    <row r="7" spans="2:25" s="16" customFormat="1" ht="26.5" customHeight="1" x14ac:dyDescent="0.35">
      <c r="B7" s="594"/>
      <c r="C7" s="115"/>
      <c r="D7" s="91">
        <v>37</v>
      </c>
      <c r="E7" s="149" t="s">
        <v>9</v>
      </c>
      <c r="F7" s="319" t="s">
        <v>53</v>
      </c>
      <c r="G7" s="547">
        <v>200</v>
      </c>
      <c r="H7" s="111"/>
      <c r="I7" s="209">
        <v>6</v>
      </c>
      <c r="J7" s="13">
        <v>5.4</v>
      </c>
      <c r="K7" s="43">
        <v>10.8</v>
      </c>
      <c r="L7" s="92">
        <v>115.6</v>
      </c>
      <c r="M7" s="209">
        <v>0.1</v>
      </c>
      <c r="N7" s="72">
        <v>0.1</v>
      </c>
      <c r="O7" s="13">
        <v>10.7</v>
      </c>
      <c r="P7" s="13">
        <v>162</v>
      </c>
      <c r="Q7" s="23">
        <v>0</v>
      </c>
      <c r="R7" s="209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26.5" customHeight="1" x14ac:dyDescent="0.35">
      <c r="B8" s="594"/>
      <c r="C8" s="764" t="s">
        <v>71</v>
      </c>
      <c r="D8" s="145">
        <v>51</v>
      </c>
      <c r="E8" s="159" t="s">
        <v>60</v>
      </c>
      <c r="F8" s="724" t="s">
        <v>168</v>
      </c>
      <c r="G8" s="159">
        <v>150</v>
      </c>
      <c r="H8" s="145"/>
      <c r="I8" s="711">
        <v>3.3</v>
      </c>
      <c r="J8" s="712">
        <v>3.9</v>
      </c>
      <c r="K8" s="713">
        <v>25.65</v>
      </c>
      <c r="L8" s="714">
        <v>151.35</v>
      </c>
      <c r="M8" s="711">
        <v>0.15</v>
      </c>
      <c r="N8" s="712">
        <v>0.09</v>
      </c>
      <c r="O8" s="712">
        <v>21</v>
      </c>
      <c r="P8" s="712">
        <v>0</v>
      </c>
      <c r="Q8" s="715">
        <v>0</v>
      </c>
      <c r="R8" s="711">
        <v>14.01</v>
      </c>
      <c r="S8" s="712">
        <v>78.63</v>
      </c>
      <c r="T8" s="712">
        <v>29.37</v>
      </c>
      <c r="U8" s="712">
        <v>1.32</v>
      </c>
      <c r="V8" s="712">
        <v>809.4</v>
      </c>
      <c r="W8" s="712">
        <v>8.0000000000000002E-3</v>
      </c>
      <c r="X8" s="712">
        <v>5.9999999999999995E-4</v>
      </c>
      <c r="Y8" s="713">
        <v>4.4999999999999998E-2</v>
      </c>
    </row>
    <row r="9" spans="2:25" s="16" customFormat="1" ht="26.5" customHeight="1" x14ac:dyDescent="0.35">
      <c r="B9" s="594"/>
      <c r="C9" s="141" t="s">
        <v>116</v>
      </c>
      <c r="D9" s="145">
        <v>81</v>
      </c>
      <c r="E9" s="162" t="s">
        <v>10</v>
      </c>
      <c r="F9" s="459" t="s">
        <v>67</v>
      </c>
      <c r="G9" s="468">
        <v>90</v>
      </c>
      <c r="H9" s="145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4">
        <v>0.14000000000000001</v>
      </c>
      <c r="O9" s="65">
        <v>1.24</v>
      </c>
      <c r="P9" s="65">
        <v>28.8</v>
      </c>
      <c r="Q9" s="416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3.75" customHeight="1" x14ac:dyDescent="0.35">
      <c r="B10" s="597"/>
      <c r="C10" s="116"/>
      <c r="D10" s="333">
        <v>216</v>
      </c>
      <c r="E10" s="149" t="s">
        <v>18</v>
      </c>
      <c r="F10" s="193" t="s">
        <v>117</v>
      </c>
      <c r="G10" s="125">
        <v>200</v>
      </c>
      <c r="H10" s="225"/>
      <c r="I10" s="208">
        <v>0.26</v>
      </c>
      <c r="J10" s="15">
        <v>0</v>
      </c>
      <c r="K10" s="39">
        <v>15.46</v>
      </c>
      <c r="L10" s="165">
        <v>62</v>
      </c>
      <c r="M10" s="238">
        <v>0</v>
      </c>
      <c r="N10" s="19">
        <v>0</v>
      </c>
      <c r="O10" s="20">
        <v>4.4000000000000004</v>
      </c>
      <c r="P10" s="20">
        <v>0</v>
      </c>
      <c r="Q10" s="21">
        <v>0</v>
      </c>
      <c r="R10" s="238">
        <v>0.4</v>
      </c>
      <c r="S10" s="20">
        <v>0</v>
      </c>
      <c r="T10" s="20">
        <v>0</v>
      </c>
      <c r="U10" s="20">
        <v>0.04</v>
      </c>
      <c r="V10" s="20">
        <v>0.36</v>
      </c>
      <c r="W10" s="20">
        <v>0</v>
      </c>
      <c r="X10" s="20">
        <v>0</v>
      </c>
      <c r="Y10" s="46">
        <v>0</v>
      </c>
    </row>
    <row r="11" spans="2:25" s="16" customFormat="1" ht="26.5" customHeight="1" x14ac:dyDescent="0.35">
      <c r="B11" s="597"/>
      <c r="C11" s="117"/>
      <c r="D11" s="92"/>
      <c r="E11" s="149" t="s">
        <v>14</v>
      </c>
      <c r="F11" s="129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26.5" customHeight="1" x14ac:dyDescent="0.35">
      <c r="B12" s="597"/>
      <c r="C12" s="187"/>
      <c r="D12" s="91"/>
      <c r="E12" s="148" t="s">
        <v>15</v>
      </c>
      <c r="F12" s="130" t="s">
        <v>44</v>
      </c>
      <c r="G12" s="125">
        <v>20</v>
      </c>
      <c r="H12" s="625"/>
      <c r="I12" s="208">
        <v>1.1399999999999999</v>
      </c>
      <c r="J12" s="15">
        <v>0.22</v>
      </c>
      <c r="K12" s="39">
        <v>7.44</v>
      </c>
      <c r="L12" s="21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26.5" customHeight="1" x14ac:dyDescent="0.35">
      <c r="B13" s="597"/>
      <c r="C13" s="798" t="s">
        <v>116</v>
      </c>
      <c r="D13" s="145"/>
      <c r="E13" s="162"/>
      <c r="F13" s="267" t="s">
        <v>21</v>
      </c>
      <c r="G13" s="505">
        <f>G6+G7+G8+G9+G10+G11+G12</f>
        <v>750</v>
      </c>
      <c r="H13" s="726"/>
      <c r="I13" s="210">
        <f>I6+I7+I8+I9+I10+I11+I12</f>
        <v>36.260000000000005</v>
      </c>
      <c r="J13" s="65">
        <f>J6+J7+J8+J9+J10+J11+J12</f>
        <v>33.01</v>
      </c>
      <c r="K13" s="98">
        <f>K6+K7+K8+K9+K10+K11+K12</f>
        <v>76.209999999999994</v>
      </c>
      <c r="L13" s="842">
        <f>L6+L7+L8+L9+L10+L11+L12</f>
        <v>755.78</v>
      </c>
      <c r="M13" s="210">
        <f>M6+M7+M8+M9+M10+M11+M12</f>
        <v>0.36</v>
      </c>
      <c r="N13" s="65">
        <f>N6+N7+N8+N9+N10+N11+N12</f>
        <v>0.40400000000000003</v>
      </c>
      <c r="O13" s="65">
        <f>O6+O7+O8+O9+O10+O11+O12</f>
        <v>41.62</v>
      </c>
      <c r="P13" s="65">
        <f>P6+P7+P8+P9+P10+P11+P12</f>
        <v>280.8</v>
      </c>
      <c r="Q13" s="416">
        <f>Q6+Q7+Q8+Q9+Q10+Q11+Q12</f>
        <v>0</v>
      </c>
      <c r="R13" s="210">
        <f>R6+R7+R8+R9+R10+R11+R12</f>
        <v>118.79</v>
      </c>
      <c r="S13" s="65">
        <f>S6+S7+S8+S9+S10+S11+S12</f>
        <v>434.39</v>
      </c>
      <c r="T13" s="65">
        <f>T6+T7+T8+T9+T10+T11+T12</f>
        <v>114.54</v>
      </c>
      <c r="U13" s="65">
        <f>U6+U7+U8+U9+U10+U11+U12</f>
        <v>5.3</v>
      </c>
      <c r="V13" s="65">
        <f>V6+V7+V8+V9+V10+V11+V12</f>
        <v>1900.5299999999997</v>
      </c>
      <c r="W13" s="65">
        <f>W6+W7+W8+W9+W10+W11+W12</f>
        <v>2.1999999999999999E-2</v>
      </c>
      <c r="X13" s="65">
        <f>X6+X7+X8+X9+X10+X11+X12</f>
        <v>4.8000000000000004E-3</v>
      </c>
      <c r="Y13" s="98">
        <f>Y6+Y7+Y8+Y9+Y10+Y11+Y12</f>
        <v>0.32700000000000001</v>
      </c>
    </row>
    <row r="14" spans="2:25" s="16" customFormat="1" ht="26.5" customHeight="1" x14ac:dyDescent="0.35">
      <c r="B14" s="597"/>
      <c r="C14" s="798" t="s">
        <v>116</v>
      </c>
      <c r="D14" s="145"/>
      <c r="E14" s="162"/>
      <c r="F14" s="267" t="s">
        <v>22</v>
      </c>
      <c r="G14" s="505"/>
      <c r="H14" s="726"/>
      <c r="I14" s="210"/>
      <c r="J14" s="65"/>
      <c r="K14" s="98"/>
      <c r="L14" s="842">
        <f>L13/23.5</f>
        <v>32.160851063829789</v>
      </c>
      <c r="M14" s="210"/>
      <c r="N14" s="65"/>
      <c r="O14" s="65"/>
      <c r="P14" s="65"/>
      <c r="Q14" s="416"/>
      <c r="R14" s="210"/>
      <c r="S14" s="65"/>
      <c r="T14" s="65"/>
      <c r="U14" s="65"/>
      <c r="V14" s="65"/>
      <c r="W14" s="65"/>
      <c r="X14" s="65"/>
      <c r="Y14" s="98"/>
    </row>
    <row r="15" spans="2:25" s="16" customFormat="1" ht="26.5" customHeight="1" x14ac:dyDescent="0.35">
      <c r="B15" s="597"/>
      <c r="C15" s="158" t="s">
        <v>69</v>
      </c>
      <c r="D15" s="144"/>
      <c r="E15" s="446"/>
      <c r="F15" s="266" t="s">
        <v>21</v>
      </c>
      <c r="G15" s="421" t="e">
        <f>G6+G7+#REF!+#REF!+G10+G11+G12</f>
        <v>#REF!</v>
      </c>
      <c r="H15" s="144"/>
      <c r="I15" s="369" t="e">
        <f>I6+I7+#REF!+#REF!+I10+I11+I12</f>
        <v>#REF!</v>
      </c>
      <c r="J15" s="370" t="e">
        <f>J6+J7+#REF!+#REF!+J10+J11+J12</f>
        <v>#REF!</v>
      </c>
      <c r="K15" s="371" t="e">
        <f>K6+K7+#REF!+#REF!+K10+K11+K12</f>
        <v>#REF!</v>
      </c>
      <c r="L15" s="490" t="e">
        <f>L6+L7+#REF!+#REF!+L10+L11+L12</f>
        <v>#REF!</v>
      </c>
      <c r="M15" s="369" t="e">
        <f>M6+M7+#REF!+#REF!+M10+M11+M12</f>
        <v>#REF!</v>
      </c>
      <c r="N15" s="370" t="e">
        <f>N6+N7+#REF!+#REF!+N10+N11+N12</f>
        <v>#REF!</v>
      </c>
      <c r="O15" s="370" t="e">
        <f>O6+O7+#REF!+#REF!+O10+O11+O12</f>
        <v>#REF!</v>
      </c>
      <c r="P15" s="370" t="e">
        <f>P6+P7+#REF!+#REF!+P10+P11+P12</f>
        <v>#REF!</v>
      </c>
      <c r="Q15" s="405" t="e">
        <f>Q6+Q7+#REF!+#REF!+Q10+Q11+Q12</f>
        <v>#REF!</v>
      </c>
      <c r="R15" s="369" t="e">
        <f>R6+R7+#REF!+#REF!+R10+R11+R12</f>
        <v>#REF!</v>
      </c>
      <c r="S15" s="370" t="e">
        <f>S6+S7+#REF!+#REF!+S10+S11+S12</f>
        <v>#REF!</v>
      </c>
      <c r="T15" s="370" t="e">
        <f>T6+T7+#REF!+#REF!+T10+T11+T12</f>
        <v>#REF!</v>
      </c>
      <c r="U15" s="370" t="e">
        <f>U6+U7+#REF!+#REF!+U10+U11+U12</f>
        <v>#REF!</v>
      </c>
      <c r="V15" s="370" t="e">
        <f>V6+V7+#REF!+#REF!+V10+V11+V12</f>
        <v>#REF!</v>
      </c>
      <c r="W15" s="370" t="e">
        <f>W6+W7+#REF!+#REF!+W10+W11+W12</f>
        <v>#REF!</v>
      </c>
      <c r="X15" s="22" t="e">
        <f>X6+X7+#REF!+#REF!+X10+X11+X12</f>
        <v>#REF!</v>
      </c>
      <c r="Y15" s="61" t="e">
        <f>Y6+Y7+#REF!+#REF!+Y10+Y11+Y12</f>
        <v>#REF!</v>
      </c>
    </row>
    <row r="16" spans="2:25" s="34" customFormat="1" ht="26.5" customHeight="1" thickBot="1" x14ac:dyDescent="0.4">
      <c r="B16" s="636"/>
      <c r="C16" s="843" t="s">
        <v>69</v>
      </c>
      <c r="D16" s="488"/>
      <c r="E16" s="797"/>
      <c r="F16" s="761" t="s">
        <v>22</v>
      </c>
      <c r="G16" s="789"/>
      <c r="H16" s="797"/>
      <c r="I16" s="796"/>
      <c r="J16" s="791"/>
      <c r="K16" s="793"/>
      <c r="L16" s="844" t="e">
        <f>L15/23.5</f>
        <v>#REF!</v>
      </c>
      <c r="M16" s="796"/>
      <c r="N16" s="791"/>
      <c r="O16" s="791"/>
      <c r="P16" s="791"/>
      <c r="Q16" s="792"/>
      <c r="R16" s="796"/>
      <c r="S16" s="791"/>
      <c r="T16" s="791"/>
      <c r="U16" s="791"/>
      <c r="V16" s="791"/>
      <c r="W16" s="791"/>
      <c r="X16" s="791"/>
      <c r="Y16" s="793"/>
    </row>
    <row r="17" spans="2:15" x14ac:dyDescent="0.35">
      <c r="B17" s="646"/>
      <c r="C17" s="646"/>
      <c r="D17" s="646"/>
      <c r="E17" s="646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9" spans="2:15" ht="18" x14ac:dyDescent="0.35">
      <c r="B19" s="590" t="s">
        <v>61</v>
      </c>
      <c r="C19" s="641"/>
      <c r="D19" s="605"/>
      <c r="E19" s="605"/>
      <c r="F19" s="25"/>
      <c r="G19" s="26"/>
      <c r="H19" s="11"/>
      <c r="I19" s="11"/>
      <c r="J19" s="11"/>
      <c r="K19" s="11"/>
    </row>
    <row r="20" spans="2:15" ht="15.5" x14ac:dyDescent="0.35">
      <c r="B20" s="591" t="s">
        <v>62</v>
      </c>
      <c r="C20" s="642"/>
      <c r="D20" s="606"/>
      <c r="E20" s="606"/>
      <c r="F20" s="11"/>
      <c r="G20" s="11"/>
      <c r="H20" s="11"/>
      <c r="I20" s="11"/>
      <c r="J20" s="11"/>
      <c r="K20" s="11"/>
    </row>
    <row r="21" spans="2:15" x14ac:dyDescent="0.35">
      <c r="B21" s="11"/>
      <c r="C21" s="310"/>
      <c r="D21" s="310"/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zoomScale="43" zoomScaleNormal="43" workbookViewId="0">
      <selection activeCell="C8" sqref="C8:Y8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683" t="s">
        <v>27</v>
      </c>
      <c r="J5" s="410" t="s">
        <v>28</v>
      </c>
      <c r="K5" s="684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7.5" customHeight="1" x14ac:dyDescent="0.35">
      <c r="B6" s="593" t="s">
        <v>7</v>
      </c>
      <c r="C6" s="235"/>
      <c r="D6" s="344">
        <v>137</v>
      </c>
      <c r="E6" s="587" t="s">
        <v>20</v>
      </c>
      <c r="F6" s="774" t="s">
        <v>151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37.5" customHeight="1" x14ac:dyDescent="0.35">
      <c r="B7" s="607"/>
      <c r="C7" s="128"/>
      <c r="D7" s="126">
        <v>31</v>
      </c>
      <c r="E7" s="147" t="s">
        <v>9</v>
      </c>
      <c r="F7" s="339" t="s">
        <v>73</v>
      </c>
      <c r="G7" s="244">
        <v>200</v>
      </c>
      <c r="H7" s="116"/>
      <c r="I7" s="72">
        <v>5.74</v>
      </c>
      <c r="J7" s="13">
        <v>8.7799999999999994</v>
      </c>
      <c r="K7" s="23">
        <v>8.74</v>
      </c>
      <c r="L7" s="117">
        <v>138.04</v>
      </c>
      <c r="M7" s="117">
        <v>0.04</v>
      </c>
      <c r="N7" s="72">
        <v>0.08</v>
      </c>
      <c r="O7" s="13">
        <v>5.24</v>
      </c>
      <c r="P7" s="13">
        <v>132.80000000000001</v>
      </c>
      <c r="Q7" s="23">
        <v>0.06</v>
      </c>
      <c r="R7" s="209">
        <v>33.799999999999997</v>
      </c>
      <c r="S7" s="13">
        <v>77.48</v>
      </c>
      <c r="T7" s="13">
        <v>20.28</v>
      </c>
      <c r="U7" s="13">
        <v>1.28</v>
      </c>
      <c r="V7" s="13">
        <v>278.8</v>
      </c>
      <c r="W7" s="13">
        <v>6.0000000000000001E-3</v>
      </c>
      <c r="X7" s="13">
        <v>0</v>
      </c>
      <c r="Y7" s="43">
        <v>3.5999999999999997E-2</v>
      </c>
    </row>
    <row r="8" spans="2:25" s="16" customFormat="1" ht="37.5" customHeight="1" x14ac:dyDescent="0.35">
      <c r="B8" s="94"/>
      <c r="C8" s="159" t="s">
        <v>71</v>
      </c>
      <c r="D8" s="505">
        <v>150</v>
      </c>
      <c r="E8" s="145" t="s">
        <v>10</v>
      </c>
      <c r="F8" s="265" t="s">
        <v>167</v>
      </c>
      <c r="G8" s="588">
        <v>90</v>
      </c>
      <c r="H8" s="159"/>
      <c r="I8" s="64">
        <v>20.25</v>
      </c>
      <c r="J8" s="65">
        <v>15.57</v>
      </c>
      <c r="K8" s="98">
        <v>2.34</v>
      </c>
      <c r="L8" s="447">
        <v>230.13</v>
      </c>
      <c r="M8" s="210">
        <v>0.06</v>
      </c>
      <c r="N8" s="65">
        <v>0.13</v>
      </c>
      <c r="O8" s="65">
        <v>8.5</v>
      </c>
      <c r="P8" s="65">
        <v>199.8</v>
      </c>
      <c r="Q8" s="98">
        <v>0</v>
      </c>
      <c r="R8" s="64">
        <v>41.24</v>
      </c>
      <c r="S8" s="65">
        <v>108.78</v>
      </c>
      <c r="T8" s="65">
        <v>23.68</v>
      </c>
      <c r="U8" s="65">
        <v>1.39</v>
      </c>
      <c r="V8" s="65">
        <v>287.2</v>
      </c>
      <c r="W8" s="65">
        <v>5.0000000000000001E-3</v>
      </c>
      <c r="X8" s="65">
        <v>8.9999999999999998E-4</v>
      </c>
      <c r="Y8" s="98">
        <v>0.13</v>
      </c>
    </row>
    <row r="9" spans="2:25" s="16" customFormat="1" ht="37.5" customHeight="1" x14ac:dyDescent="0.35">
      <c r="B9" s="94"/>
      <c r="C9" s="322"/>
      <c r="D9" s="115">
        <v>64</v>
      </c>
      <c r="E9" s="91" t="s">
        <v>46</v>
      </c>
      <c r="F9" s="321" t="s">
        <v>66</v>
      </c>
      <c r="G9" s="199">
        <v>150</v>
      </c>
      <c r="H9" s="115"/>
      <c r="I9" s="209">
        <v>6.45</v>
      </c>
      <c r="J9" s="13">
        <v>4.05</v>
      </c>
      <c r="K9" s="43">
        <v>40.200000000000003</v>
      </c>
      <c r="L9" s="117">
        <v>223.65</v>
      </c>
      <c r="M9" s="214">
        <v>0.08</v>
      </c>
      <c r="N9" s="185">
        <v>0.2</v>
      </c>
      <c r="O9" s="76">
        <v>0</v>
      </c>
      <c r="P9" s="76">
        <v>30</v>
      </c>
      <c r="Q9" s="77">
        <v>0.11</v>
      </c>
      <c r="R9" s="214">
        <v>13.05</v>
      </c>
      <c r="S9" s="76">
        <v>58.34</v>
      </c>
      <c r="T9" s="76">
        <v>22.53</v>
      </c>
      <c r="U9" s="76">
        <v>1.25</v>
      </c>
      <c r="V9" s="76">
        <v>1.1000000000000001</v>
      </c>
      <c r="W9" s="76">
        <v>0</v>
      </c>
      <c r="X9" s="76">
        <v>0</v>
      </c>
      <c r="Y9" s="184">
        <v>0</v>
      </c>
    </row>
    <row r="10" spans="2:25" s="16" customFormat="1" ht="37.5" customHeight="1" x14ac:dyDescent="0.35">
      <c r="B10" s="95"/>
      <c r="C10" s="200"/>
      <c r="D10" s="458">
        <v>107</v>
      </c>
      <c r="E10" s="91" t="s">
        <v>18</v>
      </c>
      <c r="F10" s="138" t="s">
        <v>98</v>
      </c>
      <c r="G10" s="785">
        <v>200</v>
      </c>
      <c r="H10" s="179"/>
      <c r="I10" s="19">
        <v>0</v>
      </c>
      <c r="J10" s="20">
        <v>0</v>
      </c>
      <c r="K10" s="46">
        <v>22.8</v>
      </c>
      <c r="L10" s="237">
        <v>92</v>
      </c>
      <c r="M10" s="238">
        <v>0.04</v>
      </c>
      <c r="N10" s="19">
        <v>0.08</v>
      </c>
      <c r="O10" s="20">
        <v>12</v>
      </c>
      <c r="P10" s="20">
        <v>100</v>
      </c>
      <c r="Q10" s="21">
        <v>0</v>
      </c>
      <c r="R10" s="238">
        <v>0</v>
      </c>
      <c r="S10" s="20">
        <v>0</v>
      </c>
      <c r="T10" s="20">
        <v>0</v>
      </c>
      <c r="U10" s="20">
        <v>0</v>
      </c>
      <c r="V10" s="20">
        <v>304</v>
      </c>
      <c r="W10" s="20">
        <v>0</v>
      </c>
      <c r="X10" s="20">
        <v>0</v>
      </c>
      <c r="Y10" s="46">
        <v>0</v>
      </c>
    </row>
    <row r="11" spans="2:25" s="16" customFormat="1" ht="37.5" customHeight="1" x14ac:dyDescent="0.35">
      <c r="B11" s="95"/>
      <c r="C11" s="200"/>
      <c r="D11" s="461">
        <v>119</v>
      </c>
      <c r="E11" s="91" t="s">
        <v>14</v>
      </c>
      <c r="F11" s="112" t="s">
        <v>52</v>
      </c>
      <c r="G11" s="91">
        <v>30</v>
      </c>
      <c r="H11" s="179"/>
      <c r="I11" s="19">
        <v>2.13</v>
      </c>
      <c r="J11" s="20">
        <v>0.21</v>
      </c>
      <c r="K11" s="46">
        <v>13.26</v>
      </c>
      <c r="L11" s="366">
        <v>72</v>
      </c>
      <c r="M11" s="238">
        <v>0.03</v>
      </c>
      <c r="N11" s="19">
        <v>0.01</v>
      </c>
      <c r="O11" s="20">
        <v>0</v>
      </c>
      <c r="P11" s="20">
        <v>0</v>
      </c>
      <c r="Q11" s="21">
        <v>0</v>
      </c>
      <c r="R11" s="238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5"/>
      <c r="C12" s="200"/>
      <c r="D12" s="458">
        <v>120</v>
      </c>
      <c r="E12" s="91" t="s">
        <v>15</v>
      </c>
      <c r="F12" s="112" t="s">
        <v>44</v>
      </c>
      <c r="G12" s="91">
        <v>20</v>
      </c>
      <c r="H12" s="179"/>
      <c r="I12" s="19">
        <v>1.1399999999999999</v>
      </c>
      <c r="J12" s="20">
        <v>0.22</v>
      </c>
      <c r="K12" s="46">
        <v>7.44</v>
      </c>
      <c r="L12" s="366">
        <v>36.26</v>
      </c>
      <c r="M12" s="238">
        <v>0.02</v>
      </c>
      <c r="N12" s="19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5"/>
      <c r="C13" s="158" t="s">
        <v>69</v>
      </c>
      <c r="D13" s="421"/>
      <c r="E13" s="144"/>
      <c r="F13" s="368" t="s">
        <v>21</v>
      </c>
      <c r="G13" s="144" t="e">
        <f>G6+G7+#REF!+G9+G10+G11+G12</f>
        <v>#REF!</v>
      </c>
      <c r="H13" s="207"/>
      <c r="I13" s="58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80" t="e">
        <f>L6+L7+#REF!+L9+L10+L11+L12</f>
        <v>#REF!</v>
      </c>
      <c r="M13" s="271" t="e">
        <f>M6+M7+#REF!+M9+M10+M11+M12</f>
        <v>#REF!</v>
      </c>
      <c r="N13" s="58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7.5" customHeight="1" x14ac:dyDescent="0.35">
      <c r="B14" s="95"/>
      <c r="C14" s="158" t="s">
        <v>69</v>
      </c>
      <c r="D14" s="421"/>
      <c r="E14" s="144"/>
      <c r="F14" s="368" t="s">
        <v>99</v>
      </c>
      <c r="G14" s="144"/>
      <c r="H14" s="207"/>
      <c r="I14" s="58"/>
      <c r="J14" s="59"/>
      <c r="K14" s="60"/>
      <c r="L14" s="780" t="e">
        <f>L13/23.5</f>
        <v>#REF!</v>
      </c>
      <c r="M14" s="271"/>
      <c r="N14" s="58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16" customFormat="1" ht="37.5" customHeight="1" x14ac:dyDescent="0.35">
      <c r="B15" s="95"/>
      <c r="C15" s="764" t="s">
        <v>71</v>
      </c>
      <c r="D15" s="656"/>
      <c r="E15" s="726"/>
      <c r="F15" s="372" t="s">
        <v>21</v>
      </c>
      <c r="G15" s="389">
        <f>G6+G7+G8+G9+G10+G11+G12</f>
        <v>790</v>
      </c>
      <c r="H15" s="254"/>
      <c r="I15" s="648">
        <f>I6+I7+I8+I9+I10+I11+I12</f>
        <v>36.510000000000005</v>
      </c>
      <c r="J15" s="386">
        <f>J6+J7+J8+J9+J10+J11+J12</f>
        <v>29.029999999999998</v>
      </c>
      <c r="K15" s="388">
        <f>K6+K7+K8+K9+K10+K11+K12</f>
        <v>102.28</v>
      </c>
      <c r="L15" s="499">
        <f>L6+L7+L8+L9+L10+L11+L12</f>
        <v>830.07999999999993</v>
      </c>
      <c r="M15" s="387">
        <f>M6+M7+M8+M9+M10+M11+M12</f>
        <v>0.32999999999999996</v>
      </c>
      <c r="N15" s="386">
        <f>N6+N7+N8+N9+N10+N11+N12</f>
        <v>0.55400000000000005</v>
      </c>
      <c r="O15" s="386">
        <f>O6+O7+O8+O9+O10+O11+O12</f>
        <v>63.82</v>
      </c>
      <c r="P15" s="386">
        <f>P6+P7+P8+P9+P10+P11+P12</f>
        <v>472.6</v>
      </c>
      <c r="Q15" s="390">
        <f>Q6+Q7+Q8+Q9+Q10+Q11+Q12</f>
        <v>0.16999999999999998</v>
      </c>
      <c r="R15" s="387">
        <f>R6+R7+R8+R9+R10+R11+R12</f>
        <v>140.99</v>
      </c>
      <c r="S15" s="386">
        <f>S6+S7+S8+S9+S10+S11+S12</f>
        <v>351</v>
      </c>
      <c r="T15" s="386">
        <f>T6+T7+T8+T9+T10+T11+T12</f>
        <v>105.19000000000001</v>
      </c>
      <c r="U15" s="386">
        <f>U6+U7+U8+U9+U10+U11+U12</f>
        <v>5.3199999999999994</v>
      </c>
      <c r="V15" s="386">
        <f>V6+V7+V8+V9+V10+V11+V12</f>
        <v>1127.5</v>
      </c>
      <c r="W15" s="386">
        <f>W6+W7+W8+W9+W10+W11+W12</f>
        <v>1.4300000000000002E-2</v>
      </c>
      <c r="X15" s="386">
        <f>X6+X7+X8+X9+X10+X11+X12</f>
        <v>5.0000000000000001E-3</v>
      </c>
      <c r="Y15" s="388">
        <f>Y6+Y7+Y8+Y9+Y10+Y11+Y12</f>
        <v>0.32800000000000001</v>
      </c>
    </row>
    <row r="16" spans="2:25" s="16" customFormat="1" ht="37.5" customHeight="1" thickBot="1" x14ac:dyDescent="0.4">
      <c r="B16" s="223"/>
      <c r="C16" s="764" t="s">
        <v>71</v>
      </c>
      <c r="D16" s="772"/>
      <c r="E16" s="480"/>
      <c r="F16" s="373" t="s">
        <v>99</v>
      </c>
      <c r="G16" s="786"/>
      <c r="H16" s="264"/>
      <c r="I16" s="665"/>
      <c r="J16" s="375"/>
      <c r="K16" s="376"/>
      <c r="L16" s="750">
        <f>L15/23.5</f>
        <v>35.322553191489355</v>
      </c>
      <c r="M16" s="781"/>
      <c r="N16" s="782"/>
      <c r="O16" s="782"/>
      <c r="P16" s="782"/>
      <c r="Q16" s="783"/>
      <c r="R16" s="781"/>
      <c r="S16" s="782"/>
      <c r="T16" s="782"/>
      <c r="U16" s="782"/>
      <c r="V16" s="782"/>
      <c r="W16" s="782"/>
      <c r="X16" s="782"/>
      <c r="Y16" s="784"/>
    </row>
    <row r="17" spans="2:15" x14ac:dyDescent="0.35">
      <c r="B17" s="2"/>
      <c r="C17" s="2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41"/>
      <c r="G18" s="26"/>
      <c r="H18" s="11"/>
      <c r="I18" s="11"/>
      <c r="J18" s="11"/>
      <c r="K18" s="11"/>
    </row>
    <row r="19" spans="2:15" ht="15.5" x14ac:dyDescent="0.35">
      <c r="B19" s="590" t="s">
        <v>61</v>
      </c>
      <c r="C19" s="641"/>
      <c r="D19" s="605"/>
      <c r="E19" s="605"/>
    </row>
    <row r="20" spans="2:15" ht="18" x14ac:dyDescent="0.35">
      <c r="B20" s="591" t="s">
        <v>62</v>
      </c>
      <c r="C20" s="642"/>
      <c r="D20" s="606"/>
      <c r="E20" s="606"/>
      <c r="F20" s="25"/>
      <c r="G20" s="26"/>
      <c r="H20" s="11"/>
      <c r="I20" s="11"/>
      <c r="J20" s="11"/>
      <c r="K20" s="11"/>
    </row>
    <row r="21" spans="2:15" ht="18" x14ac:dyDescent="0.35">
      <c r="B21" s="11"/>
      <c r="C21" s="310"/>
      <c r="D21" s="310"/>
      <c r="E21" s="11"/>
      <c r="F21" s="25"/>
      <c r="G21" s="26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  <row r="27" spans="2:15" x14ac:dyDescent="0.35">
      <c r="E27" s="11"/>
      <c r="F27" s="11"/>
      <c r="G27" s="11"/>
      <c r="H27" s="11"/>
      <c r="I27" s="11"/>
      <c r="J27" s="11"/>
      <c r="K27" s="11"/>
    </row>
    <row r="28" spans="2:15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26"/>
  <sheetViews>
    <sheetView tabSelected="1" zoomScale="42" zoomScaleNormal="42" workbookViewId="0">
      <selection activeCell="F22" sqref="F2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7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22</v>
      </c>
      <c r="I2" s="6"/>
      <c r="L2" s="8"/>
      <c r="M2" s="7"/>
      <c r="N2" s="1"/>
      <c r="O2" s="2"/>
    </row>
    <row r="3" spans="2:27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7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7" s="16" customFormat="1" ht="47" thickBot="1" x14ac:dyDescent="0.4">
      <c r="B5" s="901"/>
      <c r="C5" s="905"/>
      <c r="D5" s="904"/>
      <c r="E5" s="901"/>
      <c r="F5" s="901"/>
      <c r="G5" s="901"/>
      <c r="H5" s="901"/>
      <c r="I5" s="316" t="s">
        <v>27</v>
      </c>
      <c r="J5" s="309" t="s">
        <v>28</v>
      </c>
      <c r="K5" s="476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7" s="16" customFormat="1" ht="37.5" customHeight="1" x14ac:dyDescent="0.35">
      <c r="B6" s="634" t="s">
        <v>7</v>
      </c>
      <c r="C6" s="846"/>
      <c r="D6" s="845">
        <v>9</v>
      </c>
      <c r="E6" s="582" t="s">
        <v>20</v>
      </c>
      <c r="F6" s="709" t="s">
        <v>85</v>
      </c>
      <c r="G6" s="710">
        <v>60</v>
      </c>
      <c r="H6" s="659"/>
      <c r="I6" s="305">
        <v>1.26</v>
      </c>
      <c r="J6" s="49">
        <v>4.26</v>
      </c>
      <c r="K6" s="341">
        <v>7.26</v>
      </c>
      <c r="L6" s="478">
        <v>72.48</v>
      </c>
      <c r="M6" s="304">
        <v>0.02</v>
      </c>
      <c r="N6" s="49">
        <v>0</v>
      </c>
      <c r="O6" s="49">
        <v>9.8699999999999992</v>
      </c>
      <c r="P6" s="487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  <c r="Z6" s="485"/>
      <c r="AA6" s="73"/>
    </row>
    <row r="7" spans="2:27" s="16" customFormat="1" ht="37.5" customHeight="1" x14ac:dyDescent="0.35">
      <c r="B7" s="607"/>
      <c r="C7" s="131"/>
      <c r="D7" s="126">
        <v>196</v>
      </c>
      <c r="E7" s="116" t="s">
        <v>9</v>
      </c>
      <c r="F7" s="544" t="s">
        <v>138</v>
      </c>
      <c r="G7" s="548">
        <v>200</v>
      </c>
      <c r="H7" s="116"/>
      <c r="I7" s="72">
        <v>5.67</v>
      </c>
      <c r="J7" s="13">
        <v>6.42</v>
      </c>
      <c r="K7" s="23">
        <v>8.4600000000000009</v>
      </c>
      <c r="L7" s="252">
        <v>118.37</v>
      </c>
      <c r="M7" s="209">
        <v>0.06</v>
      </c>
      <c r="N7" s="72">
        <v>7.0000000000000007E-2</v>
      </c>
      <c r="O7" s="13">
        <v>12.74</v>
      </c>
      <c r="P7" s="13">
        <v>160</v>
      </c>
      <c r="Q7" s="43">
        <v>0</v>
      </c>
      <c r="R7" s="209">
        <v>21.88</v>
      </c>
      <c r="S7" s="13">
        <v>71.760000000000005</v>
      </c>
      <c r="T7" s="13">
        <v>20.65</v>
      </c>
      <c r="U7" s="13">
        <v>0.98</v>
      </c>
      <c r="V7" s="13">
        <v>223.03</v>
      </c>
      <c r="W7" s="13">
        <v>2.29E-2</v>
      </c>
      <c r="X7" s="13">
        <v>8.8999999999999995E-4</v>
      </c>
      <c r="Y7" s="43">
        <v>0.8</v>
      </c>
      <c r="Z7" s="73"/>
    </row>
    <row r="8" spans="2:27" s="34" customFormat="1" ht="37.5" customHeight="1" x14ac:dyDescent="0.35">
      <c r="B8" s="596"/>
      <c r="C8" s="131"/>
      <c r="D8" s="126">
        <v>88</v>
      </c>
      <c r="E8" s="116" t="s">
        <v>10</v>
      </c>
      <c r="F8" s="544" t="s">
        <v>142</v>
      </c>
      <c r="G8" s="548">
        <v>90</v>
      </c>
      <c r="H8" s="90"/>
      <c r="I8" s="209">
        <v>17.989999999999998</v>
      </c>
      <c r="J8" s="13">
        <v>16.59</v>
      </c>
      <c r="K8" s="43">
        <v>2.87</v>
      </c>
      <c r="L8" s="92">
        <v>232.87</v>
      </c>
      <c r="M8" s="334">
        <v>0.05</v>
      </c>
      <c r="N8" s="82">
        <v>0.13</v>
      </c>
      <c r="O8" s="83">
        <v>0.56000000000000005</v>
      </c>
      <c r="P8" s="83">
        <v>40</v>
      </c>
      <c r="Q8" s="84">
        <v>0</v>
      </c>
      <c r="R8" s="334">
        <v>11.77</v>
      </c>
      <c r="S8" s="83">
        <v>170.77</v>
      </c>
      <c r="T8" s="83">
        <v>22.04</v>
      </c>
      <c r="U8" s="83">
        <v>2.48</v>
      </c>
      <c r="V8" s="83">
        <v>298.75</v>
      </c>
      <c r="W8" s="83">
        <v>6.7799999999999996E-3</v>
      </c>
      <c r="X8" s="83">
        <v>2.7999999999999998E-4</v>
      </c>
      <c r="Y8" s="88">
        <v>0.06</v>
      </c>
    </row>
    <row r="9" spans="2:27" s="34" customFormat="1" ht="37.5" customHeight="1" x14ac:dyDescent="0.35">
      <c r="B9" s="596"/>
      <c r="C9" s="579"/>
      <c r="D9" s="458">
        <v>53</v>
      </c>
      <c r="E9" s="115" t="s">
        <v>60</v>
      </c>
      <c r="F9" s="112" t="s">
        <v>93</v>
      </c>
      <c r="G9" s="148">
        <v>150</v>
      </c>
      <c r="H9" s="148"/>
      <c r="I9" s="238">
        <v>3.3</v>
      </c>
      <c r="J9" s="20">
        <v>4.95</v>
      </c>
      <c r="K9" s="46">
        <v>32.25</v>
      </c>
      <c r="L9" s="237">
        <v>186.45</v>
      </c>
      <c r="M9" s="238">
        <v>0.03</v>
      </c>
      <c r="N9" s="19">
        <v>0.03</v>
      </c>
      <c r="O9" s="20">
        <v>0</v>
      </c>
      <c r="P9" s="20">
        <v>18.899999999999999</v>
      </c>
      <c r="Q9" s="21">
        <v>0.08</v>
      </c>
      <c r="R9" s="238">
        <v>4.95</v>
      </c>
      <c r="S9" s="20">
        <v>79.83</v>
      </c>
      <c r="T9" s="20">
        <v>26.52</v>
      </c>
      <c r="U9" s="20">
        <v>0.53</v>
      </c>
      <c r="V9" s="20">
        <v>0.52</v>
      </c>
      <c r="W9" s="20">
        <v>0</v>
      </c>
      <c r="X9" s="20">
        <v>8.0000000000000002E-3</v>
      </c>
      <c r="Y9" s="46">
        <v>2.7E-2</v>
      </c>
    </row>
    <row r="10" spans="2:27" s="34" customFormat="1" ht="37.5" customHeight="1" x14ac:dyDescent="0.35">
      <c r="B10" s="596"/>
      <c r="C10" s="579"/>
      <c r="D10" s="461">
        <v>98</v>
      </c>
      <c r="E10" s="115" t="s">
        <v>18</v>
      </c>
      <c r="F10" s="186" t="s">
        <v>74</v>
      </c>
      <c r="G10" s="115">
        <v>200</v>
      </c>
      <c r="H10" s="322"/>
      <c r="I10" s="19">
        <v>0.4</v>
      </c>
      <c r="J10" s="20">
        <v>0</v>
      </c>
      <c r="K10" s="21">
        <v>27</v>
      </c>
      <c r="L10" s="168">
        <v>110</v>
      </c>
      <c r="M10" s="208">
        <v>0</v>
      </c>
      <c r="N10" s="17">
        <v>0</v>
      </c>
      <c r="O10" s="15">
        <v>1.4</v>
      </c>
      <c r="P10" s="15">
        <v>0</v>
      </c>
      <c r="Q10" s="39">
        <v>0</v>
      </c>
      <c r="R10" s="208">
        <v>12.8</v>
      </c>
      <c r="S10" s="15">
        <v>2.2000000000000002</v>
      </c>
      <c r="T10" s="15">
        <v>1.8</v>
      </c>
      <c r="U10" s="15">
        <v>0.5</v>
      </c>
      <c r="V10" s="15">
        <v>0.6</v>
      </c>
      <c r="W10" s="15">
        <v>0</v>
      </c>
      <c r="X10" s="15">
        <v>0</v>
      </c>
      <c r="Y10" s="39">
        <v>0</v>
      </c>
    </row>
    <row r="11" spans="2:27" s="34" customFormat="1" ht="37.5" customHeight="1" x14ac:dyDescent="0.35">
      <c r="B11" s="596"/>
      <c r="C11" s="579"/>
      <c r="D11" s="461">
        <v>119</v>
      </c>
      <c r="E11" s="114" t="s">
        <v>14</v>
      </c>
      <c r="F11" s="186" t="s">
        <v>52</v>
      </c>
      <c r="G11" s="157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7" s="34" customFormat="1" ht="37.5" customHeight="1" x14ac:dyDescent="0.35">
      <c r="B12" s="596"/>
      <c r="C12" s="579"/>
      <c r="D12" s="458">
        <v>120</v>
      </c>
      <c r="E12" s="114" t="s">
        <v>15</v>
      </c>
      <c r="F12" s="186" t="s">
        <v>44</v>
      </c>
      <c r="G12" s="115">
        <v>20</v>
      </c>
      <c r="H12" s="148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19">
        <v>2.4E-2</v>
      </c>
      <c r="O12" s="20">
        <v>0.08</v>
      </c>
      <c r="P12" s="20">
        <v>0</v>
      </c>
      <c r="Q12" s="46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7" s="34" customFormat="1" ht="37.5" customHeight="1" x14ac:dyDescent="0.35">
      <c r="B13" s="596"/>
      <c r="C13" s="579"/>
      <c r="D13" s="635"/>
      <c r="E13" s="335"/>
      <c r="F13" s="268" t="s">
        <v>21</v>
      </c>
      <c r="G13" s="231">
        <v>750</v>
      </c>
      <c r="H13" s="231"/>
      <c r="I13" s="360">
        <v>750</v>
      </c>
      <c r="J13" s="75">
        <v>750</v>
      </c>
      <c r="K13" s="232">
        <v>750</v>
      </c>
      <c r="L13" s="231">
        <v>750</v>
      </c>
      <c r="M13" s="360">
        <v>750</v>
      </c>
      <c r="N13" s="75">
        <v>750</v>
      </c>
      <c r="O13" s="75">
        <v>750</v>
      </c>
      <c r="P13" s="75">
        <v>750</v>
      </c>
      <c r="Q13" s="232">
        <v>750</v>
      </c>
      <c r="R13" s="360">
        <v>750</v>
      </c>
      <c r="S13" s="75">
        <v>750</v>
      </c>
      <c r="T13" s="75">
        <v>750</v>
      </c>
      <c r="U13" s="75">
        <v>750</v>
      </c>
      <c r="V13" s="75">
        <v>750</v>
      </c>
      <c r="W13" s="75">
        <v>750</v>
      </c>
      <c r="X13" s="75">
        <v>750</v>
      </c>
      <c r="Y13" s="232">
        <v>750</v>
      </c>
    </row>
    <row r="14" spans="2:27" s="34" customFormat="1" ht="37.5" customHeight="1" thickBot="1" x14ac:dyDescent="0.4">
      <c r="B14" s="636"/>
      <c r="C14" s="638"/>
      <c r="D14" s="637"/>
      <c r="E14" s="222"/>
      <c r="F14" s="307" t="s">
        <v>99</v>
      </c>
      <c r="G14" s="324"/>
      <c r="H14" s="324"/>
      <c r="I14" s="325"/>
      <c r="J14" s="326"/>
      <c r="K14" s="327"/>
      <c r="L14" s="510">
        <f>L13/23.5</f>
        <v>31.914893617021278</v>
      </c>
      <c r="M14" s="325"/>
      <c r="N14" s="408"/>
      <c r="O14" s="326"/>
      <c r="P14" s="326"/>
      <c r="Q14" s="327"/>
      <c r="R14" s="325"/>
      <c r="S14" s="326"/>
      <c r="T14" s="326"/>
      <c r="U14" s="326"/>
      <c r="V14" s="326"/>
      <c r="W14" s="326"/>
      <c r="X14" s="326"/>
      <c r="Y14" s="327"/>
    </row>
    <row r="15" spans="2:27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7" ht="18" x14ac:dyDescent="0.35">
      <c r="B16" s="590" t="s">
        <v>61</v>
      </c>
      <c r="C16" s="641"/>
      <c r="D16" s="605"/>
      <c r="E16" s="605"/>
      <c r="F16" s="241"/>
      <c r="G16" s="26"/>
      <c r="H16" s="11"/>
      <c r="I16" s="11"/>
      <c r="J16" s="11"/>
      <c r="K16" s="11"/>
    </row>
    <row r="17" spans="2:11" ht="18" x14ac:dyDescent="0.35">
      <c r="B17" s="591" t="s">
        <v>62</v>
      </c>
      <c r="C17" s="642"/>
      <c r="D17" s="606"/>
      <c r="E17" s="606"/>
      <c r="F17" s="25"/>
      <c r="G17" s="26"/>
      <c r="H17" s="11"/>
      <c r="I17" s="11"/>
      <c r="J17" s="11"/>
      <c r="K17" s="11"/>
    </row>
    <row r="18" spans="2:11" ht="18" x14ac:dyDescent="0.35">
      <c r="E18" s="11"/>
      <c r="F18" s="25"/>
      <c r="G18" s="26"/>
      <c r="H18" s="11"/>
      <c r="I18" s="11"/>
      <c r="J18" s="11"/>
      <c r="K18" s="11"/>
    </row>
    <row r="19" spans="2:11" ht="18" x14ac:dyDescent="0.35">
      <c r="E19" s="11"/>
      <c r="F19" s="25"/>
      <c r="G19" s="26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6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109" t="s">
        <v>27</v>
      </c>
      <c r="J5" s="410" t="s">
        <v>28</v>
      </c>
      <c r="K5" s="531" t="s">
        <v>29</v>
      </c>
      <c r="L5" s="919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6</v>
      </c>
      <c r="C6" s="882"/>
      <c r="D6" s="344">
        <v>9</v>
      </c>
      <c r="E6" s="587" t="s">
        <v>20</v>
      </c>
      <c r="F6" s="332" t="s">
        <v>85</v>
      </c>
      <c r="G6" s="134">
        <v>60</v>
      </c>
      <c r="H6" s="587"/>
      <c r="I6" s="304">
        <v>1.26</v>
      </c>
      <c r="J6" s="49">
        <v>4.26</v>
      </c>
      <c r="K6" s="341">
        <v>7.26</v>
      </c>
      <c r="L6" s="852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4"/>
      <c r="C7" s="159" t="s">
        <v>71</v>
      </c>
      <c r="D7" s="505">
        <v>89</v>
      </c>
      <c r="E7" s="159" t="s">
        <v>10</v>
      </c>
      <c r="F7" s="541" t="s">
        <v>84</v>
      </c>
      <c r="G7" s="542">
        <v>90</v>
      </c>
      <c r="H7" s="145"/>
      <c r="I7" s="301">
        <v>18.13</v>
      </c>
      <c r="J7" s="56">
        <v>17.05</v>
      </c>
      <c r="K7" s="57">
        <v>3.69</v>
      </c>
      <c r="L7" s="798">
        <v>240.96</v>
      </c>
      <c r="M7" s="521">
        <v>0.06</v>
      </c>
      <c r="N7" s="521">
        <v>0.13</v>
      </c>
      <c r="O7" s="74">
        <v>1.06</v>
      </c>
      <c r="P7" s="74">
        <v>0</v>
      </c>
      <c r="Q7" s="396">
        <v>0</v>
      </c>
      <c r="R7" s="36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4">
        <v>0.06</v>
      </c>
    </row>
    <row r="8" spans="2:25" s="16" customFormat="1" ht="39" customHeight="1" x14ac:dyDescent="0.35">
      <c r="B8" s="594"/>
      <c r="C8" s="159" t="s">
        <v>71</v>
      </c>
      <c r="D8" s="505">
        <v>65</v>
      </c>
      <c r="E8" s="159" t="s">
        <v>46</v>
      </c>
      <c r="F8" s="265" t="s">
        <v>51</v>
      </c>
      <c r="G8" s="673">
        <v>150</v>
      </c>
      <c r="H8" s="162"/>
      <c r="I8" s="301">
        <v>6.45</v>
      </c>
      <c r="J8" s="56">
        <v>4.05</v>
      </c>
      <c r="K8" s="57">
        <v>40.200000000000003</v>
      </c>
      <c r="L8" s="798">
        <v>223.65</v>
      </c>
      <c r="M8" s="752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4"/>
      <c r="C9" s="158" t="s">
        <v>69</v>
      </c>
      <c r="D9" s="421">
        <v>249</v>
      </c>
      <c r="E9" s="446" t="s">
        <v>10</v>
      </c>
      <c r="F9" s="883" t="s">
        <v>176</v>
      </c>
      <c r="G9" s="707">
        <v>210</v>
      </c>
      <c r="H9" s="446"/>
      <c r="I9" s="717">
        <v>16.96</v>
      </c>
      <c r="J9" s="718">
        <v>24.611999999999998</v>
      </c>
      <c r="K9" s="721">
        <v>31.122</v>
      </c>
      <c r="L9" s="328">
        <v>416.03</v>
      </c>
      <c r="M9" s="884">
        <v>0.16800000000000001</v>
      </c>
      <c r="N9" s="718">
        <v>0.105</v>
      </c>
      <c r="O9" s="718">
        <v>0.28999999999999998</v>
      </c>
      <c r="P9" s="718">
        <v>21</v>
      </c>
      <c r="Q9" s="721">
        <v>3.5999999999999997E-2</v>
      </c>
      <c r="R9" s="717">
        <v>26.43</v>
      </c>
      <c r="S9" s="718">
        <v>120.85</v>
      </c>
      <c r="T9" s="718">
        <v>16.86</v>
      </c>
      <c r="U9" s="718">
        <v>1.6</v>
      </c>
      <c r="V9" s="718">
        <v>197.148</v>
      </c>
      <c r="W9" s="718">
        <v>2.3E-3</v>
      </c>
      <c r="X9" s="718">
        <v>7.0000000000000001E-3</v>
      </c>
      <c r="Y9" s="60">
        <v>2.1000000000000001E-2</v>
      </c>
    </row>
    <row r="10" spans="2:25" s="16" customFormat="1" ht="39" customHeight="1" x14ac:dyDescent="0.35">
      <c r="B10" s="594"/>
      <c r="C10" s="115"/>
      <c r="D10" s="115">
        <v>113</v>
      </c>
      <c r="E10" s="148" t="s">
        <v>5</v>
      </c>
      <c r="F10" s="686" t="s">
        <v>11</v>
      </c>
      <c r="G10" s="115">
        <v>200</v>
      </c>
      <c r="H10" s="875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7"/>
      <c r="C11" s="115"/>
      <c r="D11" s="461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4"/>
      <c r="C12" s="115"/>
      <c r="D12" s="458">
        <v>120</v>
      </c>
      <c r="E12" s="115" t="s">
        <v>15</v>
      </c>
      <c r="F12" s="181" t="s">
        <v>44</v>
      </c>
      <c r="G12" s="148">
        <v>20</v>
      </c>
      <c r="H12" s="626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4"/>
      <c r="C13" s="158" t="s">
        <v>69</v>
      </c>
      <c r="D13" s="421"/>
      <c r="E13" s="446"/>
      <c r="F13" s="368" t="s">
        <v>21</v>
      </c>
      <c r="G13" s="470">
        <f>G6+G9+G10+G11+G12</f>
        <v>510</v>
      </c>
      <c r="H13" s="395"/>
      <c r="I13" s="369">
        <f t="shared" ref="I13:Y13" si="0">I6+I9+I10+I11+I12</f>
        <v>20.96</v>
      </c>
      <c r="J13" s="370">
        <f t="shared" si="0"/>
        <v>29.231999999999999</v>
      </c>
      <c r="K13" s="405">
        <f t="shared" si="0"/>
        <v>65.622</v>
      </c>
      <c r="L13" s="822">
        <f t="shared" si="0"/>
        <v>618.37</v>
      </c>
      <c r="M13" s="647">
        <f t="shared" si="0"/>
        <v>0.22799999999999998</v>
      </c>
      <c r="N13" s="370">
        <f t="shared" si="0"/>
        <v>0.13500000000000001</v>
      </c>
      <c r="O13" s="370">
        <f t="shared" si="0"/>
        <v>12.839999999999998</v>
      </c>
      <c r="P13" s="370">
        <f t="shared" si="0"/>
        <v>21</v>
      </c>
      <c r="Q13" s="405">
        <f t="shared" si="0"/>
        <v>3.5999999999999997E-2</v>
      </c>
      <c r="R13" s="369">
        <f t="shared" si="0"/>
        <v>86.43</v>
      </c>
      <c r="S13" s="370">
        <f t="shared" si="0"/>
        <v>235.97</v>
      </c>
      <c r="T13" s="370">
        <f t="shared" si="0"/>
        <v>62.269999999999996</v>
      </c>
      <c r="U13" s="370">
        <f t="shared" si="0"/>
        <v>4.53</v>
      </c>
      <c r="V13" s="370">
        <f t="shared" si="0"/>
        <v>316.44799999999998</v>
      </c>
      <c r="W13" s="370">
        <f t="shared" si="0"/>
        <v>4.8999999999999998E-3</v>
      </c>
      <c r="X13" s="370">
        <f t="shared" si="0"/>
        <v>0.01</v>
      </c>
      <c r="Y13" s="371">
        <f t="shared" si="0"/>
        <v>3.3000000000000002E-2</v>
      </c>
    </row>
    <row r="14" spans="2:25" s="16" customFormat="1" ht="39" customHeight="1" x14ac:dyDescent="0.35">
      <c r="B14" s="594"/>
      <c r="C14" s="159" t="s">
        <v>71</v>
      </c>
      <c r="D14" s="616"/>
      <c r="E14" s="581"/>
      <c r="F14" s="372" t="s">
        <v>21</v>
      </c>
      <c r="G14" s="471">
        <f>G6+G7+G8+G10+G11+G12</f>
        <v>540</v>
      </c>
      <c r="H14" s="404"/>
      <c r="I14" s="387">
        <f t="shared" ref="I14:Y14" si="1">I6+I7+I8+I10+I11+I12</f>
        <v>28.58</v>
      </c>
      <c r="J14" s="386">
        <f t="shared" si="1"/>
        <v>25.720000000000002</v>
      </c>
      <c r="K14" s="390">
        <f t="shared" si="1"/>
        <v>78.39</v>
      </c>
      <c r="L14" s="762">
        <f t="shared" si="1"/>
        <v>666.95</v>
      </c>
      <c r="M14" s="648">
        <f t="shared" si="1"/>
        <v>0.19999999999999998</v>
      </c>
      <c r="N14" s="386">
        <f t="shared" si="1"/>
        <v>0.18</v>
      </c>
      <c r="O14" s="386">
        <f t="shared" si="1"/>
        <v>13.61</v>
      </c>
      <c r="P14" s="386">
        <f t="shared" si="1"/>
        <v>30</v>
      </c>
      <c r="Q14" s="390">
        <f t="shared" si="1"/>
        <v>0.11</v>
      </c>
      <c r="R14" s="387">
        <f t="shared" si="1"/>
        <v>90.08</v>
      </c>
      <c r="S14" s="386">
        <f t="shared" si="1"/>
        <v>350.18</v>
      </c>
      <c r="T14" s="386">
        <f t="shared" si="1"/>
        <v>91.12</v>
      </c>
      <c r="U14" s="386">
        <f t="shared" si="1"/>
        <v>6.79</v>
      </c>
      <c r="V14" s="386">
        <f t="shared" si="1"/>
        <v>437.40000000000003</v>
      </c>
      <c r="W14" s="386">
        <f t="shared" si="1"/>
        <v>9.6000000000000009E-3</v>
      </c>
      <c r="X14" s="386">
        <f t="shared" si="1"/>
        <v>3.3500000000000001E-3</v>
      </c>
      <c r="Y14" s="388">
        <f t="shared" si="1"/>
        <v>7.1999999999999995E-2</v>
      </c>
    </row>
    <row r="15" spans="2:25" s="16" customFormat="1" ht="39" customHeight="1" x14ac:dyDescent="0.35">
      <c r="B15" s="594"/>
      <c r="C15" s="158" t="s">
        <v>69</v>
      </c>
      <c r="D15" s="674"/>
      <c r="E15" s="426"/>
      <c r="F15" s="368" t="s">
        <v>22</v>
      </c>
      <c r="G15" s="423"/>
      <c r="H15" s="426"/>
      <c r="I15" s="271"/>
      <c r="J15" s="59"/>
      <c r="K15" s="100"/>
      <c r="L15" s="885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4"/>
      <c r="C16" s="161" t="s">
        <v>71</v>
      </c>
      <c r="D16" s="424"/>
      <c r="E16" s="489"/>
      <c r="F16" s="373" t="s">
        <v>22</v>
      </c>
      <c r="G16" s="424"/>
      <c r="H16" s="489"/>
      <c r="I16" s="303"/>
      <c r="J16" s="297"/>
      <c r="K16" s="463"/>
      <c r="L16" s="886">
        <f>L14/23.5</f>
        <v>28.380851063829788</v>
      </c>
      <c r="M16" s="887"/>
      <c r="N16" s="297"/>
      <c r="O16" s="297"/>
      <c r="P16" s="297"/>
      <c r="Q16" s="463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3" t="s">
        <v>7</v>
      </c>
      <c r="C17" s="194"/>
      <c r="D17" s="344">
        <v>24</v>
      </c>
      <c r="E17" s="582" t="s">
        <v>8</v>
      </c>
      <c r="F17" s="332" t="s">
        <v>103</v>
      </c>
      <c r="G17" s="344">
        <v>150</v>
      </c>
      <c r="H17" s="587"/>
      <c r="I17" s="304">
        <v>0.6</v>
      </c>
      <c r="J17" s="49">
        <v>0</v>
      </c>
      <c r="K17" s="50">
        <v>16.95</v>
      </c>
      <c r="L17" s="391">
        <v>69</v>
      </c>
      <c r="M17" s="384">
        <v>0.01</v>
      </c>
      <c r="N17" s="856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7"/>
      <c r="C18" s="114"/>
      <c r="D18" s="458">
        <v>40</v>
      </c>
      <c r="E18" s="148" t="s">
        <v>173</v>
      </c>
      <c r="F18" s="321" t="s">
        <v>174</v>
      </c>
      <c r="G18" s="546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6"/>
      <c r="C19" s="139" t="s">
        <v>69</v>
      </c>
      <c r="D19" s="144">
        <v>152</v>
      </c>
      <c r="E19" s="446" t="s">
        <v>81</v>
      </c>
      <c r="F19" s="585" t="s">
        <v>154</v>
      </c>
      <c r="G19" s="777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6"/>
      <c r="C20" s="141" t="s">
        <v>116</v>
      </c>
      <c r="D20" s="505">
        <v>126</v>
      </c>
      <c r="E20" s="162" t="s">
        <v>10</v>
      </c>
      <c r="F20" s="459" t="s">
        <v>137</v>
      </c>
      <c r="G20" s="468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2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6"/>
      <c r="C21" s="141" t="s">
        <v>116</v>
      </c>
      <c r="D21" s="505">
        <v>22</v>
      </c>
      <c r="E21" s="145" t="s">
        <v>60</v>
      </c>
      <c r="F21" s="459" t="s">
        <v>171</v>
      </c>
      <c r="G21" s="145">
        <v>150</v>
      </c>
      <c r="H21" s="159"/>
      <c r="I21" s="752">
        <v>2.4</v>
      </c>
      <c r="J21" s="56">
        <v>6.9</v>
      </c>
      <c r="K21" s="57">
        <v>14.1</v>
      </c>
      <c r="L21" s="798">
        <v>128.85</v>
      </c>
      <c r="M21" s="752">
        <v>0.09</v>
      </c>
      <c r="N21" s="752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6"/>
      <c r="C22" s="139" t="s">
        <v>69</v>
      </c>
      <c r="D22" s="144">
        <v>218</v>
      </c>
      <c r="E22" s="446" t="s">
        <v>60</v>
      </c>
      <c r="F22" s="799" t="s">
        <v>149</v>
      </c>
      <c r="G22" s="777">
        <v>150</v>
      </c>
      <c r="H22" s="144"/>
      <c r="I22" s="271">
        <v>4.1500000000000004</v>
      </c>
      <c r="J22" s="59">
        <v>10.86</v>
      </c>
      <c r="K22" s="60">
        <v>18.64</v>
      </c>
      <c r="L22" s="766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6"/>
      <c r="C23" s="198"/>
      <c r="D23" s="125">
        <v>114</v>
      </c>
      <c r="E23" s="111" t="s">
        <v>42</v>
      </c>
      <c r="F23" s="193" t="s">
        <v>49</v>
      </c>
      <c r="G23" s="550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6"/>
      <c r="C24" s="322"/>
      <c r="D24" s="461">
        <v>119</v>
      </c>
      <c r="E24" s="148" t="s">
        <v>14</v>
      </c>
      <c r="F24" s="130" t="s">
        <v>52</v>
      </c>
      <c r="G24" s="125">
        <v>30</v>
      </c>
      <c r="H24" s="625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6"/>
      <c r="C25" s="322"/>
      <c r="D25" s="458">
        <v>120</v>
      </c>
      <c r="E25" s="148" t="s">
        <v>15</v>
      </c>
      <c r="F25" s="130" t="s">
        <v>44</v>
      </c>
      <c r="G25" s="458">
        <v>20</v>
      </c>
      <c r="H25" s="626"/>
      <c r="I25" s="238">
        <v>1.1399999999999999</v>
      </c>
      <c r="J25" s="20">
        <v>0.22</v>
      </c>
      <c r="K25" s="46">
        <v>7.44</v>
      </c>
      <c r="L25" s="765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6"/>
      <c r="C26" s="141" t="s">
        <v>116</v>
      </c>
      <c r="D26" s="505"/>
      <c r="E26" s="162"/>
      <c r="F26" s="267" t="s">
        <v>21</v>
      </c>
      <c r="G26" s="419">
        <f>G17+G18+G20+G21+G23+G24+G25</f>
        <v>840</v>
      </c>
      <c r="H26" s="727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00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6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6"/>
      <c r="C27" s="141" t="s">
        <v>116</v>
      </c>
      <c r="D27" s="505"/>
      <c r="E27" s="162"/>
      <c r="F27" s="267" t="s">
        <v>22</v>
      </c>
      <c r="G27" s="505"/>
      <c r="H27" s="727"/>
      <c r="I27" s="210"/>
      <c r="J27" s="65"/>
      <c r="K27" s="98"/>
      <c r="L27" s="801">
        <f>L26/23.5</f>
        <v>30.706382978723401</v>
      </c>
      <c r="M27" s="64"/>
      <c r="N27" s="64"/>
      <c r="O27" s="65"/>
      <c r="P27" s="65"/>
      <c r="Q27" s="416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6"/>
      <c r="C28" s="139" t="s">
        <v>69</v>
      </c>
      <c r="D28" s="655"/>
      <c r="E28" s="725"/>
      <c r="F28" s="266" t="s">
        <v>21</v>
      </c>
      <c r="G28" s="470">
        <f>G17+G18+G19+G22+G23+G24+G25</f>
        <v>840</v>
      </c>
      <c r="H28" s="402"/>
      <c r="I28" s="369">
        <f t="shared" ref="I28:Y28" si="3">I17+I18+I19+I22+I23+I24+I25</f>
        <v>30.409999999999997</v>
      </c>
      <c r="J28" s="370">
        <f t="shared" si="3"/>
        <v>30.97</v>
      </c>
      <c r="K28" s="371">
        <f t="shared" si="3"/>
        <v>88.350000000000009</v>
      </c>
      <c r="L28" s="794">
        <f t="shared" si="3"/>
        <v>761.65</v>
      </c>
      <c r="M28" s="647">
        <f t="shared" si="3"/>
        <v>0.32000000000000006</v>
      </c>
      <c r="N28" s="370">
        <f t="shared" si="3"/>
        <v>0.42400000000000004</v>
      </c>
      <c r="O28" s="370">
        <f t="shared" si="3"/>
        <v>37.609999999999992</v>
      </c>
      <c r="P28" s="370">
        <f t="shared" si="3"/>
        <v>550</v>
      </c>
      <c r="Q28" s="405">
        <f t="shared" si="3"/>
        <v>0.11</v>
      </c>
      <c r="R28" s="369">
        <f t="shared" si="3"/>
        <v>169.1</v>
      </c>
      <c r="S28" s="370">
        <f t="shared" si="3"/>
        <v>431.29000000000008</v>
      </c>
      <c r="T28" s="370">
        <f t="shared" si="3"/>
        <v>126.37</v>
      </c>
      <c r="U28" s="370">
        <f t="shared" si="3"/>
        <v>9.4600000000000009</v>
      </c>
      <c r="V28" s="370">
        <f t="shared" si="3"/>
        <v>1564.0300000000002</v>
      </c>
      <c r="W28" s="370">
        <f t="shared" si="3"/>
        <v>1.9680000000000003E-2</v>
      </c>
      <c r="X28" s="370">
        <f t="shared" si="3"/>
        <v>8.4499999999999992E-3</v>
      </c>
      <c r="Y28" s="371">
        <f t="shared" si="3"/>
        <v>0.19700000000000001</v>
      </c>
    </row>
    <row r="29" spans="2:25" s="16" customFormat="1" ht="39" customHeight="1" thickBot="1" x14ac:dyDescent="0.4">
      <c r="B29" s="598"/>
      <c r="C29" s="139" t="s">
        <v>69</v>
      </c>
      <c r="D29" s="787"/>
      <c r="E29" s="788"/>
      <c r="F29" s="761" t="s">
        <v>22</v>
      </c>
      <c r="G29" s="789"/>
      <c r="H29" s="797"/>
      <c r="I29" s="796"/>
      <c r="J29" s="791"/>
      <c r="K29" s="793"/>
      <c r="L29" s="795">
        <f>L28/23.5</f>
        <v>32.410638297872339</v>
      </c>
      <c r="M29" s="790"/>
      <c r="N29" s="791"/>
      <c r="O29" s="791"/>
      <c r="P29" s="791"/>
      <c r="Q29" s="792"/>
      <c r="R29" s="796"/>
      <c r="S29" s="791"/>
      <c r="T29" s="791"/>
      <c r="U29" s="791"/>
      <c r="V29" s="791"/>
      <c r="W29" s="791"/>
      <c r="X29" s="791"/>
      <c r="Y29" s="793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0" t="s">
        <v>61</v>
      </c>
      <c r="C34" s="641"/>
      <c r="D34" s="605"/>
      <c r="E34" s="605"/>
    </row>
    <row r="35" spans="2:11" ht="15.5" x14ac:dyDescent="0.35">
      <c r="B35" s="591" t="s">
        <v>62</v>
      </c>
      <c r="C35" s="642"/>
      <c r="D35" s="606"/>
      <c r="E35" s="606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8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649" t="s">
        <v>27</v>
      </c>
      <c r="J5" s="652" t="s">
        <v>28</v>
      </c>
      <c r="K5" s="650" t="s">
        <v>29</v>
      </c>
      <c r="L5" s="919"/>
      <c r="M5" s="475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39" customHeight="1" x14ac:dyDescent="0.35">
      <c r="B6" s="593" t="s">
        <v>6</v>
      </c>
      <c r="C6" s="119"/>
      <c r="D6" s="344">
        <v>24</v>
      </c>
      <c r="E6" s="134" t="s">
        <v>8</v>
      </c>
      <c r="F6" s="872" t="s">
        <v>103</v>
      </c>
      <c r="G6" s="134">
        <v>150</v>
      </c>
      <c r="H6" s="587"/>
      <c r="I6" s="304">
        <v>0.6</v>
      </c>
      <c r="J6" s="49">
        <v>0</v>
      </c>
      <c r="K6" s="341">
        <v>16.95</v>
      </c>
      <c r="L6" s="873">
        <v>69</v>
      </c>
      <c r="M6" s="384">
        <v>0.01</v>
      </c>
      <c r="N6" s="856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4"/>
      <c r="C7" s="114"/>
      <c r="D7" s="148">
        <v>282</v>
      </c>
      <c r="E7" s="148" t="s">
        <v>4</v>
      </c>
      <c r="F7" s="608" t="s">
        <v>139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4"/>
      <c r="C8" s="114"/>
      <c r="D8" s="458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65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4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4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4"/>
      <c r="C11" s="114"/>
      <c r="D11" s="621"/>
      <c r="E11" s="116"/>
      <c r="F11" s="268" t="s">
        <v>21</v>
      </c>
      <c r="G11" s="361">
        <f>SUM(G6:G10)</f>
        <v>550</v>
      </c>
      <c r="H11" s="147"/>
      <c r="I11" s="556">
        <f t="shared" ref="I11:Y11" si="0">SUM(I6:I10)</f>
        <v>25.52</v>
      </c>
      <c r="J11" s="554">
        <f t="shared" si="0"/>
        <v>16.16</v>
      </c>
      <c r="K11" s="557">
        <f t="shared" si="0"/>
        <v>89.3</v>
      </c>
      <c r="L11" s="675">
        <f>SUM(L6:L10)</f>
        <v>606.99</v>
      </c>
      <c r="M11" s="553">
        <f t="shared" si="0"/>
        <v>0.2</v>
      </c>
      <c r="N11" s="554">
        <f t="shared" si="0"/>
        <v>0.57400000000000007</v>
      </c>
      <c r="O11" s="554">
        <f t="shared" si="0"/>
        <v>23.89</v>
      </c>
      <c r="P11" s="554">
        <f t="shared" si="0"/>
        <v>151.6</v>
      </c>
      <c r="Q11" s="555">
        <f t="shared" si="0"/>
        <v>0.29000000000000004</v>
      </c>
      <c r="R11" s="556">
        <f t="shared" si="0"/>
        <v>430.98</v>
      </c>
      <c r="S11" s="554">
        <f t="shared" si="0"/>
        <v>440.46000000000004</v>
      </c>
      <c r="T11" s="554">
        <f t="shared" si="0"/>
        <v>99.54</v>
      </c>
      <c r="U11" s="554">
        <f t="shared" si="0"/>
        <v>5.93</v>
      </c>
      <c r="V11" s="554">
        <f t="shared" si="0"/>
        <v>983.9</v>
      </c>
      <c r="W11" s="554">
        <f t="shared" si="0"/>
        <v>2.6590000000000003E-2</v>
      </c>
      <c r="X11" s="554">
        <f t="shared" si="0"/>
        <v>2.2400000000000003E-2</v>
      </c>
      <c r="Y11" s="557">
        <f t="shared" si="0"/>
        <v>0.123</v>
      </c>
    </row>
    <row r="12" spans="2:25" s="16" customFormat="1" ht="39" customHeight="1" thickBot="1" x14ac:dyDescent="0.4">
      <c r="B12" s="594"/>
      <c r="C12" s="306"/>
      <c r="D12" s="622"/>
      <c r="E12" s="287"/>
      <c r="F12" s="269" t="s">
        <v>22</v>
      </c>
      <c r="G12" s="362"/>
      <c r="H12" s="362"/>
      <c r="I12" s="295"/>
      <c r="J12" s="285"/>
      <c r="K12" s="286"/>
      <c r="L12" s="676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3" t="s">
        <v>7</v>
      </c>
      <c r="C13" s="119"/>
      <c r="D13" s="173">
        <v>13</v>
      </c>
      <c r="E13" s="246" t="s">
        <v>8</v>
      </c>
      <c r="F13" s="545" t="s">
        <v>54</v>
      </c>
      <c r="G13" s="558">
        <v>60</v>
      </c>
      <c r="H13" s="246"/>
      <c r="I13" s="399">
        <v>1.2</v>
      </c>
      <c r="J13" s="400">
        <v>4.26</v>
      </c>
      <c r="K13" s="401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4"/>
      <c r="C14" s="114"/>
      <c r="D14" s="458">
        <v>33</v>
      </c>
      <c r="E14" s="115" t="s">
        <v>9</v>
      </c>
      <c r="F14" s="522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7"/>
      <c r="C15" s="198"/>
      <c r="D15" s="173">
        <v>148</v>
      </c>
      <c r="E15" s="115" t="s">
        <v>10</v>
      </c>
      <c r="F15" s="321" t="s">
        <v>100</v>
      </c>
      <c r="G15" s="540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7"/>
      <c r="C16" s="198"/>
      <c r="D16" s="458">
        <v>55</v>
      </c>
      <c r="E16" s="115" t="s">
        <v>60</v>
      </c>
      <c r="F16" s="248" t="s">
        <v>96</v>
      </c>
      <c r="G16" s="115">
        <v>150</v>
      </c>
      <c r="H16" s="458"/>
      <c r="I16" s="214">
        <v>3.6</v>
      </c>
      <c r="J16" s="76">
        <v>4.95</v>
      </c>
      <c r="K16" s="184">
        <v>24.6</v>
      </c>
      <c r="L16" s="461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7"/>
      <c r="C17" s="198"/>
      <c r="D17" s="461">
        <v>100</v>
      </c>
      <c r="E17" s="91" t="s">
        <v>80</v>
      </c>
      <c r="F17" s="130" t="s">
        <v>78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7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7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6"/>
      <c r="C20" s="322"/>
      <c r="D20" s="635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6"/>
      <c r="C21" s="121"/>
      <c r="D21" s="637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31.5" thickBot="1" x14ac:dyDescent="0.4">
      <c r="B5" s="901"/>
      <c r="C5" s="901"/>
      <c r="D5" s="904"/>
      <c r="E5" s="901"/>
      <c r="F5" s="901"/>
      <c r="G5" s="901"/>
      <c r="H5" s="901"/>
      <c r="I5" s="420" t="s">
        <v>27</v>
      </c>
      <c r="J5" s="682" t="s">
        <v>28</v>
      </c>
      <c r="K5" s="420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682" t="s">
        <v>111</v>
      </c>
    </row>
    <row r="6" spans="2:25" s="16" customFormat="1" ht="37.5" customHeight="1" x14ac:dyDescent="0.35">
      <c r="B6" s="634" t="s">
        <v>6</v>
      </c>
      <c r="C6" s="115"/>
      <c r="D6" s="115">
        <v>135</v>
      </c>
      <c r="E6" s="458" t="s">
        <v>20</v>
      </c>
      <c r="F6" s="138" t="s">
        <v>153</v>
      </c>
      <c r="G6" s="540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7"/>
      <c r="C7" s="523" t="s">
        <v>69</v>
      </c>
      <c r="D7" s="144">
        <v>152</v>
      </c>
      <c r="E7" s="158" t="s">
        <v>81</v>
      </c>
      <c r="F7" s="602" t="s">
        <v>154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7"/>
      <c r="C8" s="524" t="s">
        <v>70</v>
      </c>
      <c r="D8" s="145">
        <v>88</v>
      </c>
      <c r="E8" s="159" t="s">
        <v>10</v>
      </c>
      <c r="F8" s="603" t="s">
        <v>142</v>
      </c>
      <c r="G8" s="542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6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07"/>
      <c r="C9" s="653" t="s">
        <v>69</v>
      </c>
      <c r="D9" s="158">
        <v>50</v>
      </c>
      <c r="E9" s="144" t="s">
        <v>60</v>
      </c>
      <c r="F9" s="660" t="s">
        <v>89</v>
      </c>
      <c r="G9" s="158">
        <v>150</v>
      </c>
      <c r="H9" s="158"/>
      <c r="I9" s="661">
        <v>3.3</v>
      </c>
      <c r="J9" s="662">
        <v>7.8</v>
      </c>
      <c r="K9" s="663">
        <v>22.35</v>
      </c>
      <c r="L9" s="664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524" t="s">
        <v>70</v>
      </c>
      <c r="D10" s="145">
        <v>52</v>
      </c>
      <c r="E10" s="159" t="s">
        <v>60</v>
      </c>
      <c r="F10" s="603" t="s">
        <v>128</v>
      </c>
      <c r="G10" s="542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6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4"/>
      <c r="C11" s="525"/>
      <c r="D11" s="91">
        <v>98</v>
      </c>
      <c r="E11" s="114" t="s">
        <v>18</v>
      </c>
      <c r="F11" s="604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4"/>
      <c r="C12" s="525"/>
      <c r="D12" s="92">
        <v>119</v>
      </c>
      <c r="E12" s="114" t="s">
        <v>14</v>
      </c>
      <c r="F12" s="56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4"/>
      <c r="C13" s="525"/>
      <c r="D13" s="111">
        <v>120</v>
      </c>
      <c r="E13" s="114" t="s">
        <v>15</v>
      </c>
      <c r="F13" s="568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523" t="s">
        <v>69</v>
      </c>
      <c r="D14" s="144"/>
      <c r="E14" s="158"/>
      <c r="F14" s="599" t="s">
        <v>21</v>
      </c>
      <c r="G14" s="256">
        <f>G6+G7+G9+G11+G12+G13</f>
        <v>540</v>
      </c>
      <c r="H14" s="402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490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5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594"/>
      <c r="C15" s="524" t="s">
        <v>70</v>
      </c>
      <c r="D15" s="145"/>
      <c r="E15" s="159"/>
      <c r="F15" s="600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499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4"/>
      <c r="C16" s="523" t="s">
        <v>69</v>
      </c>
      <c r="D16" s="144"/>
      <c r="E16" s="158"/>
      <c r="F16" s="599" t="s">
        <v>22</v>
      </c>
      <c r="G16" s="158"/>
      <c r="H16" s="144"/>
      <c r="I16" s="302"/>
      <c r="J16" s="66"/>
      <c r="K16" s="296"/>
      <c r="L16" s="498">
        <f>L14/23.5</f>
        <v>28.780425531914894</v>
      </c>
      <c r="M16" s="302"/>
      <c r="N16" s="66"/>
      <c r="O16" s="66"/>
      <c r="P16" s="66"/>
      <c r="Q16" s="462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4"/>
      <c r="C17" s="617" t="s">
        <v>70</v>
      </c>
      <c r="D17" s="146"/>
      <c r="E17" s="161"/>
      <c r="F17" s="601" t="s">
        <v>22</v>
      </c>
      <c r="G17" s="161"/>
      <c r="H17" s="146"/>
      <c r="I17" s="303"/>
      <c r="J17" s="297"/>
      <c r="K17" s="298"/>
      <c r="L17" s="496">
        <f>L15/23.5</f>
        <v>26.515319148936172</v>
      </c>
      <c r="M17" s="303"/>
      <c r="N17" s="297"/>
      <c r="O17" s="297"/>
      <c r="P17" s="297"/>
      <c r="Q17" s="463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4" t="s">
        <v>7</v>
      </c>
      <c r="C18" s="119"/>
      <c r="D18" s="458">
        <v>172</v>
      </c>
      <c r="E18" s="458" t="s">
        <v>20</v>
      </c>
      <c r="F18" s="138" t="s">
        <v>157</v>
      </c>
      <c r="G18" s="540">
        <v>60</v>
      </c>
      <c r="H18" s="148"/>
      <c r="I18" s="384">
        <v>1.86</v>
      </c>
      <c r="J18" s="330">
        <v>0.12</v>
      </c>
      <c r="K18" s="331">
        <v>4.26</v>
      </c>
      <c r="L18" s="251">
        <v>24.6</v>
      </c>
      <c r="M18" s="384">
        <v>0.06</v>
      </c>
      <c r="N18" s="330">
        <v>0.11</v>
      </c>
      <c r="O18" s="330">
        <v>6</v>
      </c>
      <c r="P18" s="330">
        <v>1.2</v>
      </c>
      <c r="Q18" s="331">
        <v>0</v>
      </c>
      <c r="R18" s="384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5">
        <v>0.02</v>
      </c>
    </row>
    <row r="19" spans="2:25" s="16" customFormat="1" ht="37.5" customHeight="1" x14ac:dyDescent="0.35">
      <c r="B19" s="607"/>
      <c r="C19" s="114"/>
      <c r="D19" s="458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155</v>
      </c>
      <c r="G20" s="550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0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0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6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6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4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5"/>
      <c r="E26" s="569"/>
      <c r="F26" s="137" t="s">
        <v>22</v>
      </c>
      <c r="G26" s="569"/>
      <c r="H26" s="282"/>
      <c r="I26" s="573"/>
      <c r="J26" s="575"/>
      <c r="K26" s="576"/>
      <c r="L26" s="350">
        <f>L25/23.5</f>
        <v>30.238297872340421</v>
      </c>
      <c r="M26" s="573"/>
      <c r="N26" s="574"/>
      <c r="O26" s="575"/>
      <c r="P26" s="575"/>
      <c r="Q26" s="576"/>
      <c r="R26" s="573"/>
      <c r="S26" s="575"/>
      <c r="T26" s="575"/>
      <c r="U26" s="575"/>
      <c r="V26" s="575"/>
      <c r="W26" s="575"/>
      <c r="X26" s="575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05"/>
      <c r="D28" s="605"/>
      <c r="E28" s="11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06"/>
      <c r="D29" s="606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0" t="s">
        <v>0</v>
      </c>
      <c r="C4" s="900"/>
      <c r="D4" s="902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6" s="16" customFormat="1" ht="28.5" customHeight="1" thickBot="1" x14ac:dyDescent="0.4">
      <c r="B5" s="901"/>
      <c r="C5" s="905"/>
      <c r="D5" s="901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410" t="s">
        <v>111</v>
      </c>
    </row>
    <row r="6" spans="2:26" s="16" customFormat="1" ht="38.25" customHeight="1" x14ac:dyDescent="0.35">
      <c r="B6" s="593" t="s">
        <v>6</v>
      </c>
      <c r="C6" s="119"/>
      <c r="D6" s="344">
        <v>137</v>
      </c>
      <c r="E6" s="587" t="s">
        <v>20</v>
      </c>
      <c r="F6" s="774" t="s">
        <v>151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7"/>
      <c r="C7" s="114"/>
      <c r="D7" s="458">
        <v>145</v>
      </c>
      <c r="E7" s="91" t="s">
        <v>87</v>
      </c>
      <c r="F7" s="138" t="s">
        <v>156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4"/>
      <c r="C8" s="114"/>
      <c r="D8" s="125">
        <v>113</v>
      </c>
      <c r="E8" s="111" t="s">
        <v>5</v>
      </c>
      <c r="F8" s="319" t="s">
        <v>11</v>
      </c>
      <c r="G8" s="550">
        <v>200</v>
      </c>
      <c r="H8" s="114"/>
      <c r="I8" s="17">
        <v>0.2</v>
      </c>
      <c r="J8" s="15">
        <v>0</v>
      </c>
      <c r="K8" s="18">
        <v>11</v>
      </c>
      <c r="L8" s="437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37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4"/>
      <c r="C10" s="114"/>
      <c r="D10" s="125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38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4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7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5"/>
      <c r="C12" s="528"/>
      <c r="D12" s="618"/>
      <c r="E12" s="308"/>
      <c r="F12" s="393" t="s">
        <v>22</v>
      </c>
      <c r="G12" s="308"/>
      <c r="H12" s="306"/>
      <c r="I12" s="609"/>
      <c r="J12" s="610"/>
      <c r="K12" s="611"/>
      <c r="L12" s="530">
        <f>L11/23.5</f>
        <v>22.68</v>
      </c>
      <c r="M12" s="612"/>
      <c r="N12" s="610"/>
      <c r="O12" s="610"/>
      <c r="P12" s="610"/>
      <c r="Q12" s="613"/>
      <c r="R12" s="609"/>
      <c r="S12" s="610"/>
      <c r="T12" s="610"/>
      <c r="U12" s="610"/>
      <c r="V12" s="610"/>
      <c r="W12" s="610"/>
      <c r="X12" s="610"/>
      <c r="Y12" s="407"/>
    </row>
    <row r="13" spans="2:26" s="16" customFormat="1" ht="38.25" customHeight="1" x14ac:dyDescent="0.35">
      <c r="B13" s="634" t="s">
        <v>7</v>
      </c>
      <c r="C13" s="119"/>
      <c r="D13" s="263">
        <v>24</v>
      </c>
      <c r="E13" s="832" t="s">
        <v>8</v>
      </c>
      <c r="F13" s="583" t="s">
        <v>103</v>
      </c>
      <c r="G13" s="440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7"/>
      <c r="C14" s="114"/>
      <c r="D14" s="458">
        <v>138</v>
      </c>
      <c r="E14" s="148" t="s">
        <v>9</v>
      </c>
      <c r="F14" s="138" t="s">
        <v>63</v>
      </c>
      <c r="G14" s="546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6"/>
      <c r="C15" s="523" t="s">
        <v>69</v>
      </c>
      <c r="D15" s="144">
        <v>152</v>
      </c>
      <c r="E15" s="446" t="s">
        <v>81</v>
      </c>
      <c r="F15" s="585" t="s">
        <v>154</v>
      </c>
      <c r="G15" s="777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6"/>
      <c r="C16" s="524" t="s">
        <v>70</v>
      </c>
      <c r="D16" s="145">
        <v>89</v>
      </c>
      <c r="E16" s="162" t="s">
        <v>10</v>
      </c>
      <c r="F16" s="459" t="s">
        <v>84</v>
      </c>
      <c r="G16" s="468">
        <v>90</v>
      </c>
      <c r="H16" s="145"/>
      <c r="I16" s="363">
        <v>18.13</v>
      </c>
      <c r="J16" s="74">
        <v>17.05</v>
      </c>
      <c r="K16" s="364">
        <v>3.69</v>
      </c>
      <c r="L16" s="741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6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58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118</v>
      </c>
      <c r="G18" s="546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46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3" t="s">
        <v>69</v>
      </c>
      <c r="D21" s="144"/>
      <c r="E21" s="446"/>
      <c r="F21" s="368" t="s">
        <v>21</v>
      </c>
      <c r="G21" s="421">
        <f>G13+G14+G15+G17+G18+G19+G20</f>
        <v>830</v>
      </c>
      <c r="H21" s="446">
        <f t="shared" ref="H21:Y21" si="1">H13+H14+H15+H17+H18+H19+H20</f>
        <v>0</v>
      </c>
      <c r="I21" s="446">
        <f t="shared" si="1"/>
        <v>34.589999999999996</v>
      </c>
      <c r="J21" s="22">
        <f t="shared" si="1"/>
        <v>26.84</v>
      </c>
      <c r="K21" s="52">
        <f t="shared" si="1"/>
        <v>109.16</v>
      </c>
      <c r="L21" s="742">
        <f t="shared" si="1"/>
        <v>819.54000000000008</v>
      </c>
      <c r="M21" s="446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6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1">
        <f t="shared" si="1"/>
        <v>0.14500000000000002</v>
      </c>
    </row>
    <row r="22" spans="2:25" s="16" customFormat="1" ht="38.25" customHeight="1" x14ac:dyDescent="0.35">
      <c r="B22" s="95"/>
      <c r="C22" s="524" t="s">
        <v>70</v>
      </c>
      <c r="D22" s="460"/>
      <c r="E22" s="581"/>
      <c r="F22" s="372" t="s">
        <v>21</v>
      </c>
      <c r="G22" s="616">
        <f>G13+G14+G16+G17+G18+G19+G20</f>
        <v>830</v>
      </c>
      <c r="H22" s="581"/>
      <c r="I22" s="581">
        <f t="shared" ref="I22:Y22" si="2">I13+I14+I16+I17+I18+I19+I20</f>
        <v>35.47</v>
      </c>
      <c r="J22" s="748">
        <f t="shared" si="2"/>
        <v>28.91</v>
      </c>
      <c r="K22" s="63">
        <f t="shared" si="2"/>
        <v>104.97999999999999</v>
      </c>
      <c r="L22" s="749">
        <f t="shared" si="2"/>
        <v>824.71999999999991</v>
      </c>
      <c r="M22" s="581">
        <f t="shared" si="2"/>
        <v>0.42000000000000004</v>
      </c>
      <c r="N22" s="748">
        <f t="shared" si="2"/>
        <v>0.34</v>
      </c>
      <c r="O22" s="748">
        <f t="shared" si="2"/>
        <v>35.339999999999996</v>
      </c>
      <c r="P22" s="748">
        <f t="shared" si="2"/>
        <v>100.5</v>
      </c>
      <c r="Q22" s="63">
        <f t="shared" si="2"/>
        <v>0</v>
      </c>
      <c r="R22" s="581">
        <f t="shared" si="2"/>
        <v>118.22</v>
      </c>
      <c r="S22" s="748">
        <f t="shared" si="2"/>
        <v>564.97</v>
      </c>
      <c r="T22" s="748">
        <f t="shared" si="2"/>
        <v>259.15000000000003</v>
      </c>
      <c r="U22" s="748">
        <f t="shared" si="2"/>
        <v>15.780000000000001</v>
      </c>
      <c r="V22" s="748">
        <f t="shared" si="2"/>
        <v>1361.6999999999998</v>
      </c>
      <c r="W22" s="748">
        <f t="shared" si="2"/>
        <v>1.9599999999999999E-2</v>
      </c>
      <c r="X22" s="748">
        <f t="shared" si="2"/>
        <v>8.8500000000000002E-3</v>
      </c>
      <c r="Y22" s="616">
        <f t="shared" si="2"/>
        <v>0.125</v>
      </c>
    </row>
    <row r="23" spans="2:25" s="16" customFormat="1" ht="38.25" customHeight="1" x14ac:dyDescent="0.35">
      <c r="B23" s="95"/>
      <c r="C23" s="523" t="s">
        <v>69</v>
      </c>
      <c r="D23" s="422"/>
      <c r="E23" s="426"/>
      <c r="F23" s="368" t="s">
        <v>22</v>
      </c>
      <c r="G23" s="674"/>
      <c r="H23" s="426"/>
      <c r="I23" s="743"/>
      <c r="J23" s="744"/>
      <c r="K23" s="745"/>
      <c r="L23" s="746">
        <f>L21/23.5</f>
        <v>34.874042553191494</v>
      </c>
      <c r="M23" s="743"/>
      <c r="N23" s="744"/>
      <c r="O23" s="744"/>
      <c r="P23" s="744"/>
      <c r="Q23" s="747"/>
      <c r="R23" s="743"/>
      <c r="S23" s="744"/>
      <c r="T23" s="744"/>
      <c r="U23" s="744"/>
      <c r="V23" s="744"/>
      <c r="W23" s="744"/>
      <c r="X23" s="744"/>
      <c r="Y23" s="745"/>
    </row>
    <row r="24" spans="2:25" s="16" customFormat="1" ht="38.25" customHeight="1" thickBot="1" x14ac:dyDescent="0.4">
      <c r="B24" s="223"/>
      <c r="C24" s="524" t="s">
        <v>70</v>
      </c>
      <c r="D24" s="146"/>
      <c r="E24" s="489"/>
      <c r="F24" s="373" t="s">
        <v>22</v>
      </c>
      <c r="G24" s="819"/>
      <c r="H24" s="489"/>
      <c r="I24" s="374"/>
      <c r="J24" s="375"/>
      <c r="K24" s="376"/>
      <c r="L24" s="750">
        <f>L22/23.5</f>
        <v>35.094468085106378</v>
      </c>
      <c r="M24" s="374"/>
      <c r="N24" s="375"/>
      <c r="O24" s="375"/>
      <c r="P24" s="375"/>
      <c r="Q24" s="406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0" t="s">
        <v>61</v>
      </c>
      <c r="D27" s="590"/>
      <c r="E27" s="605"/>
      <c r="F27" s="605"/>
      <c r="G27" s="26"/>
      <c r="H27" s="11"/>
      <c r="I27" s="11"/>
      <c r="J27" s="11"/>
      <c r="K27" s="11"/>
    </row>
    <row r="28" spans="2:25" ht="15.5" x14ac:dyDescent="0.35">
      <c r="C28" s="591" t="s">
        <v>62</v>
      </c>
      <c r="D28" s="591"/>
      <c r="E28" s="606"/>
      <c r="F28" s="606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2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9"/>
      <c r="K4" s="910"/>
      <c r="L4" s="903" t="s">
        <v>148</v>
      </c>
      <c r="M4" s="897" t="s">
        <v>24</v>
      </c>
      <c r="N4" s="898"/>
      <c r="O4" s="911"/>
      <c r="P4" s="911"/>
      <c r="Q4" s="912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48.75" customHeight="1" thickBot="1" x14ac:dyDescent="0.4">
      <c r="B5" s="901"/>
      <c r="C5" s="901"/>
      <c r="D5" s="905"/>
      <c r="E5" s="905"/>
      <c r="F5" s="905"/>
      <c r="G5" s="905"/>
      <c r="H5" s="905"/>
      <c r="I5" s="420" t="s">
        <v>27</v>
      </c>
      <c r="J5" s="803" t="s">
        <v>28</v>
      </c>
      <c r="K5" s="420" t="s">
        <v>29</v>
      </c>
      <c r="L5" s="913"/>
      <c r="M5" s="429" t="s">
        <v>30</v>
      </c>
      <c r="N5" s="69" t="s">
        <v>105</v>
      </c>
      <c r="O5" s="69" t="s">
        <v>31</v>
      </c>
      <c r="P5" s="811" t="s">
        <v>106</v>
      </c>
      <c r="Q5" s="812" t="s">
        <v>107</v>
      </c>
      <c r="R5" s="429" t="s">
        <v>32</v>
      </c>
      <c r="S5" s="69" t="s">
        <v>33</v>
      </c>
      <c r="T5" s="69" t="s">
        <v>34</v>
      </c>
      <c r="U5" s="69" t="s">
        <v>35</v>
      </c>
      <c r="V5" s="69" t="s">
        <v>108</v>
      </c>
      <c r="W5" s="69" t="s">
        <v>109</v>
      </c>
      <c r="X5" s="69" t="s">
        <v>110</v>
      </c>
      <c r="Y5" s="813" t="s">
        <v>111</v>
      </c>
    </row>
    <row r="6" spans="2:25" s="16" customFormat="1" ht="38.25" customHeight="1" x14ac:dyDescent="0.35">
      <c r="B6" s="858" t="s">
        <v>6</v>
      </c>
      <c r="C6" s="877"/>
      <c r="D6" s="134" t="s">
        <v>130</v>
      </c>
      <c r="E6" s="134" t="s">
        <v>18</v>
      </c>
      <c r="F6" s="880" t="s">
        <v>131</v>
      </c>
      <c r="G6" s="134">
        <v>250</v>
      </c>
      <c r="H6" s="587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7"/>
      <c r="D7" s="115">
        <v>78</v>
      </c>
      <c r="E7" s="807" t="s">
        <v>10</v>
      </c>
      <c r="F7" s="881" t="s">
        <v>92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37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0"/>
      <c r="D8" s="116">
        <v>65</v>
      </c>
      <c r="E8" s="808" t="s">
        <v>60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0"/>
      <c r="D9" s="115">
        <v>160</v>
      </c>
      <c r="E9" s="808" t="s">
        <v>59</v>
      </c>
      <c r="F9" s="502" t="s">
        <v>97</v>
      </c>
      <c r="G9" s="809">
        <v>200</v>
      </c>
      <c r="H9" s="147"/>
      <c r="I9" s="208">
        <v>0.4</v>
      </c>
      <c r="J9" s="15">
        <v>0.6</v>
      </c>
      <c r="K9" s="18">
        <v>17.8</v>
      </c>
      <c r="L9" s="437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0"/>
      <c r="D10" s="117">
        <v>119</v>
      </c>
      <c r="E10" s="680" t="s">
        <v>14</v>
      </c>
      <c r="F10" s="128" t="s">
        <v>52</v>
      </c>
      <c r="G10" s="810">
        <v>20</v>
      </c>
      <c r="H10" s="149"/>
      <c r="I10" s="208">
        <v>1.4</v>
      </c>
      <c r="J10" s="15">
        <v>0.14000000000000001</v>
      </c>
      <c r="K10" s="18">
        <v>8.8000000000000007</v>
      </c>
      <c r="L10" s="43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0"/>
      <c r="D11" s="114">
        <v>120</v>
      </c>
      <c r="E11" s="680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3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8"/>
      <c r="D12" s="115"/>
      <c r="E12" s="807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7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79"/>
      <c r="D13" s="118"/>
      <c r="E13" s="876"/>
      <c r="F13" s="269" t="s">
        <v>22</v>
      </c>
      <c r="G13" s="172"/>
      <c r="H13" s="172"/>
      <c r="I13" s="211"/>
      <c r="J13" s="132"/>
      <c r="K13" s="196"/>
      <c r="L13" s="518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77">
        <v>137</v>
      </c>
      <c r="E14" s="853" t="s">
        <v>20</v>
      </c>
      <c r="F14" s="854" t="s">
        <v>151</v>
      </c>
      <c r="G14" s="855">
        <v>100</v>
      </c>
      <c r="H14" s="847"/>
      <c r="I14" s="856">
        <v>0.8</v>
      </c>
      <c r="J14" s="330">
        <v>0.2</v>
      </c>
      <c r="K14" s="331">
        <v>7.5</v>
      </c>
      <c r="L14" s="418">
        <v>38</v>
      </c>
      <c r="M14" s="384">
        <v>0.06</v>
      </c>
      <c r="N14" s="856">
        <v>0.03</v>
      </c>
      <c r="O14" s="330">
        <v>38</v>
      </c>
      <c r="P14" s="330">
        <v>10</v>
      </c>
      <c r="Q14" s="385">
        <v>0</v>
      </c>
      <c r="R14" s="384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5">
        <v>0.15</v>
      </c>
    </row>
    <row r="15" spans="2:25" s="16" customFormat="1" ht="39" customHeight="1" x14ac:dyDescent="0.35">
      <c r="B15" s="93"/>
      <c r="C15" s="128"/>
      <c r="D15" s="458">
        <v>32</v>
      </c>
      <c r="E15" s="91" t="s">
        <v>9</v>
      </c>
      <c r="F15" s="138" t="s">
        <v>50</v>
      </c>
      <c r="G15" s="540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7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58">
        <v>182</v>
      </c>
      <c r="E16" s="181" t="s">
        <v>10</v>
      </c>
      <c r="F16" s="321" t="s">
        <v>158</v>
      </c>
      <c r="G16" s="785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58">
        <v>53</v>
      </c>
      <c r="E17" s="224" t="s">
        <v>60</v>
      </c>
      <c r="F17" s="283" t="s">
        <v>56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4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5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1">
        <v>216</v>
      </c>
      <c r="E27" s="111" t="s">
        <v>18</v>
      </c>
      <c r="F27" s="319" t="s">
        <v>117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00" t="s">
        <v>0</v>
      </c>
      <c r="C4" s="900"/>
      <c r="D4" s="903" t="s">
        <v>147</v>
      </c>
      <c r="E4" s="914" t="s">
        <v>38</v>
      </c>
      <c r="F4" s="903" t="s">
        <v>37</v>
      </c>
      <c r="G4" s="903" t="s">
        <v>26</v>
      </c>
      <c r="H4" s="903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895"/>
      <c r="Q4" s="896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48" s="16" customFormat="1" ht="28.5" customHeight="1" thickBot="1" x14ac:dyDescent="0.4">
      <c r="B5" s="901"/>
      <c r="C5" s="905"/>
      <c r="D5" s="904"/>
      <c r="E5" s="904"/>
      <c r="F5" s="904"/>
      <c r="G5" s="904"/>
      <c r="H5" s="904"/>
      <c r="I5" s="109" t="s">
        <v>27</v>
      </c>
      <c r="J5" s="410" t="s">
        <v>28</v>
      </c>
      <c r="K5" s="531" t="s">
        <v>29</v>
      </c>
      <c r="L5" s="904"/>
      <c r="M5" s="316" t="s">
        <v>30</v>
      </c>
      <c r="N5" s="316" t="s">
        <v>105</v>
      </c>
      <c r="O5" s="316" t="s">
        <v>31</v>
      </c>
      <c r="P5" s="409" t="s">
        <v>106</v>
      </c>
      <c r="Q5" s="316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48" s="16" customFormat="1" ht="19.5" customHeight="1" x14ac:dyDescent="0.35">
      <c r="B6" s="594" t="s">
        <v>6</v>
      </c>
      <c r="C6" s="119"/>
      <c r="D6" s="440">
        <v>24</v>
      </c>
      <c r="E6" s="119" t="s">
        <v>8</v>
      </c>
      <c r="F6" s="367" t="s">
        <v>103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4"/>
      <c r="C7" s="114"/>
      <c r="D7" s="458">
        <v>67</v>
      </c>
      <c r="E7" s="115" t="s">
        <v>58</v>
      </c>
      <c r="F7" s="112" t="s">
        <v>143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4"/>
      <c r="C8" s="114"/>
      <c r="D8" s="458">
        <v>116</v>
      </c>
      <c r="E8" s="91" t="s">
        <v>59</v>
      </c>
      <c r="F8" s="112" t="s">
        <v>86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4"/>
      <c r="C9" s="114"/>
      <c r="D9" s="127">
        <v>121</v>
      </c>
      <c r="E9" s="111" t="s">
        <v>14</v>
      </c>
      <c r="F9" s="319" t="s">
        <v>48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4"/>
      <c r="C10" s="114"/>
      <c r="D10" s="126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4"/>
      <c r="C11" s="114"/>
      <c r="D11" s="621"/>
      <c r="E11" s="90"/>
      <c r="F11" s="136" t="s">
        <v>21</v>
      </c>
      <c r="G11" s="627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3">
        <f t="shared" si="0"/>
        <v>56.42</v>
      </c>
      <c r="L11" s="503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3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4">
        <f t="shared" si="0"/>
        <v>6.7000000000000004E-2</v>
      </c>
    </row>
    <row r="12" spans="2:48" s="34" customFormat="1" ht="24" customHeight="1" thickBot="1" x14ac:dyDescent="0.4">
      <c r="B12" s="595"/>
      <c r="C12" s="306"/>
      <c r="D12" s="624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3" t="s">
        <v>7</v>
      </c>
      <c r="C13" s="859"/>
      <c r="D13" s="246">
        <v>9</v>
      </c>
      <c r="E13" s="247" t="s">
        <v>20</v>
      </c>
      <c r="F13" s="545" t="s">
        <v>85</v>
      </c>
      <c r="G13" s="688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4"/>
      <c r="C14" s="149"/>
      <c r="D14" s="116">
        <v>236</v>
      </c>
      <c r="E14" s="126" t="s">
        <v>9</v>
      </c>
      <c r="F14" s="339" t="s">
        <v>177</v>
      </c>
      <c r="G14" s="548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7"/>
      <c r="C15" s="625"/>
      <c r="D15" s="116">
        <v>126</v>
      </c>
      <c r="E15" s="90" t="s">
        <v>10</v>
      </c>
      <c r="F15" s="339" t="s">
        <v>137</v>
      </c>
      <c r="G15" s="548">
        <v>90</v>
      </c>
      <c r="H15" s="90"/>
      <c r="I15" s="209" t="s">
        <v>144</v>
      </c>
      <c r="J15" s="13" t="s">
        <v>145</v>
      </c>
      <c r="K15" s="529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7"/>
      <c r="C16" s="625"/>
      <c r="D16" s="116">
        <v>210</v>
      </c>
      <c r="E16" s="126" t="s">
        <v>60</v>
      </c>
      <c r="F16" s="113" t="s">
        <v>65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7"/>
      <c r="C17" s="625"/>
      <c r="D17" s="116">
        <v>101</v>
      </c>
      <c r="E17" s="126" t="s">
        <v>18</v>
      </c>
      <c r="F17" s="339" t="s">
        <v>64</v>
      </c>
      <c r="G17" s="548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6"/>
      <c r="C18" s="626"/>
      <c r="D18" s="187">
        <v>119</v>
      </c>
      <c r="E18" s="458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6"/>
      <c r="C19" s="626"/>
      <c r="D19" s="115">
        <v>120</v>
      </c>
      <c r="E19" s="458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38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7"/>
      <c r="C20" s="625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3"/>
      <c r="F21" s="137" t="s">
        <v>22</v>
      </c>
      <c r="G21" s="282"/>
      <c r="H21" s="569"/>
      <c r="I21" s="573"/>
      <c r="J21" s="575"/>
      <c r="K21" s="576"/>
      <c r="L21" s="281">
        <f>L20/23.5</f>
        <v>35.936170212765958</v>
      </c>
      <c r="M21" s="573"/>
      <c r="N21" s="574"/>
      <c r="O21" s="575"/>
      <c r="P21" s="575"/>
      <c r="Q21" s="576"/>
      <c r="R21" s="574"/>
      <c r="S21" s="575"/>
      <c r="T21" s="628"/>
      <c r="U21" s="575"/>
      <c r="V21" s="575"/>
      <c r="W21" s="575"/>
      <c r="X21" s="628"/>
      <c r="Y21" s="6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906" t="s">
        <v>24</v>
      </c>
      <c r="N4" s="909"/>
      <c r="O4" s="909"/>
      <c r="P4" s="909"/>
      <c r="Q4" s="910"/>
      <c r="R4" s="906" t="s">
        <v>25</v>
      </c>
      <c r="S4" s="909"/>
      <c r="T4" s="909"/>
      <c r="U4" s="909"/>
      <c r="V4" s="909"/>
      <c r="W4" s="909"/>
      <c r="X4" s="909"/>
      <c r="Y4" s="910"/>
    </row>
    <row r="5" spans="2:25" s="16" customFormat="1" ht="47" thickBot="1" x14ac:dyDescent="0.4">
      <c r="B5" s="901"/>
      <c r="C5" s="901"/>
      <c r="D5" s="904"/>
      <c r="E5" s="901"/>
      <c r="F5" s="901"/>
      <c r="G5" s="901"/>
      <c r="H5" s="901"/>
      <c r="I5" s="439" t="s">
        <v>27</v>
      </c>
      <c r="J5" s="410" t="s">
        <v>28</v>
      </c>
      <c r="K5" s="543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429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19.5" customHeight="1" x14ac:dyDescent="0.35">
      <c r="B6" s="593" t="s">
        <v>6</v>
      </c>
      <c r="C6" s="235"/>
      <c r="D6" s="344">
        <v>1</v>
      </c>
      <c r="E6" s="582" t="s">
        <v>20</v>
      </c>
      <c r="F6" s="332" t="s">
        <v>12</v>
      </c>
      <c r="G6" s="134">
        <v>15</v>
      </c>
      <c r="H6" s="587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4"/>
      <c r="C7" s="128"/>
      <c r="D7" s="458">
        <v>123</v>
      </c>
      <c r="E7" s="148" t="s">
        <v>58</v>
      </c>
      <c r="F7" s="138" t="s">
        <v>113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2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7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7"/>
      <c r="C9" s="179"/>
      <c r="D9" s="125" t="s">
        <v>130</v>
      </c>
      <c r="E9" s="111" t="s">
        <v>18</v>
      </c>
      <c r="F9" s="319" t="s">
        <v>146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7"/>
      <c r="C10" s="179"/>
      <c r="D10" s="461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7"/>
      <c r="C11" s="179"/>
      <c r="D11" s="458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79"/>
      <c r="D12" s="458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7"/>
      <c r="C13" s="245"/>
      <c r="D13" s="458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60"/>
      <c r="O13" s="860"/>
      <c r="P13" s="860"/>
      <c r="Q13" s="861"/>
      <c r="R13" s="862"/>
      <c r="S13" s="860"/>
      <c r="T13" s="863"/>
      <c r="U13" s="860"/>
      <c r="V13" s="860"/>
      <c r="W13" s="860"/>
      <c r="X13" s="860"/>
      <c r="Y13" s="864"/>
    </row>
    <row r="14" spans="2:25" s="16" customFormat="1" ht="33.75" customHeight="1" x14ac:dyDescent="0.35">
      <c r="B14" s="593" t="s">
        <v>7</v>
      </c>
      <c r="C14" s="235"/>
      <c r="D14" s="344">
        <v>137</v>
      </c>
      <c r="E14" s="587" t="s">
        <v>20</v>
      </c>
      <c r="F14" s="774" t="s">
        <v>151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4"/>
      <c r="C15" s="128"/>
      <c r="D15" s="115">
        <v>237</v>
      </c>
      <c r="E15" s="91" t="s">
        <v>9</v>
      </c>
      <c r="F15" s="138" t="s">
        <v>102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7"/>
      <c r="C16" s="200"/>
      <c r="D16" s="458">
        <v>89</v>
      </c>
      <c r="E16" s="115" t="s">
        <v>10</v>
      </c>
      <c r="F16" s="153" t="s">
        <v>84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58">
        <v>209</v>
      </c>
      <c r="E17" s="91" t="s">
        <v>60</v>
      </c>
      <c r="F17" s="112" t="s">
        <v>159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5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1">
        <v>216</v>
      </c>
      <c r="E18" s="91" t="s">
        <v>18</v>
      </c>
      <c r="F18" s="138" t="s">
        <v>117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8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8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4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64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5"/>
      <c r="E22" s="282"/>
      <c r="F22" s="156" t="s">
        <v>22</v>
      </c>
      <c r="G22" s="282"/>
      <c r="H22" s="569"/>
      <c r="I22" s="573"/>
      <c r="J22" s="575"/>
      <c r="K22" s="576"/>
      <c r="L22" s="281">
        <f>L21/23.5</f>
        <v>30.979574468085104</v>
      </c>
      <c r="M22" s="573"/>
      <c r="N22" s="574"/>
      <c r="O22" s="575"/>
      <c r="P22" s="575"/>
      <c r="Q22" s="630"/>
      <c r="R22" s="573"/>
      <c r="S22" s="575"/>
      <c r="T22" s="575"/>
      <c r="U22" s="575"/>
      <c r="V22" s="575"/>
      <c r="W22" s="575"/>
      <c r="X22" s="575"/>
      <c r="Y22" s="576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1" t="s">
        <v>1</v>
      </c>
      <c r="C2" s="632"/>
      <c r="D2" s="562"/>
      <c r="E2" s="561" t="s">
        <v>3</v>
      </c>
      <c r="F2" s="561"/>
      <c r="G2" s="563" t="s">
        <v>2</v>
      </c>
      <c r="H2" s="562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15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16" t="s">
        <v>23</v>
      </c>
      <c r="J4" s="917"/>
      <c r="K4" s="918"/>
      <c r="L4" s="903" t="s">
        <v>148</v>
      </c>
      <c r="M4" s="893" t="s">
        <v>24</v>
      </c>
      <c r="N4" s="894"/>
      <c r="O4" s="895"/>
      <c r="P4" s="895"/>
      <c r="Q4" s="895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28.5" customHeight="1" thickBot="1" x14ac:dyDescent="0.4">
      <c r="B5" s="901"/>
      <c r="C5" s="905"/>
      <c r="D5" s="904"/>
      <c r="E5" s="901"/>
      <c r="F5" s="901"/>
      <c r="G5" s="901"/>
      <c r="H5" s="901"/>
      <c r="I5" s="420" t="s">
        <v>27</v>
      </c>
      <c r="J5" s="410" t="s">
        <v>28</v>
      </c>
      <c r="K5" s="420" t="s">
        <v>29</v>
      </c>
      <c r="L5" s="904"/>
      <c r="M5" s="429" t="s">
        <v>30</v>
      </c>
      <c r="N5" s="429" t="s">
        <v>105</v>
      </c>
      <c r="O5" s="429" t="s">
        <v>31</v>
      </c>
      <c r="P5" s="436" t="s">
        <v>106</v>
      </c>
      <c r="Q5" s="535" t="s">
        <v>107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108</v>
      </c>
      <c r="W5" s="316" t="s">
        <v>109</v>
      </c>
      <c r="X5" s="316" t="s">
        <v>110</v>
      </c>
      <c r="Y5" s="410" t="s">
        <v>111</v>
      </c>
    </row>
    <row r="6" spans="2:25" s="16" customFormat="1" ht="26.5" customHeight="1" x14ac:dyDescent="0.35">
      <c r="B6" s="593" t="s">
        <v>6</v>
      </c>
      <c r="C6" s="866"/>
      <c r="D6" s="344">
        <v>24</v>
      </c>
      <c r="E6" s="263" t="s">
        <v>20</v>
      </c>
      <c r="F6" s="583" t="s">
        <v>101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7"/>
      <c r="C7" s="105"/>
      <c r="D7" s="458">
        <v>270</v>
      </c>
      <c r="E7" s="458" t="s">
        <v>10</v>
      </c>
      <c r="F7" s="321" t="s">
        <v>133</v>
      </c>
      <c r="G7" s="540">
        <v>90</v>
      </c>
      <c r="H7" s="148"/>
      <c r="I7" s="334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7"/>
      <c r="C8" s="105"/>
      <c r="D8" s="91">
        <v>227</v>
      </c>
      <c r="E8" s="148" t="s">
        <v>60</v>
      </c>
      <c r="F8" s="584" t="s">
        <v>104</v>
      </c>
      <c r="G8" s="540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7"/>
      <c r="C9" s="105"/>
      <c r="D9" s="458">
        <v>95</v>
      </c>
      <c r="E9" s="90" t="s">
        <v>18</v>
      </c>
      <c r="F9" s="339" t="s">
        <v>123</v>
      </c>
      <c r="G9" s="552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7"/>
      <c r="C10" s="105"/>
      <c r="D10" s="461">
        <v>119</v>
      </c>
      <c r="E10" s="114" t="s">
        <v>14</v>
      </c>
      <c r="F10" s="586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7"/>
      <c r="C11" s="105"/>
      <c r="D11" s="458">
        <v>120</v>
      </c>
      <c r="E11" s="111" t="s">
        <v>15</v>
      </c>
      <c r="F11" s="586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05"/>
      <c r="D12" s="458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1"/>
      <c r="C13" s="106"/>
      <c r="D13" s="230"/>
      <c r="E13" s="182"/>
      <c r="F13" s="393" t="s">
        <v>22</v>
      </c>
      <c r="G13" s="118"/>
      <c r="H13" s="182"/>
      <c r="I13" s="226"/>
      <c r="J13" s="227"/>
      <c r="K13" s="407"/>
      <c r="L13" s="284">
        <f>L12/23.5</f>
        <v>27.577872340425532</v>
      </c>
      <c r="M13" s="226"/>
      <c r="N13" s="227"/>
      <c r="O13" s="227"/>
      <c r="P13" s="227"/>
      <c r="Q13" s="407"/>
      <c r="R13" s="412"/>
      <c r="S13" s="227"/>
      <c r="T13" s="227"/>
      <c r="U13" s="227"/>
      <c r="V13" s="227"/>
      <c r="W13" s="227"/>
      <c r="X13" s="227"/>
      <c r="Y13" s="407"/>
    </row>
    <row r="14" spans="2:25" s="16" customFormat="1" ht="33.75" customHeight="1" x14ac:dyDescent="0.35">
      <c r="B14" s="565" t="s">
        <v>7</v>
      </c>
      <c r="C14" s="867"/>
      <c r="D14" s="134">
        <v>172</v>
      </c>
      <c r="E14" s="817" t="s">
        <v>20</v>
      </c>
      <c r="F14" s="820" t="s">
        <v>157</v>
      </c>
      <c r="G14" s="818">
        <v>60</v>
      </c>
      <c r="H14" s="247"/>
      <c r="I14" s="250">
        <v>1.86</v>
      </c>
      <c r="J14" s="79">
        <v>0.12</v>
      </c>
      <c r="K14" s="465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5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73</v>
      </c>
      <c r="G15" s="546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6"/>
      <c r="C16" s="348"/>
      <c r="D16" s="115">
        <v>85</v>
      </c>
      <c r="E16" s="148" t="s">
        <v>10</v>
      </c>
      <c r="F16" s="138" t="s">
        <v>127</v>
      </c>
      <c r="G16" s="546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6"/>
      <c r="C17" s="442" t="s">
        <v>70</v>
      </c>
      <c r="D17" s="162">
        <v>51</v>
      </c>
      <c r="E17" s="162" t="s">
        <v>60</v>
      </c>
      <c r="F17" s="265" t="s">
        <v>134</v>
      </c>
      <c r="G17" s="468">
        <v>150</v>
      </c>
      <c r="H17" s="159"/>
      <c r="I17" s="363">
        <v>3.3</v>
      </c>
      <c r="J17" s="74">
        <v>3.9</v>
      </c>
      <c r="K17" s="396">
        <v>25.65</v>
      </c>
      <c r="L17" s="449">
        <v>151.35</v>
      </c>
      <c r="M17" s="363">
        <v>0.15</v>
      </c>
      <c r="N17" s="74">
        <v>0.09</v>
      </c>
      <c r="O17" s="74">
        <v>21</v>
      </c>
      <c r="P17" s="74">
        <v>0</v>
      </c>
      <c r="Q17" s="396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66"/>
      <c r="C18" s="441" t="s">
        <v>69</v>
      </c>
      <c r="D18" s="446">
        <v>50</v>
      </c>
      <c r="E18" s="446" t="s">
        <v>60</v>
      </c>
      <c r="F18" s="799" t="s">
        <v>115</v>
      </c>
      <c r="G18" s="777">
        <v>150</v>
      </c>
      <c r="H18" s="158"/>
      <c r="I18" s="668">
        <v>3.3</v>
      </c>
      <c r="J18" s="662">
        <v>7.8</v>
      </c>
      <c r="K18" s="663">
        <v>22.35</v>
      </c>
      <c r="L18" s="669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6"/>
      <c r="C19" s="348"/>
      <c r="D19" s="115">
        <v>95</v>
      </c>
      <c r="E19" s="147" t="s">
        <v>18</v>
      </c>
      <c r="F19" s="339" t="s">
        <v>124</v>
      </c>
      <c r="G19" s="552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6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6"/>
      <c r="C21" s="348"/>
      <c r="D21" s="115">
        <v>120</v>
      </c>
      <c r="E21" s="149" t="s">
        <v>15</v>
      </c>
      <c r="F21" s="586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6"/>
      <c r="C22" s="441" t="s">
        <v>69</v>
      </c>
      <c r="D22" s="205"/>
      <c r="E22" s="426"/>
      <c r="F22" s="368" t="s">
        <v>21</v>
      </c>
      <c r="G22" s="674">
        <f>G14+G15+G16+G18+G19+G20+G21</f>
        <v>785</v>
      </c>
      <c r="H22" s="422"/>
      <c r="I22" s="814">
        <f t="shared" ref="I22:Y22" si="1">I14+I15+I16+I18+I19+I20+I21</f>
        <v>30.550000000000004</v>
      </c>
      <c r="J22" s="59">
        <f t="shared" si="1"/>
        <v>25.299999999999997</v>
      </c>
      <c r="K22" s="770">
        <f t="shared" si="1"/>
        <v>98.54</v>
      </c>
      <c r="L22" s="760">
        <f t="shared" si="1"/>
        <v>757.67000000000007</v>
      </c>
      <c r="M22" s="814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5">
        <f t="shared" si="1"/>
        <v>2.09</v>
      </c>
      <c r="R22" s="770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5">
        <f t="shared" si="1"/>
        <v>0.10199999999999999</v>
      </c>
    </row>
    <row r="23" spans="2:25" s="16" customFormat="1" ht="33.75" customHeight="1" x14ac:dyDescent="0.35">
      <c r="B23" s="566"/>
      <c r="C23" s="441" t="s">
        <v>69</v>
      </c>
      <c r="D23" s="205"/>
      <c r="E23" s="426"/>
      <c r="F23" s="368" t="s">
        <v>22</v>
      </c>
      <c r="G23" s="674"/>
      <c r="H23" s="422"/>
      <c r="I23" s="814"/>
      <c r="J23" s="59"/>
      <c r="K23" s="770"/>
      <c r="L23" s="760">
        <f>L22/23.5</f>
        <v>32.241276595744687</v>
      </c>
      <c r="M23" s="814"/>
      <c r="N23" s="59"/>
      <c r="O23" s="59"/>
      <c r="P23" s="59"/>
      <c r="Q23" s="815"/>
      <c r="R23" s="770"/>
      <c r="S23" s="59"/>
      <c r="T23" s="59"/>
      <c r="U23" s="59"/>
      <c r="V23" s="59"/>
      <c r="W23" s="59"/>
      <c r="X23" s="59"/>
      <c r="Y23" s="815"/>
    </row>
    <row r="24" spans="2:25" s="16" customFormat="1" ht="33.75" customHeight="1" x14ac:dyDescent="0.35">
      <c r="B24" s="566"/>
      <c r="C24" s="442" t="s">
        <v>70</v>
      </c>
      <c r="D24" s="206"/>
      <c r="E24" s="581"/>
      <c r="F24" s="372" t="s">
        <v>21</v>
      </c>
      <c r="G24" s="471">
        <f>G14+G15+G16+G17+G19+G20+G21</f>
        <v>785</v>
      </c>
      <c r="H24" s="255"/>
      <c r="I24" s="403">
        <f t="shared" ref="I24:Y24" si="2">I14+I15+I16+I17+I19+I20+I21</f>
        <v>30.550000000000004</v>
      </c>
      <c r="J24" s="386">
        <f t="shared" si="2"/>
        <v>21.399999999999995</v>
      </c>
      <c r="K24" s="471">
        <f t="shared" si="2"/>
        <v>101.84</v>
      </c>
      <c r="L24" s="762">
        <f t="shared" si="2"/>
        <v>735.92000000000007</v>
      </c>
      <c r="M24" s="403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1">
        <f t="shared" si="2"/>
        <v>1.99</v>
      </c>
      <c r="R24" s="403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1">
        <f t="shared" si="2"/>
        <v>0.105</v>
      </c>
    </row>
    <row r="25" spans="2:25" s="16" customFormat="1" ht="33.75" customHeight="1" thickBot="1" x14ac:dyDescent="0.4">
      <c r="B25" s="534"/>
      <c r="C25" s="442" t="s">
        <v>70</v>
      </c>
      <c r="D25" s="161"/>
      <c r="E25" s="489"/>
      <c r="F25" s="373" t="s">
        <v>22</v>
      </c>
      <c r="G25" s="819"/>
      <c r="H25" s="146"/>
      <c r="I25" s="374"/>
      <c r="J25" s="375"/>
      <c r="K25" s="406"/>
      <c r="L25" s="763">
        <f>L24/23.5</f>
        <v>31.315744680851068</v>
      </c>
      <c r="M25" s="374"/>
      <c r="N25" s="375"/>
      <c r="O25" s="375"/>
      <c r="P25" s="375"/>
      <c r="Q25" s="40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1" t="s">
        <v>61</v>
      </c>
      <c r="C28" s="102"/>
      <c r="D28" s="432"/>
      <c r="E28" s="433"/>
      <c r="F28" s="25"/>
      <c r="G28" s="26"/>
      <c r="H28" s="11"/>
      <c r="I28" s="11"/>
      <c r="J28" s="11"/>
      <c r="K28" s="11"/>
    </row>
    <row r="29" spans="2:25" ht="18" x14ac:dyDescent="0.35">
      <c r="B29" s="434" t="s">
        <v>62</v>
      </c>
      <c r="C29" s="103"/>
      <c r="D29" s="435"/>
      <c r="E29" s="435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9</v>
      </c>
      <c r="I2" s="6"/>
      <c r="L2" s="8"/>
      <c r="M2" s="7"/>
      <c r="N2" s="1"/>
      <c r="O2" s="2"/>
    </row>
    <row r="3" spans="2:25" ht="15" thickBot="1" x14ac:dyDescent="0.4">
      <c r="B3" s="633"/>
      <c r="C3" s="633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0" t="s">
        <v>0</v>
      </c>
      <c r="C4" s="900"/>
      <c r="D4" s="903" t="s">
        <v>147</v>
      </c>
      <c r="E4" s="900" t="s">
        <v>38</v>
      </c>
      <c r="F4" s="902" t="s">
        <v>37</v>
      </c>
      <c r="G4" s="902" t="s">
        <v>26</v>
      </c>
      <c r="H4" s="902" t="s">
        <v>36</v>
      </c>
      <c r="I4" s="906" t="s">
        <v>23</v>
      </c>
      <c r="J4" s="907"/>
      <c r="K4" s="908"/>
      <c r="L4" s="903" t="s">
        <v>148</v>
      </c>
      <c r="M4" s="893" t="s">
        <v>24</v>
      </c>
      <c r="N4" s="894"/>
      <c r="O4" s="895"/>
      <c r="P4" s="911"/>
      <c r="Q4" s="896"/>
      <c r="R4" s="897" t="s">
        <v>25</v>
      </c>
      <c r="S4" s="898"/>
      <c r="T4" s="898"/>
      <c r="U4" s="898"/>
      <c r="V4" s="898"/>
      <c r="W4" s="898"/>
      <c r="X4" s="898"/>
      <c r="Y4" s="899"/>
    </row>
    <row r="5" spans="2:25" s="16" customFormat="1" ht="50.25" customHeight="1" thickBot="1" x14ac:dyDescent="0.4">
      <c r="B5" s="901"/>
      <c r="C5" s="905"/>
      <c r="D5" s="904"/>
      <c r="E5" s="905"/>
      <c r="F5" s="905"/>
      <c r="G5" s="905"/>
      <c r="H5" s="905"/>
      <c r="I5" s="420" t="s">
        <v>27</v>
      </c>
      <c r="J5" s="410" t="s">
        <v>28</v>
      </c>
      <c r="K5" s="420" t="s">
        <v>29</v>
      </c>
      <c r="L5" s="913"/>
      <c r="M5" s="429" t="s">
        <v>30</v>
      </c>
      <c r="N5" s="429" t="s">
        <v>105</v>
      </c>
      <c r="O5" s="535" t="s">
        <v>31</v>
      </c>
      <c r="P5" s="705" t="s">
        <v>106</v>
      </c>
      <c r="Q5" s="68" t="s">
        <v>107</v>
      </c>
      <c r="R5" s="429" t="s">
        <v>32</v>
      </c>
      <c r="S5" s="429" t="s">
        <v>33</v>
      </c>
      <c r="T5" s="429" t="s">
        <v>34</v>
      </c>
      <c r="U5" s="429" t="s">
        <v>35</v>
      </c>
      <c r="V5" s="429" t="s">
        <v>108</v>
      </c>
      <c r="W5" s="429" t="s">
        <v>109</v>
      </c>
      <c r="X5" s="429" t="s">
        <v>110</v>
      </c>
      <c r="Y5" s="539" t="s">
        <v>111</v>
      </c>
    </row>
    <row r="6" spans="2:25" s="16" customFormat="1" ht="38.25" customHeight="1" x14ac:dyDescent="0.35">
      <c r="B6" s="868" t="s">
        <v>6</v>
      </c>
      <c r="C6" s="804"/>
      <c r="D6" s="119" t="s">
        <v>43</v>
      </c>
      <c r="E6" s="263" t="s">
        <v>20</v>
      </c>
      <c r="F6" s="342" t="s">
        <v>40</v>
      </c>
      <c r="G6" s="119">
        <v>17</v>
      </c>
      <c r="H6" s="802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8"/>
      <c r="C7" s="179"/>
      <c r="D7" s="91">
        <v>75</v>
      </c>
      <c r="E7" s="148" t="s">
        <v>10</v>
      </c>
      <c r="F7" s="686" t="s">
        <v>114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37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7"/>
      <c r="C8" s="654" t="s">
        <v>69</v>
      </c>
      <c r="D8" s="144">
        <v>50</v>
      </c>
      <c r="E8" s="446" t="s">
        <v>60</v>
      </c>
      <c r="F8" s="694" t="s">
        <v>89</v>
      </c>
      <c r="G8" s="446">
        <v>150</v>
      </c>
      <c r="H8" s="158"/>
      <c r="I8" s="661">
        <v>3.3</v>
      </c>
      <c r="J8" s="662">
        <v>7.8</v>
      </c>
      <c r="K8" s="663">
        <v>22.35</v>
      </c>
      <c r="L8" s="669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7"/>
      <c r="C9" s="671" t="s">
        <v>71</v>
      </c>
      <c r="D9" s="145">
        <v>226</v>
      </c>
      <c r="E9" s="162" t="s">
        <v>60</v>
      </c>
      <c r="F9" s="695" t="s">
        <v>129</v>
      </c>
      <c r="G9" s="673">
        <v>150</v>
      </c>
      <c r="H9" s="159"/>
      <c r="I9" s="64">
        <v>3.3</v>
      </c>
      <c r="J9" s="65">
        <v>3.9</v>
      </c>
      <c r="K9" s="416">
        <v>25.6</v>
      </c>
      <c r="L9" s="447">
        <v>151.35</v>
      </c>
      <c r="M9" s="210">
        <v>0.15</v>
      </c>
      <c r="N9" s="65">
        <v>0.11</v>
      </c>
      <c r="O9" s="65">
        <v>21</v>
      </c>
      <c r="P9" s="65">
        <v>15.3</v>
      </c>
      <c r="Q9" s="416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7"/>
      <c r="C10" s="179"/>
      <c r="D10" s="91">
        <v>98</v>
      </c>
      <c r="E10" s="149" t="s">
        <v>18</v>
      </c>
      <c r="F10" s="681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38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7"/>
      <c r="C11" s="179"/>
      <c r="D11" s="333">
        <v>119</v>
      </c>
      <c r="E11" s="148" t="s">
        <v>14</v>
      </c>
      <c r="F11" s="686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7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38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7"/>
      <c r="C13" s="670" t="s">
        <v>69</v>
      </c>
      <c r="D13" s="144"/>
      <c r="E13" s="446"/>
      <c r="F13" s="696" t="s">
        <v>21</v>
      </c>
      <c r="G13" s="446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01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7"/>
      <c r="C14" s="671" t="s">
        <v>71</v>
      </c>
      <c r="D14" s="145"/>
      <c r="E14" s="162"/>
      <c r="F14" s="697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6">
        <f t="shared" si="1"/>
        <v>82.699999999999989</v>
      </c>
      <c r="L14" s="702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6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7"/>
      <c r="C15" s="670" t="s">
        <v>69</v>
      </c>
      <c r="D15" s="144"/>
      <c r="E15" s="446"/>
      <c r="F15" s="696" t="s">
        <v>22</v>
      </c>
      <c r="G15" s="402"/>
      <c r="H15" s="158"/>
      <c r="I15" s="52"/>
      <c r="J15" s="22"/>
      <c r="K15" s="99"/>
      <c r="L15" s="703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7"/>
      <c r="C16" s="677" t="s">
        <v>71</v>
      </c>
      <c r="D16" s="146"/>
      <c r="E16" s="489"/>
      <c r="F16" s="830" t="s">
        <v>22</v>
      </c>
      <c r="G16" s="489"/>
      <c r="H16" s="161"/>
      <c r="I16" s="665"/>
      <c r="J16" s="375"/>
      <c r="K16" s="406"/>
      <c r="L16" s="704">
        <f>L14/23.5</f>
        <v>22.270212765957449</v>
      </c>
      <c r="M16" s="374"/>
      <c r="N16" s="375"/>
      <c r="O16" s="375"/>
      <c r="P16" s="375"/>
      <c r="Q16" s="406"/>
      <c r="R16" s="374"/>
      <c r="S16" s="375"/>
      <c r="T16" s="375"/>
      <c r="U16" s="375"/>
      <c r="V16" s="375"/>
      <c r="W16" s="375"/>
      <c r="X16" s="375"/>
      <c r="Y16" s="376"/>
    </row>
    <row r="17" spans="2:25" s="16" customFormat="1" ht="33.75" customHeight="1" x14ac:dyDescent="0.35">
      <c r="B17" s="565" t="s">
        <v>7</v>
      </c>
      <c r="C17" s="340"/>
      <c r="D17" s="344">
        <v>13</v>
      </c>
      <c r="E17" s="582" t="s">
        <v>20</v>
      </c>
      <c r="F17" s="332" t="s">
        <v>54</v>
      </c>
      <c r="G17" s="344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4"/>
      <c r="C18" s="128"/>
      <c r="D18" s="126">
        <v>48</v>
      </c>
      <c r="E18" s="90" t="s">
        <v>9</v>
      </c>
      <c r="F18" s="339" t="s">
        <v>68</v>
      </c>
      <c r="G18" s="552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1"/>
      <c r="C19" s="105"/>
      <c r="D19" s="91">
        <v>227</v>
      </c>
      <c r="E19" s="148" t="s">
        <v>60</v>
      </c>
      <c r="F19" s="584" t="s">
        <v>104</v>
      </c>
      <c r="G19" s="540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3" t="s">
        <v>69</v>
      </c>
      <c r="D20" s="144">
        <v>152</v>
      </c>
      <c r="E20" s="446" t="s">
        <v>81</v>
      </c>
      <c r="F20" s="585" t="s">
        <v>154</v>
      </c>
      <c r="G20" s="777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4" t="s">
        <v>70</v>
      </c>
      <c r="D21" s="145">
        <v>89</v>
      </c>
      <c r="E21" s="162" t="s">
        <v>10</v>
      </c>
      <c r="F21" s="459" t="s">
        <v>84</v>
      </c>
      <c r="G21" s="468">
        <v>90</v>
      </c>
      <c r="H21" s="145"/>
      <c r="I21" s="363">
        <v>18.13</v>
      </c>
      <c r="J21" s="74">
        <v>17.05</v>
      </c>
      <c r="K21" s="364">
        <v>3.69</v>
      </c>
      <c r="L21" s="741">
        <v>240.96</v>
      </c>
      <c r="M21" s="363">
        <v>0.06</v>
      </c>
      <c r="N21" s="74">
        <v>0.13</v>
      </c>
      <c r="O21" s="74">
        <v>1.06</v>
      </c>
      <c r="P21" s="74">
        <v>0</v>
      </c>
      <c r="Q21" s="396">
        <v>0</v>
      </c>
      <c r="R21" s="36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4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119</v>
      </c>
      <c r="G22" s="552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6" t="s">
        <v>52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6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4" t="s">
        <v>70</v>
      </c>
      <c r="D25" s="505"/>
      <c r="E25" s="145"/>
      <c r="F25" s="372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6">
        <f t="shared" si="2"/>
        <v>78.709999999999994</v>
      </c>
      <c r="L25" s="821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4" t="s">
        <v>70</v>
      </c>
      <c r="D26" s="505"/>
      <c r="E26" s="145"/>
      <c r="F26" s="372" t="s">
        <v>22</v>
      </c>
      <c r="G26" s="145"/>
      <c r="H26" s="159"/>
      <c r="I26" s="64"/>
      <c r="J26" s="65"/>
      <c r="K26" s="416"/>
      <c r="L26" s="821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8" t="s">
        <v>69</v>
      </c>
      <c r="D27" s="655"/>
      <c r="E27" s="351"/>
      <c r="F27" s="368" t="s">
        <v>21</v>
      </c>
      <c r="G27" s="395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2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3" t="s">
        <v>69</v>
      </c>
      <c r="D28" s="787"/>
      <c r="E28" s="829"/>
      <c r="F28" s="831" t="s">
        <v>22</v>
      </c>
      <c r="G28" s="829"/>
      <c r="H28" s="823"/>
      <c r="I28" s="824"/>
      <c r="J28" s="825"/>
      <c r="K28" s="826"/>
      <c r="L28" s="816">
        <f>L27/23.5</f>
        <v>31.336595744680849</v>
      </c>
      <c r="M28" s="827"/>
      <c r="N28" s="824"/>
      <c r="O28" s="825"/>
      <c r="P28" s="825"/>
      <c r="Q28" s="828"/>
      <c r="R28" s="827"/>
      <c r="S28" s="825"/>
      <c r="T28" s="825"/>
      <c r="U28" s="825"/>
      <c r="V28" s="825"/>
      <c r="W28" s="825"/>
      <c r="X28" s="825"/>
      <c r="Y28" s="828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1" t="s">
        <v>61</v>
      </c>
      <c r="C31" s="102"/>
      <c r="D31" s="432"/>
      <c r="E31" s="433"/>
    </row>
    <row r="32" spans="2:25" x14ac:dyDescent="0.35">
      <c r="B32" s="434" t="s">
        <v>62</v>
      </c>
      <c r="C32" s="103"/>
      <c r="D32" s="435"/>
      <c r="E32" s="435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2023-02-11T05:36:20Z</dcterms:modified>
</cp:coreProperties>
</file>