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60" yWindow="-270" windowWidth="19420" windowHeight="6750" tabRatio="733" firstSheet="5" activeTab="10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4" i="30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L29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L24" i="26"/>
  <c r="L22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G23" i="26"/>
  <c r="G21" i="26"/>
  <c r="L24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6" i="20" s="1"/>
  <c r="K15" i="20"/>
  <c r="J15" i="20"/>
  <c r="I15" i="20"/>
  <c r="G15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L14" i="20" s="1"/>
  <c r="K13" i="20"/>
  <c r="J13" i="20"/>
  <c r="I13" i="20"/>
  <c r="G13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28" l="1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L13" i="22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13" i="28" l="1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<sst xmlns="http://schemas.openxmlformats.org/spreadsheetml/2006/main" count="1667" uniqueCount="193">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</sst>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650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63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912" t="s">
        <v>0</v>
      </c>
      <c r="C4" s="912"/>
      <c r="D4" s="914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ht="47" thickBot="1" x14ac:dyDescent="0.4">
      <c r="B5" s="913"/>
      <c r="C5" s="917"/>
      <c r="D5" s="913"/>
      <c r="E5" s="913"/>
      <c r="F5" s="913"/>
      <c r="G5" s="913"/>
      <c r="H5" s="913"/>
      <c r="I5" s="109" t="s">
        <v>27</v>
      </c>
      <c r="J5" s="413" t="s">
        <v>28</v>
      </c>
      <c r="K5" s="532" t="s">
        <v>29</v>
      </c>
      <c r="L5" s="916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ht="34.5" customHeight="1" x14ac:dyDescent="0.35">
      <c r="B6" s="595" t="s">
        <v>6</v>
      </c>
      <c r="C6" s="119"/>
      <c r="D6" s="481"/>
      <c r="E6" s="847" t="s">
        <v>20</v>
      </c>
      <c r="F6" s="848" t="s">
        <v>158</v>
      </c>
      <c r="G6" s="847">
        <v>90</v>
      </c>
      <c r="H6" s="849"/>
      <c r="I6" s="385">
        <v>4.4400000000000004</v>
      </c>
      <c r="J6" s="330">
        <v>6.31</v>
      </c>
      <c r="K6" s="386">
        <v>41.44</v>
      </c>
      <c r="L6" s="850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304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595"/>
      <c r="C7" s="114"/>
      <c r="D7" s="91">
        <v>56</v>
      </c>
      <c r="E7" s="115" t="s">
        <v>59</v>
      </c>
      <c r="F7" s="568" t="s">
        <v>99</v>
      </c>
      <c r="G7" s="199">
        <v>205</v>
      </c>
      <c r="H7" s="91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595"/>
      <c r="C8" s="114"/>
      <c r="D8" s="463">
        <v>114</v>
      </c>
      <c r="E8" s="91" t="s">
        <v>42</v>
      </c>
      <c r="F8" s="138" t="s">
        <v>49</v>
      </c>
      <c r="G8" s="541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595"/>
      <c r="C9" s="114"/>
      <c r="D9" s="466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95"/>
      <c r="C10" s="114"/>
      <c r="D10" s="463">
        <v>120</v>
      </c>
      <c r="E10" s="115" t="s">
        <v>15</v>
      </c>
      <c r="F10" s="180" t="s">
        <v>13</v>
      </c>
      <c r="G10" s="115">
        <v>20</v>
      </c>
      <c r="H10" s="91"/>
      <c r="I10" s="238">
        <v>1.1399999999999999</v>
      </c>
      <c r="J10" s="20">
        <v>0.22</v>
      </c>
      <c r="K10" s="46">
        <v>7.44</v>
      </c>
      <c r="L10" s="3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595"/>
      <c r="C11" s="114"/>
      <c r="D11" s="463" t="s">
        <v>138</v>
      </c>
      <c r="E11" s="115" t="s">
        <v>18</v>
      </c>
      <c r="F11" s="180" t="s">
        <v>139</v>
      </c>
      <c r="G11" s="115">
        <v>250</v>
      </c>
      <c r="H11" s="91"/>
      <c r="I11" s="238">
        <v>0</v>
      </c>
      <c r="J11" s="20">
        <v>0</v>
      </c>
      <c r="K11" s="46">
        <v>37.5</v>
      </c>
      <c r="L11" s="366">
        <v>150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595"/>
      <c r="C12" s="114"/>
      <c r="D12" s="463"/>
      <c r="E12" s="115"/>
      <c r="F12" s="155" t="s">
        <v>21</v>
      </c>
      <c r="G12" s="231">
        <f>SUM(G6:G11)</f>
        <v>785</v>
      </c>
      <c r="H12" s="91"/>
      <c r="I12" s="176">
        <f t="shared" ref="I12:J12" si="0">I6+I7+I8+I9+I10+I11</f>
        <v>13.53</v>
      </c>
      <c r="J12" s="32">
        <f t="shared" si="0"/>
        <v>13.810000000000002</v>
      </c>
      <c r="K12" s="67">
        <f>K6+K7+K8+K9+K10+K11</f>
        <v>138.80000000000001</v>
      </c>
      <c r="L12" s="379">
        <f>L6+L7+L8+L9+L10+L11</f>
        <v>745.2</v>
      </c>
      <c r="M12" s="176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7">
        <f t="shared" si="1"/>
        <v>0.18</v>
      </c>
      <c r="R12" s="176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7">
        <f t="shared" si="1"/>
        <v>5.2000000000000005E-2</v>
      </c>
    </row>
    <row r="13" spans="2:25" ht="34.5" customHeight="1" thickBot="1" x14ac:dyDescent="0.4">
      <c r="B13" s="595"/>
      <c r="C13" s="306"/>
      <c r="D13" s="463"/>
      <c r="E13" s="115"/>
      <c r="F13" s="155" t="s">
        <v>22</v>
      </c>
      <c r="G13" s="115"/>
      <c r="H13" s="91"/>
      <c r="I13" s="178"/>
      <c r="J13" s="51"/>
      <c r="K13" s="104"/>
      <c r="L13" s="378">
        <f>L12/23.5</f>
        <v>31.710638297872343</v>
      </c>
      <c r="M13" s="178"/>
      <c r="N13" s="135"/>
      <c r="O13" s="380"/>
      <c r="P13" s="380"/>
      <c r="Q13" s="381"/>
      <c r="R13" s="382"/>
      <c r="S13" s="380"/>
      <c r="T13" s="380"/>
      <c r="U13" s="380"/>
      <c r="V13" s="380"/>
      <c r="W13" s="380"/>
      <c r="X13" s="380"/>
      <c r="Y13" s="381"/>
    </row>
    <row r="14" spans="2:25" ht="34.5" customHeight="1" x14ac:dyDescent="0.35">
      <c r="B14" s="594" t="s">
        <v>7</v>
      </c>
      <c r="C14" s="194"/>
      <c r="D14" s="344">
        <v>137</v>
      </c>
      <c r="E14" s="588" t="s">
        <v>20</v>
      </c>
      <c r="F14" s="774" t="s">
        <v>159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595"/>
      <c r="C15" s="114"/>
      <c r="D15" s="463">
        <v>30</v>
      </c>
      <c r="E15" s="115" t="s">
        <v>9</v>
      </c>
      <c r="F15" s="180" t="s">
        <v>16</v>
      </c>
      <c r="G15" s="115">
        <v>200</v>
      </c>
      <c r="H15" s="91"/>
      <c r="I15" s="238">
        <v>6</v>
      </c>
      <c r="J15" s="20">
        <v>6.28</v>
      </c>
      <c r="K15" s="46">
        <v>7.12</v>
      </c>
      <c r="L15" s="236">
        <v>109.74</v>
      </c>
      <c r="M15" s="238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8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598"/>
      <c r="C16" s="198"/>
      <c r="D16" s="463">
        <v>504</v>
      </c>
      <c r="E16" s="115" t="s">
        <v>10</v>
      </c>
      <c r="F16" s="180" t="s">
        <v>182</v>
      </c>
      <c r="G16" s="115">
        <v>250</v>
      </c>
      <c r="H16" s="91"/>
      <c r="I16" s="238">
        <v>26.9</v>
      </c>
      <c r="J16" s="20">
        <v>33.159999999999997</v>
      </c>
      <c r="K16" s="46">
        <v>40.369999999999997</v>
      </c>
      <c r="L16" s="236">
        <v>567.08000000000004</v>
      </c>
      <c r="M16" s="238">
        <v>0.1</v>
      </c>
      <c r="N16" s="19">
        <v>0.19</v>
      </c>
      <c r="O16" s="20">
        <v>1.33</v>
      </c>
      <c r="P16" s="20">
        <v>160</v>
      </c>
      <c r="Q16" s="46">
        <v>0</v>
      </c>
      <c r="R16" s="238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598"/>
      <c r="C17" s="198"/>
      <c r="D17" s="463">
        <v>98</v>
      </c>
      <c r="E17" s="115" t="s">
        <v>18</v>
      </c>
      <c r="F17" s="180" t="s">
        <v>17</v>
      </c>
      <c r="G17" s="115">
        <v>200</v>
      </c>
      <c r="H17" s="91"/>
      <c r="I17" s="238">
        <v>0.4</v>
      </c>
      <c r="J17" s="20">
        <v>0</v>
      </c>
      <c r="K17" s="46">
        <v>27</v>
      </c>
      <c r="L17" s="236">
        <v>110</v>
      </c>
      <c r="M17" s="238">
        <v>0</v>
      </c>
      <c r="N17" s="19">
        <v>0</v>
      </c>
      <c r="O17" s="20">
        <v>1.4</v>
      </c>
      <c r="P17" s="20">
        <v>0</v>
      </c>
      <c r="Q17" s="46">
        <v>0</v>
      </c>
      <c r="R17" s="238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598"/>
      <c r="C18" s="198"/>
      <c r="D18" s="466">
        <v>119</v>
      </c>
      <c r="E18" s="115" t="s">
        <v>14</v>
      </c>
      <c r="F18" s="180" t="s">
        <v>52</v>
      </c>
      <c r="G18" s="199">
        <v>20</v>
      </c>
      <c r="H18" s="91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598"/>
      <c r="C19" s="198"/>
      <c r="D19" s="125">
        <v>120</v>
      </c>
      <c r="E19" s="114" t="s">
        <v>15</v>
      </c>
      <c r="F19" s="569" t="s">
        <v>44</v>
      </c>
      <c r="G19" s="114">
        <v>20</v>
      </c>
      <c r="H19" s="111"/>
      <c r="I19" s="208">
        <v>1.1399999999999999</v>
      </c>
      <c r="J19" s="15">
        <v>0.22</v>
      </c>
      <c r="K19" s="39">
        <v>7.44</v>
      </c>
      <c r="L19" s="16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598"/>
      <c r="C20" s="198"/>
      <c r="D20" s="615"/>
      <c r="E20" s="198"/>
      <c r="F20" s="155" t="s">
        <v>21</v>
      </c>
      <c r="G20" s="276">
        <f>SUM(G14:G19)</f>
        <v>790</v>
      </c>
      <c r="H20" s="225"/>
      <c r="I20" s="174">
        <f>SUM(I14:I19)</f>
        <v>36.639999999999993</v>
      </c>
      <c r="J20" s="14">
        <f>SUM(J14:J19)</f>
        <v>40</v>
      </c>
      <c r="K20" s="44">
        <f>SUM(K14:K19)</f>
        <v>98.22999999999999</v>
      </c>
      <c r="L20" s="273">
        <f>SUM(L14:L19)</f>
        <v>909.08</v>
      </c>
      <c r="M20" s="174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4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599"/>
      <c r="C21" s="282"/>
      <c r="D21" s="616"/>
      <c r="E21" s="282"/>
      <c r="F21" s="156" t="s">
        <v>22</v>
      </c>
      <c r="G21" s="282"/>
      <c r="H21" s="570"/>
      <c r="I21" s="571"/>
      <c r="J21" s="572"/>
      <c r="K21" s="573"/>
      <c r="L21" s="274">
        <f>L20/23.5</f>
        <v>38.684255319148939</v>
      </c>
      <c r="M21" s="574"/>
      <c r="N21" s="575"/>
      <c r="O21" s="576"/>
      <c r="P21" s="576"/>
      <c r="Q21" s="577"/>
      <c r="R21" s="574"/>
      <c r="S21" s="576"/>
      <c r="T21" s="576"/>
      <c r="U21" s="576"/>
      <c r="V21" s="576"/>
      <c r="W21" s="576"/>
      <c r="X21" s="576"/>
      <c r="Y21" s="577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93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18" t="s">
        <v>25</v>
      </c>
      <c r="S4" s="921"/>
      <c r="T4" s="921"/>
      <c r="U4" s="921"/>
      <c r="V4" s="921"/>
      <c r="W4" s="921"/>
      <c r="X4" s="921"/>
      <c r="Y4" s="922"/>
    </row>
    <row r="5" spans="2:25" s="16" customFormat="1" ht="47" thickBot="1" x14ac:dyDescent="0.4">
      <c r="B5" s="913"/>
      <c r="C5" s="913"/>
      <c r="D5" s="916"/>
      <c r="E5" s="917"/>
      <c r="F5" s="913"/>
      <c r="G5" s="913"/>
      <c r="H5" s="913"/>
      <c r="I5" s="109" t="s">
        <v>27</v>
      </c>
      <c r="J5" s="413" t="s">
        <v>28</v>
      </c>
      <c r="K5" s="89" t="s">
        <v>29</v>
      </c>
      <c r="L5" s="93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594" t="s">
        <v>6</v>
      </c>
      <c r="C6" s="119"/>
      <c r="D6" s="344">
        <v>137</v>
      </c>
      <c r="E6" s="588" t="s">
        <v>20</v>
      </c>
      <c r="F6" s="774" t="s">
        <v>159</v>
      </c>
      <c r="G6" s="851">
        <v>100</v>
      </c>
      <c r="H6" s="134"/>
      <c r="I6" s="305">
        <v>0.8</v>
      </c>
      <c r="J6" s="49">
        <v>0.2</v>
      </c>
      <c r="K6" s="341">
        <v>7.5</v>
      </c>
      <c r="L6" s="852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608"/>
      <c r="C7" s="115"/>
      <c r="D7" s="463">
        <v>67</v>
      </c>
      <c r="E7" s="115" t="s">
        <v>59</v>
      </c>
      <c r="F7" s="112" t="s">
        <v>150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25" s="34" customFormat="1" ht="27" customHeight="1" x14ac:dyDescent="0.35">
      <c r="B8" s="608"/>
      <c r="C8" s="115"/>
      <c r="D8" s="91">
        <v>115</v>
      </c>
      <c r="E8" s="115" t="s">
        <v>42</v>
      </c>
      <c r="F8" s="716" t="s">
        <v>41</v>
      </c>
      <c r="G8" s="148">
        <v>200</v>
      </c>
      <c r="H8" s="115"/>
      <c r="I8" s="19">
        <v>6.64</v>
      </c>
      <c r="J8" s="20">
        <v>5.14</v>
      </c>
      <c r="K8" s="46">
        <v>18.600000000000001</v>
      </c>
      <c r="L8" s="16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34" customFormat="1" ht="27" customHeight="1" x14ac:dyDescent="0.35">
      <c r="B9" s="608"/>
      <c r="C9" s="115"/>
      <c r="D9" s="466">
        <v>121</v>
      </c>
      <c r="E9" s="91" t="s">
        <v>14</v>
      </c>
      <c r="F9" s="138" t="s">
        <v>48</v>
      </c>
      <c r="G9" s="541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608"/>
      <c r="C10" s="115"/>
      <c r="D10" s="91">
        <v>120</v>
      </c>
      <c r="E10" s="115" t="s">
        <v>15</v>
      </c>
      <c r="F10" s="716" t="s">
        <v>44</v>
      </c>
      <c r="G10" s="148">
        <v>20</v>
      </c>
      <c r="H10" s="115"/>
      <c r="I10" s="19">
        <v>1.1399999999999999</v>
      </c>
      <c r="J10" s="20">
        <v>0.22</v>
      </c>
      <c r="K10" s="46">
        <v>7.44</v>
      </c>
      <c r="L10" s="2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608"/>
      <c r="C11" s="115"/>
      <c r="D11" s="91"/>
      <c r="E11" s="115"/>
      <c r="F11" s="669" t="s">
        <v>21</v>
      </c>
      <c r="G11" s="234">
        <f>SUM(G6:G10)</f>
        <v>500</v>
      </c>
      <c r="H11" s="115"/>
      <c r="I11" s="33">
        <f t="shared" ref="I11:Y11" si="0">SUM(I6:I10)</f>
        <v>29.490000000000002</v>
      </c>
      <c r="J11" s="32">
        <f t="shared" si="0"/>
        <v>25.869999999999997</v>
      </c>
      <c r="K11" s="67">
        <f t="shared" si="0"/>
        <v>50.97</v>
      </c>
      <c r="L11" s="343">
        <f t="shared" si="0"/>
        <v>559.77</v>
      </c>
      <c r="M11" s="176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9">
        <f t="shared" si="0"/>
        <v>2.72</v>
      </c>
      <c r="R11" s="176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7">
        <f t="shared" si="0"/>
        <v>0.20800000000000002</v>
      </c>
    </row>
    <row r="12" spans="2:25" s="34" customFormat="1" ht="23.25" customHeight="1" thickBot="1" x14ac:dyDescent="0.4">
      <c r="B12" s="632"/>
      <c r="C12" s="120"/>
      <c r="D12" s="220"/>
      <c r="E12" s="118"/>
      <c r="F12" s="670" t="s">
        <v>22</v>
      </c>
      <c r="G12" s="172"/>
      <c r="H12" s="118"/>
      <c r="I12" s="86"/>
      <c r="J12" s="85"/>
      <c r="K12" s="87"/>
      <c r="L12" s="170">
        <f>L11/23.5</f>
        <v>23.82</v>
      </c>
      <c r="M12" s="177"/>
      <c r="N12" s="86"/>
      <c r="O12" s="85"/>
      <c r="P12" s="85"/>
      <c r="Q12" s="164"/>
      <c r="R12" s="177"/>
      <c r="S12" s="85"/>
      <c r="T12" s="85"/>
      <c r="U12" s="85"/>
      <c r="V12" s="85"/>
      <c r="W12" s="85"/>
      <c r="X12" s="85"/>
      <c r="Y12" s="527"/>
    </row>
    <row r="13" spans="2:25" s="16" customFormat="1" ht="33.75" customHeight="1" x14ac:dyDescent="0.35">
      <c r="B13" s="635" t="s">
        <v>7</v>
      </c>
      <c r="C13" s="134"/>
      <c r="D13" s="344">
        <v>137</v>
      </c>
      <c r="E13" s="588" t="s">
        <v>20</v>
      </c>
      <c r="F13" s="774" t="s">
        <v>159</v>
      </c>
      <c r="G13" s="851">
        <v>100</v>
      </c>
      <c r="H13" s="134"/>
      <c r="I13" s="305">
        <v>0.8</v>
      </c>
      <c r="J13" s="49">
        <v>0.2</v>
      </c>
      <c r="K13" s="341">
        <v>7.5</v>
      </c>
      <c r="L13" s="852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608"/>
      <c r="C14" s="115"/>
      <c r="D14" s="115">
        <v>34</v>
      </c>
      <c r="E14" s="115" t="s">
        <v>9</v>
      </c>
      <c r="F14" s="153" t="s">
        <v>73</v>
      </c>
      <c r="G14" s="199">
        <v>200</v>
      </c>
      <c r="H14" s="91"/>
      <c r="I14" s="214">
        <v>9</v>
      </c>
      <c r="J14" s="76">
        <v>5.6</v>
      </c>
      <c r="K14" s="184">
        <v>13.8</v>
      </c>
      <c r="L14" s="702">
        <v>141</v>
      </c>
      <c r="M14" s="214">
        <v>0.24</v>
      </c>
      <c r="N14" s="76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16" customFormat="1" ht="33.75" customHeight="1" x14ac:dyDescent="0.35">
      <c r="B15" s="608"/>
      <c r="C15" s="115"/>
      <c r="D15" s="463">
        <v>270</v>
      </c>
      <c r="E15" s="463" t="s">
        <v>10</v>
      </c>
      <c r="F15" s="180" t="s">
        <v>141</v>
      </c>
      <c r="G15" s="148">
        <v>90</v>
      </c>
      <c r="H15" s="115"/>
      <c r="I15" s="19">
        <v>24.03</v>
      </c>
      <c r="J15" s="20">
        <v>19.829999999999998</v>
      </c>
      <c r="K15" s="21">
        <v>1.61</v>
      </c>
      <c r="L15" s="168">
        <v>279.17</v>
      </c>
      <c r="M15" s="238">
        <v>0.09</v>
      </c>
      <c r="N15" s="19">
        <v>0.17</v>
      </c>
      <c r="O15" s="20">
        <v>1.85</v>
      </c>
      <c r="P15" s="20">
        <v>40</v>
      </c>
      <c r="Q15" s="46">
        <v>0.01</v>
      </c>
      <c r="R15" s="238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97"/>
      <c r="C16" s="322"/>
      <c r="D16" s="115">
        <v>64</v>
      </c>
      <c r="E16" s="91" t="s">
        <v>46</v>
      </c>
      <c r="F16" s="321" t="s">
        <v>67</v>
      </c>
      <c r="G16" s="199">
        <v>150</v>
      </c>
      <c r="H16" s="115"/>
      <c r="I16" s="214">
        <v>6.45</v>
      </c>
      <c r="J16" s="76">
        <v>4.05</v>
      </c>
      <c r="K16" s="184">
        <v>40.200000000000003</v>
      </c>
      <c r="L16" s="187">
        <v>223.65</v>
      </c>
      <c r="M16" s="214">
        <v>0.08</v>
      </c>
      <c r="N16" s="185">
        <v>0.2</v>
      </c>
      <c r="O16" s="76">
        <v>0</v>
      </c>
      <c r="P16" s="76">
        <v>30</v>
      </c>
      <c r="Q16" s="77">
        <v>0.11</v>
      </c>
      <c r="R16" s="214">
        <v>13.05</v>
      </c>
      <c r="S16" s="76">
        <v>58.34</v>
      </c>
      <c r="T16" s="76">
        <v>22.53</v>
      </c>
      <c r="U16" s="76">
        <v>1.25</v>
      </c>
      <c r="V16" s="76">
        <v>1.1000000000000001</v>
      </c>
      <c r="W16" s="76">
        <v>0</v>
      </c>
      <c r="X16" s="76">
        <v>0</v>
      </c>
      <c r="Y16" s="184">
        <v>0</v>
      </c>
    </row>
    <row r="17" spans="2:26" s="16" customFormat="1" ht="43.5" customHeight="1" x14ac:dyDescent="0.35">
      <c r="B17" s="597"/>
      <c r="C17" s="322"/>
      <c r="D17" s="115">
        <v>98</v>
      </c>
      <c r="E17" s="114" t="s">
        <v>18</v>
      </c>
      <c r="F17" s="605" t="s">
        <v>17</v>
      </c>
      <c r="G17" s="160">
        <v>200</v>
      </c>
      <c r="H17" s="111"/>
      <c r="I17" s="208">
        <v>0.4</v>
      </c>
      <c r="J17" s="15">
        <v>0</v>
      </c>
      <c r="K17" s="39">
        <v>27</v>
      </c>
      <c r="L17" s="218">
        <v>110</v>
      </c>
      <c r="M17" s="208">
        <v>0.05</v>
      </c>
      <c r="N17" s="15">
        <v>0.02</v>
      </c>
      <c r="O17" s="15">
        <v>0</v>
      </c>
      <c r="P17" s="15">
        <v>0</v>
      </c>
      <c r="Q17" s="18">
        <v>0</v>
      </c>
      <c r="R17" s="208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97"/>
      <c r="C18" s="322"/>
      <c r="D18" s="127">
        <v>119</v>
      </c>
      <c r="E18" s="114" t="s">
        <v>14</v>
      </c>
      <c r="F18" s="569" t="s">
        <v>52</v>
      </c>
      <c r="G18" s="548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8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97"/>
      <c r="C19" s="322"/>
      <c r="D19" s="125">
        <v>120</v>
      </c>
      <c r="E19" s="114" t="s">
        <v>15</v>
      </c>
      <c r="F19" s="569" t="s">
        <v>44</v>
      </c>
      <c r="G19" s="115">
        <v>20</v>
      </c>
      <c r="H19" s="148"/>
      <c r="I19" s="238">
        <v>1.1399999999999999</v>
      </c>
      <c r="J19" s="20">
        <v>0.22</v>
      </c>
      <c r="K19" s="46">
        <v>7.44</v>
      </c>
      <c r="L19" s="366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97"/>
      <c r="C20" s="322"/>
      <c r="D20" s="636"/>
      <c r="E20" s="636"/>
      <c r="F20" s="136" t="s">
        <v>21</v>
      </c>
      <c r="G20" s="329">
        <f>G13+G14++G15+G16+G17+G18+G19</f>
        <v>780</v>
      </c>
      <c r="H20" s="234"/>
      <c r="I20" s="360">
        <f t="shared" ref="I20:Y20" si="1">I13+I14++I15+I16+I17+I18+I19</f>
        <v>43.22</v>
      </c>
      <c r="J20" s="75">
        <f t="shared" si="1"/>
        <v>30.04</v>
      </c>
      <c r="K20" s="232">
        <f t="shared" si="1"/>
        <v>106.35</v>
      </c>
      <c r="L20" s="378">
        <f t="shared" si="1"/>
        <v>876.08</v>
      </c>
      <c r="M20" s="360">
        <f t="shared" si="1"/>
        <v>0.56000000000000005</v>
      </c>
      <c r="N20" s="75">
        <f t="shared" si="1"/>
        <v>0.55000000000000004</v>
      </c>
      <c r="O20" s="75">
        <f t="shared" si="1"/>
        <v>41.089999999999996</v>
      </c>
      <c r="P20" s="75">
        <f t="shared" si="1"/>
        <v>240</v>
      </c>
      <c r="Q20" s="233">
        <f t="shared" si="1"/>
        <v>0.12</v>
      </c>
      <c r="R20" s="360">
        <f t="shared" si="1"/>
        <v>148.07000000000002</v>
      </c>
      <c r="S20" s="75">
        <f t="shared" si="1"/>
        <v>520.7700000000001</v>
      </c>
      <c r="T20" s="75">
        <f t="shared" si="1"/>
        <v>137.88</v>
      </c>
      <c r="U20" s="75">
        <f t="shared" si="1"/>
        <v>7.46</v>
      </c>
      <c r="V20" s="75">
        <f t="shared" si="1"/>
        <v>1164.2499999999998</v>
      </c>
      <c r="W20" s="75">
        <f t="shared" si="1"/>
        <v>1.3899999999999999E-2</v>
      </c>
      <c r="X20" s="75">
        <f t="shared" si="1"/>
        <v>8.3000000000000001E-3</v>
      </c>
      <c r="Y20" s="232">
        <f t="shared" si="1"/>
        <v>0.34199999999999997</v>
      </c>
      <c r="Z20" s="73"/>
    </row>
    <row r="21" spans="2:26" s="16" customFormat="1" ht="33.75" customHeight="1" thickBot="1" x14ac:dyDescent="0.4">
      <c r="B21" s="637"/>
      <c r="C21" s="121"/>
      <c r="D21" s="638"/>
      <c r="E21" s="638"/>
      <c r="F21" s="137" t="s">
        <v>22</v>
      </c>
      <c r="G21" s="182"/>
      <c r="H21" s="172"/>
      <c r="I21" s="178"/>
      <c r="J21" s="51"/>
      <c r="K21" s="104"/>
      <c r="L21" s="399">
        <f>L20/23.5</f>
        <v>37.28</v>
      </c>
      <c r="M21" s="178"/>
      <c r="N21" s="51"/>
      <c r="O21" s="51"/>
      <c r="P21" s="51"/>
      <c r="Q21" s="110"/>
      <c r="R21" s="178"/>
      <c r="S21" s="51"/>
      <c r="T21" s="51"/>
      <c r="U21" s="51"/>
      <c r="V21" s="51"/>
      <c r="W21" s="51"/>
      <c r="X21" s="51"/>
      <c r="Y21" s="104"/>
      <c r="Z21" s="73"/>
    </row>
    <row r="22" spans="2:26" ht="18" x14ac:dyDescent="0.35">
      <c r="B22" s="336"/>
      <c r="C22" s="336"/>
      <c r="D22" s="240"/>
      <c r="E22" s="240"/>
      <c r="F22" s="25"/>
      <c r="G22" s="26"/>
      <c r="H22" s="11"/>
      <c r="I22" s="11"/>
      <c r="J22" s="11"/>
      <c r="K22" s="11"/>
      <c r="S22" s="414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tabSelected="1" zoomScale="40" zoomScaleNormal="40" workbookViewId="0">
      <selection activeCell="N10" sqref="N10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62" t="s">
        <v>1</v>
      </c>
      <c r="C2" s="563"/>
      <c r="D2" s="563"/>
      <c r="E2" s="562" t="s">
        <v>3</v>
      </c>
      <c r="F2" s="562"/>
      <c r="G2" s="564" t="s">
        <v>2</v>
      </c>
      <c r="H2" s="593">
        <v>11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27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18" t="s">
        <v>25</v>
      </c>
      <c r="S4" s="921"/>
      <c r="T4" s="921"/>
      <c r="U4" s="921"/>
      <c r="V4" s="921"/>
      <c r="W4" s="921"/>
      <c r="X4" s="921"/>
      <c r="Y4" s="922"/>
    </row>
    <row r="5" spans="2:25" s="16" customFormat="1" ht="47" thickBot="1" x14ac:dyDescent="0.4">
      <c r="B5" s="913"/>
      <c r="C5" s="913"/>
      <c r="D5" s="916"/>
      <c r="E5" s="913"/>
      <c r="F5" s="913"/>
      <c r="G5" s="913"/>
      <c r="H5" s="913"/>
      <c r="I5" s="89" t="s">
        <v>27</v>
      </c>
      <c r="J5" s="413" t="s">
        <v>28</v>
      </c>
      <c r="K5" s="89" t="s">
        <v>29</v>
      </c>
      <c r="L5" s="93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33.75" customHeight="1" x14ac:dyDescent="0.35">
      <c r="B6" s="566" t="s">
        <v>7</v>
      </c>
      <c r="C6" s="753"/>
      <c r="D6" s="119">
        <v>24</v>
      </c>
      <c r="E6" s="832" t="s">
        <v>8</v>
      </c>
      <c r="F6" s="342" t="s">
        <v>107</v>
      </c>
      <c r="G6" s="446">
        <v>150</v>
      </c>
      <c r="H6" s="263"/>
      <c r="I6" s="228">
        <v>0.6</v>
      </c>
      <c r="J6" s="37">
        <v>0</v>
      </c>
      <c r="K6" s="38">
        <v>16.95</v>
      </c>
      <c r="L6" s="292">
        <v>69</v>
      </c>
      <c r="M6" s="219">
        <v>0.01</v>
      </c>
      <c r="N6" s="47">
        <v>0.03</v>
      </c>
      <c r="O6" s="35">
        <v>19.5</v>
      </c>
      <c r="P6" s="35">
        <v>0</v>
      </c>
      <c r="Q6" s="195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34" customFormat="1" ht="33.75" customHeight="1" x14ac:dyDescent="0.35">
      <c r="B7" s="131"/>
      <c r="C7" s="869"/>
      <c r="D7" s="463">
        <v>635</v>
      </c>
      <c r="E7" s="148" t="s">
        <v>9</v>
      </c>
      <c r="F7" s="138" t="s">
        <v>168</v>
      </c>
      <c r="G7" s="547">
        <v>200</v>
      </c>
      <c r="H7" s="91"/>
      <c r="I7" s="214">
        <v>5.09</v>
      </c>
      <c r="J7" s="76">
        <v>4.9800000000000004</v>
      </c>
      <c r="K7" s="184">
        <v>7.88</v>
      </c>
      <c r="L7" s="333">
        <v>96.7</v>
      </c>
      <c r="M7" s="214">
        <v>0.03</v>
      </c>
      <c r="N7" s="76">
        <v>0.04</v>
      </c>
      <c r="O7" s="76">
        <v>0.75</v>
      </c>
      <c r="P7" s="76">
        <v>120</v>
      </c>
      <c r="Q7" s="77">
        <v>7.0000000000000007E-2</v>
      </c>
      <c r="R7" s="214">
        <v>16.079999999999998</v>
      </c>
      <c r="S7" s="76">
        <v>50.76</v>
      </c>
      <c r="T7" s="76">
        <v>9.92</v>
      </c>
      <c r="U7" s="76">
        <v>0.59</v>
      </c>
      <c r="V7" s="76">
        <v>84.66</v>
      </c>
      <c r="W7" s="76">
        <v>1.5399999999999999E-3</v>
      </c>
      <c r="X7" s="76">
        <v>1.4E-3</v>
      </c>
      <c r="Y7" s="184">
        <v>0.03</v>
      </c>
    </row>
    <row r="8" spans="2:25" s="34" customFormat="1" ht="33.75" customHeight="1" x14ac:dyDescent="0.35">
      <c r="B8" s="580"/>
      <c r="C8" s="346" t="s">
        <v>72</v>
      </c>
      <c r="D8" s="206">
        <v>148</v>
      </c>
      <c r="E8" s="582"/>
      <c r="F8" s="464" t="s">
        <v>183</v>
      </c>
      <c r="G8" s="472">
        <v>90</v>
      </c>
      <c r="H8" s="162"/>
      <c r="I8" s="210">
        <v>19.71</v>
      </c>
      <c r="J8" s="65">
        <v>15.75</v>
      </c>
      <c r="K8" s="98">
        <v>6.21</v>
      </c>
      <c r="L8" s="348">
        <v>245.34</v>
      </c>
      <c r="M8" s="210">
        <v>0.03</v>
      </c>
      <c r="N8" s="64">
        <v>0.11</v>
      </c>
      <c r="O8" s="65">
        <v>2.4</v>
      </c>
      <c r="P8" s="65">
        <v>173.7</v>
      </c>
      <c r="Q8" s="98">
        <v>0.21</v>
      </c>
      <c r="R8" s="210">
        <v>27.88</v>
      </c>
      <c r="S8" s="65">
        <v>104.45</v>
      </c>
      <c r="T8" s="65">
        <v>17.88</v>
      </c>
      <c r="U8" s="65">
        <v>0.49</v>
      </c>
      <c r="V8" s="65">
        <v>88.47</v>
      </c>
      <c r="W8" s="65">
        <v>0.11</v>
      </c>
      <c r="X8" s="65">
        <v>8.9999999999999998E-4</v>
      </c>
      <c r="Y8" s="98">
        <v>0.51</v>
      </c>
    </row>
    <row r="9" spans="2:25" s="34" customFormat="1" ht="33.75" customHeight="1" x14ac:dyDescent="0.35">
      <c r="B9" s="580"/>
      <c r="C9" s="345" t="s">
        <v>70</v>
      </c>
      <c r="D9" s="158">
        <v>283</v>
      </c>
      <c r="E9" s="450" t="s">
        <v>61</v>
      </c>
      <c r="F9" s="799" t="s">
        <v>169</v>
      </c>
      <c r="G9" s="777">
        <v>150</v>
      </c>
      <c r="H9" s="144"/>
      <c r="I9" s="271">
        <v>3.36</v>
      </c>
      <c r="J9" s="59">
        <v>3.1</v>
      </c>
      <c r="K9" s="60">
        <v>21.04</v>
      </c>
      <c r="L9" s="510">
        <v>125.69</v>
      </c>
      <c r="M9" s="271">
        <v>0.12</v>
      </c>
      <c r="N9" s="58">
        <v>0.09</v>
      </c>
      <c r="O9" s="59">
        <v>20.48</v>
      </c>
      <c r="P9" s="59">
        <v>50</v>
      </c>
      <c r="Q9" s="60">
        <v>0</v>
      </c>
      <c r="R9" s="271">
        <v>37.42</v>
      </c>
      <c r="S9" s="59">
        <v>78.55</v>
      </c>
      <c r="T9" s="59">
        <v>33.71</v>
      </c>
      <c r="U9" s="59">
        <v>1.34</v>
      </c>
      <c r="V9" s="59">
        <v>722.91</v>
      </c>
      <c r="W9" s="59">
        <v>7.0000000000000001E-3</v>
      </c>
      <c r="X9" s="59">
        <v>5.9999999999999995E-4</v>
      </c>
      <c r="Y9" s="60">
        <v>0.04</v>
      </c>
    </row>
    <row r="10" spans="2:25" s="16" customFormat="1" ht="43.5" customHeight="1" x14ac:dyDescent="0.35">
      <c r="B10" s="567"/>
      <c r="C10" s="754"/>
      <c r="D10" s="114">
        <v>114</v>
      </c>
      <c r="E10" s="149" t="s">
        <v>42</v>
      </c>
      <c r="F10" s="193" t="s">
        <v>49</v>
      </c>
      <c r="G10" s="548">
        <v>200</v>
      </c>
      <c r="H10" s="111"/>
      <c r="I10" s="208">
        <v>0.2</v>
      </c>
      <c r="J10" s="15">
        <v>0</v>
      </c>
      <c r="K10" s="39">
        <v>11</v>
      </c>
      <c r="L10" s="165">
        <v>44.8</v>
      </c>
      <c r="M10" s="208">
        <v>0</v>
      </c>
      <c r="N10" s="17">
        <v>0</v>
      </c>
      <c r="O10" s="15">
        <v>0.08</v>
      </c>
      <c r="P10" s="15">
        <v>0</v>
      </c>
      <c r="Q10" s="39">
        <v>0</v>
      </c>
      <c r="R10" s="208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33.75" customHeight="1" x14ac:dyDescent="0.35">
      <c r="B11" s="567"/>
      <c r="C11" s="754"/>
      <c r="D11" s="187">
        <v>119</v>
      </c>
      <c r="E11" s="148" t="s">
        <v>14</v>
      </c>
      <c r="F11" s="130" t="s">
        <v>52</v>
      </c>
      <c r="G11" s="463">
        <v>45</v>
      </c>
      <c r="H11" s="335"/>
      <c r="I11" s="238">
        <v>3.19</v>
      </c>
      <c r="J11" s="20">
        <v>0.31</v>
      </c>
      <c r="K11" s="46">
        <v>19.89</v>
      </c>
      <c r="L11" s="237">
        <v>108</v>
      </c>
      <c r="M11" s="238">
        <v>0.05</v>
      </c>
      <c r="N11" s="20">
        <v>0.02</v>
      </c>
      <c r="O11" s="20">
        <v>0</v>
      </c>
      <c r="P11" s="20">
        <v>0</v>
      </c>
      <c r="Q11" s="21">
        <v>0</v>
      </c>
      <c r="R11" s="238">
        <v>16.649999999999999</v>
      </c>
      <c r="S11" s="20">
        <v>98.1</v>
      </c>
      <c r="T11" s="20">
        <v>29.25</v>
      </c>
      <c r="U11" s="20">
        <v>1.26</v>
      </c>
      <c r="V11" s="20">
        <v>41.85</v>
      </c>
      <c r="W11" s="20">
        <v>2E-3</v>
      </c>
      <c r="X11" s="20">
        <v>3.0000000000000001E-3</v>
      </c>
      <c r="Y11" s="46">
        <v>0</v>
      </c>
    </row>
    <row r="12" spans="2:25" s="16" customFormat="1" ht="33.75" customHeight="1" x14ac:dyDescent="0.35">
      <c r="B12" s="567"/>
      <c r="C12" s="754"/>
      <c r="D12" s="115">
        <v>120</v>
      </c>
      <c r="E12" s="148" t="s">
        <v>15</v>
      </c>
      <c r="F12" s="130" t="s">
        <v>44</v>
      </c>
      <c r="G12" s="463">
        <v>25</v>
      </c>
      <c r="H12" s="335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33.75" customHeight="1" x14ac:dyDescent="0.35">
      <c r="B13" s="567"/>
      <c r="C13" s="345" t="s">
        <v>70</v>
      </c>
      <c r="D13" s="158"/>
      <c r="E13" s="450"/>
      <c r="F13" s="266" t="s">
        <v>21</v>
      </c>
      <c r="G13" s="425" t="e">
        <f>G6+G7+#REF!+G9+G10+G11+G12</f>
        <v>#REF!</v>
      </c>
      <c r="H13" s="351"/>
      <c r="I13" s="271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55" t="e">
        <f>L6+L7+#REF!+L9+L10+L11+L12</f>
        <v>#REF!</v>
      </c>
      <c r="M13" s="271" t="e">
        <f>M6+M7+#REF!+M9+M10+M11+M12</f>
        <v>#REF!</v>
      </c>
      <c r="N13" s="59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100" t="e">
        <f>Q6+Q7+#REF!+Q9+Q10+Q11+Q12</f>
        <v>#REF!</v>
      </c>
      <c r="R13" s="271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33.75" customHeight="1" x14ac:dyDescent="0.35">
      <c r="B14" s="567"/>
      <c r="C14" s="345" t="s">
        <v>70</v>
      </c>
      <c r="D14" s="158"/>
      <c r="E14" s="450"/>
      <c r="F14" s="266" t="s">
        <v>22</v>
      </c>
      <c r="G14" s="425"/>
      <c r="H14" s="351"/>
      <c r="I14" s="271"/>
      <c r="J14" s="59"/>
      <c r="K14" s="60"/>
      <c r="L14" s="757" t="e">
        <f>L13/23.5</f>
        <v>#REF!</v>
      </c>
      <c r="M14" s="271"/>
      <c r="N14" s="59"/>
      <c r="O14" s="59"/>
      <c r="P14" s="59"/>
      <c r="Q14" s="100"/>
      <c r="R14" s="271"/>
      <c r="S14" s="59"/>
      <c r="T14" s="59"/>
      <c r="U14" s="59"/>
      <c r="V14" s="59"/>
      <c r="W14" s="59"/>
      <c r="X14" s="59"/>
      <c r="Y14" s="60"/>
    </row>
    <row r="15" spans="2:25" s="34" customFormat="1" ht="33.75" customHeight="1" x14ac:dyDescent="0.35">
      <c r="B15" s="580"/>
      <c r="C15" s="751" t="s">
        <v>72</v>
      </c>
      <c r="D15" s="758"/>
      <c r="E15" s="833"/>
      <c r="F15" s="267" t="s">
        <v>21</v>
      </c>
      <c r="G15" s="800" t="e">
        <f>G6+G7+G8+#REF!+G10+G11+G12</f>
        <v>#REF!</v>
      </c>
      <c r="H15" s="348"/>
      <c r="I15" s="210" t="e">
        <f>I6+I7+I8+#REF!+I10+I11+I12</f>
        <v>#REF!</v>
      </c>
      <c r="J15" s="65" t="e">
        <f>J6+J7+J8+#REF!+J10+J11+J12</f>
        <v>#REF!</v>
      </c>
      <c r="K15" s="98" t="e">
        <f>K6+K7+K8+#REF!+K10+K11+K12</f>
        <v>#REF!</v>
      </c>
      <c r="L15" s="759" t="e">
        <f>L6+L7+L8+#REF!+L10+L11+L12</f>
        <v>#REF!</v>
      </c>
      <c r="M15" s="210" t="e">
        <f>M6+M7+M8+#REF!+M10+M11+M12</f>
        <v>#REF!</v>
      </c>
      <c r="N15" s="65" t="e">
        <f>N6+N7+N8+#REF!+N10+N11+N12</f>
        <v>#REF!</v>
      </c>
      <c r="O15" s="65" t="e">
        <f>O6+O7+O8+#REF!+O10+O11+O12</f>
        <v>#REF!</v>
      </c>
      <c r="P15" s="65" t="e">
        <f>P6+P7+P8+#REF!+P10+P11+P12</f>
        <v>#REF!</v>
      </c>
      <c r="Q15" s="98" t="e">
        <f>Q6+Q7+Q8+#REF!+Q10+Q11+Q12</f>
        <v>#REF!</v>
      </c>
      <c r="R15" s="210" t="e">
        <f>R6+R7+R8+#REF!+R10+R11+R12</f>
        <v>#REF!</v>
      </c>
      <c r="S15" s="65" t="e">
        <f>S6+S7+S8+#REF!+S10+S11+S12</f>
        <v>#REF!</v>
      </c>
      <c r="T15" s="65" t="e">
        <f>T6+T7+T8+#REF!+T10+T11+T12</f>
        <v>#REF!</v>
      </c>
      <c r="U15" s="65" t="e">
        <f>U6+U7+U8+#REF!+U10+U11+U12</f>
        <v>#REF!</v>
      </c>
      <c r="V15" s="65" t="e">
        <f>V6+V7+V8+#REF!+V10+V11+V12</f>
        <v>#REF!</v>
      </c>
      <c r="W15" s="65" t="e">
        <f>W6+W7+W8+#REF!+W10+W11+W12</f>
        <v>#REF!</v>
      </c>
      <c r="X15" s="65" t="e">
        <f>X6+X7+X8+#REF!+X10+X11+X12</f>
        <v>#REF!</v>
      </c>
      <c r="Y15" s="98" t="e">
        <f>Y6+Y7+Y8+#REF!+Y10+Y11+Y12</f>
        <v>#REF!</v>
      </c>
    </row>
    <row r="16" spans="2:25" s="34" customFormat="1" ht="33.75" customHeight="1" thickBot="1" x14ac:dyDescent="0.4">
      <c r="B16" s="639"/>
      <c r="C16" s="751" t="s">
        <v>72</v>
      </c>
      <c r="D16" s="471"/>
      <c r="E16" s="732"/>
      <c r="F16" s="640" t="s">
        <v>22</v>
      </c>
      <c r="G16" s="428"/>
      <c r="H16" s="146"/>
      <c r="I16" s="374"/>
      <c r="J16" s="375"/>
      <c r="K16" s="376"/>
      <c r="L16" s="756" t="e">
        <f>L15/23.5</f>
        <v>#REF!</v>
      </c>
      <c r="M16" s="374"/>
      <c r="N16" s="668"/>
      <c r="O16" s="375"/>
      <c r="P16" s="375"/>
      <c r="Q16" s="376"/>
      <c r="R16" s="374"/>
      <c r="S16" s="375"/>
      <c r="T16" s="375"/>
      <c r="U16" s="375"/>
      <c r="V16" s="375"/>
      <c r="W16" s="375"/>
      <c r="X16" s="375"/>
      <c r="Y16" s="376"/>
    </row>
    <row r="17" spans="2:15" x14ac:dyDescent="0.35">
      <c r="B17" s="2"/>
      <c r="C17" s="4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B18" s="591" t="s">
        <v>62</v>
      </c>
      <c r="C18" s="641"/>
      <c r="D18" s="606"/>
      <c r="E18" s="606"/>
      <c r="F18" s="25"/>
      <c r="G18" s="26"/>
      <c r="H18" s="11"/>
      <c r="I18" s="11"/>
      <c r="J18" s="11"/>
      <c r="K18" s="11"/>
    </row>
    <row r="19" spans="2:15" ht="18" x14ac:dyDescent="0.35">
      <c r="B19" s="592" t="s">
        <v>63</v>
      </c>
      <c r="C19" s="642"/>
      <c r="D19" s="607"/>
      <c r="E19" s="607"/>
      <c r="F19" s="25"/>
      <c r="G19" s="26"/>
      <c r="H19" s="11"/>
      <c r="I19" s="11"/>
      <c r="J19" s="11"/>
      <c r="K19" s="11"/>
    </row>
    <row r="20" spans="2:15" ht="18" x14ac:dyDescent="0.35">
      <c r="E20" s="11"/>
      <c r="F20" s="25"/>
      <c r="G20" s="26"/>
      <c r="H20" s="11"/>
      <c r="I20" s="11"/>
      <c r="J20" s="11"/>
      <c r="K20" s="11"/>
    </row>
    <row r="21" spans="2:15" x14ac:dyDescent="0.35"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63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18" t="s">
        <v>25</v>
      </c>
      <c r="S4" s="921"/>
      <c r="T4" s="921"/>
      <c r="U4" s="921"/>
      <c r="V4" s="921"/>
      <c r="W4" s="921"/>
      <c r="X4" s="921"/>
      <c r="Y4" s="922"/>
    </row>
    <row r="5" spans="2:25" s="16" customFormat="1" ht="47" thickBot="1" x14ac:dyDescent="0.4">
      <c r="B5" s="913"/>
      <c r="C5" s="913"/>
      <c r="D5" s="916"/>
      <c r="E5" s="913"/>
      <c r="F5" s="913"/>
      <c r="G5" s="913"/>
      <c r="H5" s="913"/>
      <c r="I5" s="109" t="s">
        <v>27</v>
      </c>
      <c r="J5" s="413" t="s">
        <v>28</v>
      </c>
      <c r="K5" s="532" t="s">
        <v>29</v>
      </c>
      <c r="L5" s="93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594" t="s">
        <v>6</v>
      </c>
      <c r="C6" s="119"/>
      <c r="D6" s="446">
        <v>25</v>
      </c>
      <c r="E6" s="263" t="s">
        <v>20</v>
      </c>
      <c r="F6" s="318" t="s">
        <v>47</v>
      </c>
      <c r="G6" s="560">
        <v>150</v>
      </c>
      <c r="H6" s="119"/>
      <c r="I6" s="36">
        <v>0.6</v>
      </c>
      <c r="J6" s="37">
        <v>0.45</v>
      </c>
      <c r="K6" s="42">
        <v>12.3</v>
      </c>
      <c r="L6" s="167">
        <v>54.9</v>
      </c>
      <c r="M6" s="228">
        <v>0.03</v>
      </c>
      <c r="N6" s="36">
        <v>0.05</v>
      </c>
      <c r="O6" s="37">
        <v>7.5</v>
      </c>
      <c r="P6" s="37">
        <v>0</v>
      </c>
      <c r="Q6" s="38">
        <v>0</v>
      </c>
      <c r="R6" s="228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595"/>
      <c r="C7" s="114"/>
      <c r="D7" s="463">
        <v>230</v>
      </c>
      <c r="E7" s="91" t="s">
        <v>90</v>
      </c>
      <c r="F7" s="138" t="s">
        <v>140</v>
      </c>
      <c r="G7" s="115">
        <v>150</v>
      </c>
      <c r="H7" s="115"/>
      <c r="I7" s="19">
        <v>24.38</v>
      </c>
      <c r="J7" s="20">
        <v>10.3</v>
      </c>
      <c r="K7" s="21">
        <v>35.75</v>
      </c>
      <c r="L7" s="251">
        <v>335.9</v>
      </c>
      <c r="M7" s="238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595"/>
      <c r="C8" s="114"/>
      <c r="D8" s="125">
        <v>113</v>
      </c>
      <c r="E8" s="114" t="s">
        <v>5</v>
      </c>
      <c r="F8" s="569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2.6</v>
      </c>
      <c r="P8" s="15">
        <v>0</v>
      </c>
      <c r="Q8" s="39">
        <v>0</v>
      </c>
      <c r="R8" s="208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608"/>
      <c r="C9" s="115"/>
      <c r="D9" s="127">
        <v>121</v>
      </c>
      <c r="E9" s="114" t="s">
        <v>14</v>
      </c>
      <c r="F9" s="605" t="s">
        <v>48</v>
      </c>
      <c r="G9" s="171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608"/>
      <c r="C10" s="115"/>
      <c r="D10" s="125">
        <v>120</v>
      </c>
      <c r="E10" s="114" t="s">
        <v>15</v>
      </c>
      <c r="F10" s="569" t="s">
        <v>13</v>
      </c>
      <c r="G10" s="149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608"/>
      <c r="C11" s="115"/>
      <c r="D11" s="463"/>
      <c r="E11" s="115"/>
      <c r="F11" s="155" t="s">
        <v>21</v>
      </c>
      <c r="G11" s="234">
        <f>SUM(G6:G10)</f>
        <v>550</v>
      </c>
      <c r="H11" s="115"/>
      <c r="I11" s="33">
        <f t="shared" ref="I11:Y11" si="0">SUM(I6:I10)</f>
        <v>28.48</v>
      </c>
      <c r="J11" s="32">
        <f t="shared" si="0"/>
        <v>11.780000000000001</v>
      </c>
      <c r="K11" s="229">
        <f t="shared" si="0"/>
        <v>81.22</v>
      </c>
      <c r="L11" s="231">
        <f>SUM(L6:L10)</f>
        <v>548.31999999999994</v>
      </c>
      <c r="M11" s="176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7">
        <f t="shared" si="0"/>
        <v>0.27</v>
      </c>
      <c r="R11" s="176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7">
        <f t="shared" si="0"/>
        <v>6.2E-2</v>
      </c>
    </row>
    <row r="12" spans="2:25" s="34" customFormat="1" ht="32.25" customHeight="1" thickBot="1" x14ac:dyDescent="0.4">
      <c r="B12" s="608"/>
      <c r="C12" s="118"/>
      <c r="D12" s="463"/>
      <c r="E12" s="115"/>
      <c r="F12" s="155" t="s">
        <v>22</v>
      </c>
      <c r="G12" s="148"/>
      <c r="H12" s="115"/>
      <c r="I12" s="86"/>
      <c r="J12" s="85"/>
      <c r="K12" s="164"/>
      <c r="L12" s="170">
        <f>L11/23.5</f>
        <v>23.332765957446806</v>
      </c>
      <c r="M12" s="177"/>
      <c r="N12" s="86"/>
      <c r="O12" s="85"/>
      <c r="P12" s="85"/>
      <c r="Q12" s="87"/>
      <c r="R12" s="178"/>
      <c r="S12" s="51"/>
      <c r="T12" s="51"/>
      <c r="U12" s="51"/>
      <c r="V12" s="51"/>
      <c r="W12" s="51"/>
      <c r="X12" s="51"/>
      <c r="Y12" s="104"/>
    </row>
    <row r="13" spans="2:25" s="16" customFormat="1" ht="33.75" customHeight="1" x14ac:dyDescent="0.35">
      <c r="B13" s="594" t="s">
        <v>7</v>
      </c>
      <c r="C13" s="134"/>
      <c r="D13" s="246">
        <v>9</v>
      </c>
      <c r="E13" s="247" t="s">
        <v>20</v>
      </c>
      <c r="F13" s="546" t="s">
        <v>88</v>
      </c>
      <c r="G13" s="692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595"/>
      <c r="C14" s="114"/>
      <c r="D14" s="463">
        <v>33</v>
      </c>
      <c r="E14" s="115" t="s">
        <v>9</v>
      </c>
      <c r="F14" s="609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597"/>
      <c r="C15" s="322"/>
      <c r="D15" s="463">
        <v>81</v>
      </c>
      <c r="E15" s="91" t="s">
        <v>10</v>
      </c>
      <c r="F15" s="138" t="s">
        <v>68</v>
      </c>
      <c r="G15" s="541">
        <v>90</v>
      </c>
      <c r="H15" s="148"/>
      <c r="I15" s="238">
        <v>22.41</v>
      </c>
      <c r="J15" s="20">
        <v>15.3</v>
      </c>
      <c r="K15" s="46">
        <v>0.54</v>
      </c>
      <c r="L15" s="237">
        <v>229.77</v>
      </c>
      <c r="M15" s="238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8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598"/>
      <c r="C16" s="198"/>
      <c r="D16" s="463">
        <v>124</v>
      </c>
      <c r="E16" s="91" t="s">
        <v>82</v>
      </c>
      <c r="F16" s="138" t="s">
        <v>80</v>
      </c>
      <c r="G16" s="199">
        <v>150</v>
      </c>
      <c r="H16" s="335"/>
      <c r="I16" s="214">
        <v>4.05</v>
      </c>
      <c r="J16" s="76">
        <v>4.5</v>
      </c>
      <c r="K16" s="184">
        <v>22.8</v>
      </c>
      <c r="L16" s="333">
        <v>147.30000000000001</v>
      </c>
      <c r="M16" s="214">
        <v>0.11</v>
      </c>
      <c r="N16" s="76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33.75" customHeight="1" x14ac:dyDescent="0.35">
      <c r="B17" s="598"/>
      <c r="C17" s="198"/>
      <c r="D17" s="466">
        <v>100</v>
      </c>
      <c r="E17" s="91" t="s">
        <v>83</v>
      </c>
      <c r="F17" s="112" t="s">
        <v>81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237">
        <v>63.2</v>
      </c>
      <c r="M17" s="208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598"/>
      <c r="C18" s="198"/>
      <c r="D18" s="466">
        <v>119</v>
      </c>
      <c r="E18" s="91" t="s">
        <v>14</v>
      </c>
      <c r="F18" s="112" t="s">
        <v>52</v>
      </c>
      <c r="G18" s="115">
        <v>45</v>
      </c>
      <c r="H18" s="335"/>
      <c r="I18" s="238">
        <v>3.19</v>
      </c>
      <c r="J18" s="20">
        <v>0.31</v>
      </c>
      <c r="K18" s="46">
        <v>19.89</v>
      </c>
      <c r="L18" s="237">
        <v>108</v>
      </c>
      <c r="M18" s="238">
        <v>0.05</v>
      </c>
      <c r="N18" s="20">
        <v>0.02</v>
      </c>
      <c r="O18" s="20">
        <v>0</v>
      </c>
      <c r="P18" s="20">
        <v>0</v>
      </c>
      <c r="Q18" s="21">
        <v>0</v>
      </c>
      <c r="R18" s="238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597"/>
      <c r="C19" s="322"/>
      <c r="D19" s="463">
        <v>120</v>
      </c>
      <c r="E19" s="91" t="s">
        <v>15</v>
      </c>
      <c r="F19" s="112" t="s">
        <v>44</v>
      </c>
      <c r="G19" s="115">
        <v>25</v>
      </c>
      <c r="H19" s="335"/>
      <c r="I19" s="238">
        <v>1.42</v>
      </c>
      <c r="J19" s="20">
        <v>0.27</v>
      </c>
      <c r="K19" s="46">
        <v>9.3000000000000007</v>
      </c>
      <c r="L19" s="237">
        <v>45.32</v>
      </c>
      <c r="M19" s="238">
        <v>0.02</v>
      </c>
      <c r="N19" s="20">
        <v>0.03</v>
      </c>
      <c r="O19" s="20">
        <v>0.1</v>
      </c>
      <c r="P19" s="20">
        <v>0</v>
      </c>
      <c r="Q19" s="21">
        <v>0</v>
      </c>
      <c r="R19" s="238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597"/>
      <c r="C20" s="322"/>
      <c r="D20" s="221"/>
      <c r="E20" s="220"/>
      <c r="F20" s="136" t="s">
        <v>21</v>
      </c>
      <c r="G20" s="169">
        <f>SUM(G13:G19)</f>
        <v>770</v>
      </c>
      <c r="H20" s="253"/>
      <c r="I20" s="360">
        <f t="shared" ref="I20:Y20" si="1">SUM(I13:I19)</f>
        <v>38.93</v>
      </c>
      <c r="J20" s="75">
        <f t="shared" si="1"/>
        <v>30.84</v>
      </c>
      <c r="K20" s="232">
        <f t="shared" si="1"/>
        <v>87.55</v>
      </c>
      <c r="L20" s="511">
        <f>SUM(L12:L19)</f>
        <v>820.00276595744697</v>
      </c>
      <c r="M20" s="360">
        <f t="shared" si="1"/>
        <v>0.33</v>
      </c>
      <c r="N20" s="75">
        <f t="shared" si="1"/>
        <v>0.29400000000000004</v>
      </c>
      <c r="O20" s="75">
        <f t="shared" si="1"/>
        <v>19.209999999999997</v>
      </c>
      <c r="P20" s="75">
        <f t="shared" si="1"/>
        <v>208.8</v>
      </c>
      <c r="Q20" s="233">
        <f t="shared" si="1"/>
        <v>0</v>
      </c>
      <c r="R20" s="360">
        <f t="shared" si="1"/>
        <v>137.04</v>
      </c>
      <c r="S20" s="75">
        <f t="shared" si="1"/>
        <v>504.96000000000004</v>
      </c>
      <c r="T20" s="75">
        <f t="shared" si="1"/>
        <v>139.13999999999999</v>
      </c>
      <c r="U20" s="75">
        <f t="shared" si="1"/>
        <v>5.9700000000000006</v>
      </c>
      <c r="V20" s="75">
        <f t="shared" si="1"/>
        <v>991.97000000000014</v>
      </c>
      <c r="W20" s="75">
        <f t="shared" si="1"/>
        <v>1.7500000000000002E-2</v>
      </c>
      <c r="X20" s="75">
        <f t="shared" si="1"/>
        <v>8.5000000000000006E-3</v>
      </c>
      <c r="Y20" s="232">
        <f t="shared" si="1"/>
        <v>0.224</v>
      </c>
    </row>
    <row r="21" spans="2:25" s="16" customFormat="1" ht="33.75" customHeight="1" thickBot="1" x14ac:dyDescent="0.4">
      <c r="B21" s="637"/>
      <c r="C21" s="121"/>
      <c r="D21" s="230"/>
      <c r="E21" s="182"/>
      <c r="F21" s="137" t="s">
        <v>22</v>
      </c>
      <c r="G21" s="118"/>
      <c r="H21" s="182"/>
      <c r="I21" s="211"/>
      <c r="J21" s="132"/>
      <c r="K21" s="133"/>
      <c r="L21" s="476">
        <f>L20/23.5</f>
        <v>34.893734721593489</v>
      </c>
      <c r="M21" s="211"/>
      <c r="N21" s="132"/>
      <c r="O21" s="132"/>
      <c r="P21" s="132"/>
      <c r="Q21" s="196"/>
      <c r="R21" s="211"/>
      <c r="S21" s="132"/>
      <c r="T21" s="132"/>
      <c r="U21" s="132"/>
      <c r="V21" s="132"/>
      <c r="W21" s="132"/>
      <c r="X21" s="132"/>
      <c r="Y21" s="13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62" t="s">
        <v>1</v>
      </c>
      <c r="C2" s="563"/>
      <c r="D2" s="563"/>
      <c r="E2" s="562" t="s">
        <v>3</v>
      </c>
      <c r="F2" s="562"/>
      <c r="G2" s="564" t="s">
        <v>2</v>
      </c>
      <c r="H2" s="593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4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18" t="s">
        <v>25</v>
      </c>
      <c r="S4" s="921"/>
      <c r="T4" s="921"/>
      <c r="U4" s="921"/>
      <c r="V4" s="921"/>
      <c r="W4" s="921"/>
      <c r="X4" s="921"/>
      <c r="Y4" s="922"/>
    </row>
    <row r="5" spans="2:25" s="16" customFormat="1" ht="47" thickBot="1" x14ac:dyDescent="0.4">
      <c r="B5" s="913"/>
      <c r="C5" s="913"/>
      <c r="D5" s="916"/>
      <c r="E5" s="913"/>
      <c r="F5" s="917"/>
      <c r="G5" s="913"/>
      <c r="H5" s="913"/>
      <c r="I5" s="652" t="s">
        <v>27</v>
      </c>
      <c r="J5" s="655" t="s">
        <v>28</v>
      </c>
      <c r="K5" s="654" t="s">
        <v>29</v>
      </c>
      <c r="L5" s="932"/>
      <c r="M5" s="434" t="s">
        <v>30</v>
      </c>
      <c r="N5" s="434" t="s">
        <v>109</v>
      </c>
      <c r="O5" s="434" t="s">
        <v>31</v>
      </c>
      <c r="P5" s="442" t="s">
        <v>110</v>
      </c>
      <c r="Q5" s="434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655" t="s">
        <v>115</v>
      </c>
    </row>
    <row r="6" spans="2:25" s="16" customFormat="1" ht="26.5" customHeight="1" x14ac:dyDescent="0.35">
      <c r="B6" s="595"/>
      <c r="C6" s="847"/>
      <c r="D6" s="134" t="s">
        <v>43</v>
      </c>
      <c r="E6" s="588" t="s">
        <v>20</v>
      </c>
      <c r="F6" s="870" t="s">
        <v>40</v>
      </c>
      <c r="G6" s="134">
        <v>17</v>
      </c>
      <c r="H6" s="871"/>
      <c r="I6" s="304">
        <v>1.7</v>
      </c>
      <c r="J6" s="49">
        <v>4.42</v>
      </c>
      <c r="K6" s="50">
        <v>0.85</v>
      </c>
      <c r="L6" s="852">
        <v>49.98</v>
      </c>
      <c r="M6" s="304">
        <v>0</v>
      </c>
      <c r="N6" s="305">
        <v>0</v>
      </c>
      <c r="O6" s="49">
        <v>0.1</v>
      </c>
      <c r="P6" s="49">
        <v>0</v>
      </c>
      <c r="Q6" s="341">
        <v>0</v>
      </c>
      <c r="R6" s="304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608"/>
      <c r="C7" s="105"/>
      <c r="D7" s="463">
        <v>307</v>
      </c>
      <c r="E7" s="91" t="s">
        <v>85</v>
      </c>
      <c r="F7" s="112" t="s">
        <v>170</v>
      </c>
      <c r="G7" s="91">
        <v>225</v>
      </c>
      <c r="H7" s="148"/>
      <c r="I7" s="334">
        <v>7.11</v>
      </c>
      <c r="J7" s="83">
        <v>7.7</v>
      </c>
      <c r="K7" s="84">
        <v>27.45</v>
      </c>
      <c r="L7" s="681">
        <v>208.35</v>
      </c>
      <c r="M7" s="334">
        <v>0.08</v>
      </c>
      <c r="N7" s="83">
        <v>0.24</v>
      </c>
      <c r="O7" s="83">
        <v>1.19</v>
      </c>
      <c r="P7" s="83">
        <v>40</v>
      </c>
      <c r="Q7" s="84">
        <v>0.16</v>
      </c>
      <c r="R7" s="334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8">
        <v>0.04</v>
      </c>
    </row>
    <row r="8" spans="2:25" s="34" customFormat="1" ht="27" customHeight="1" x14ac:dyDescent="0.35">
      <c r="B8" s="608"/>
      <c r="C8" s="105"/>
      <c r="D8" s="463">
        <v>114</v>
      </c>
      <c r="E8" s="91" t="s">
        <v>42</v>
      </c>
      <c r="F8" s="138" t="s">
        <v>49</v>
      </c>
      <c r="G8" s="541">
        <v>200</v>
      </c>
      <c r="H8" s="148"/>
      <c r="I8" s="238">
        <v>0.2</v>
      </c>
      <c r="J8" s="20">
        <v>0</v>
      </c>
      <c r="K8" s="21">
        <v>11</v>
      </c>
      <c r="L8" s="251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608"/>
      <c r="C9" s="105"/>
      <c r="D9" s="463" t="s">
        <v>138</v>
      </c>
      <c r="E9" s="91" t="s">
        <v>18</v>
      </c>
      <c r="F9" s="138" t="s">
        <v>139</v>
      </c>
      <c r="G9" s="541">
        <v>200</v>
      </c>
      <c r="H9" s="148"/>
      <c r="I9" s="238">
        <v>1.2</v>
      </c>
      <c r="J9" s="20">
        <v>4</v>
      </c>
      <c r="K9" s="21">
        <v>25</v>
      </c>
      <c r="L9" s="251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608"/>
      <c r="C10" s="115"/>
      <c r="D10" s="466">
        <v>121</v>
      </c>
      <c r="E10" s="91" t="s">
        <v>14</v>
      </c>
      <c r="F10" s="138" t="s">
        <v>48</v>
      </c>
      <c r="G10" s="541">
        <v>25</v>
      </c>
      <c r="H10" s="115"/>
      <c r="I10" s="19">
        <v>1.8</v>
      </c>
      <c r="J10" s="20">
        <v>0.68</v>
      </c>
      <c r="K10" s="21">
        <v>12.28</v>
      </c>
      <c r="L10" s="168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608"/>
      <c r="C11" s="115"/>
      <c r="D11" s="463">
        <v>120</v>
      </c>
      <c r="E11" s="115" t="s">
        <v>15</v>
      </c>
      <c r="F11" s="180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608"/>
      <c r="C12" s="115"/>
      <c r="D12" s="463"/>
      <c r="E12" s="91"/>
      <c r="F12" s="136" t="s">
        <v>21</v>
      </c>
      <c r="G12" s="329">
        <f>G6+G7+G8+G9+G10+G11</f>
        <v>687</v>
      </c>
      <c r="H12" s="234"/>
      <c r="I12" s="360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82">
        <f t="shared" si="0"/>
        <v>507.24</v>
      </c>
      <c r="M12" s="360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60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5" customHeight="1" thickBot="1" x14ac:dyDescent="0.4">
      <c r="B13" s="608"/>
      <c r="C13" s="118"/>
      <c r="D13" s="463"/>
      <c r="E13" s="91"/>
      <c r="F13" s="137" t="s">
        <v>22</v>
      </c>
      <c r="G13" s="91"/>
      <c r="H13" s="172"/>
      <c r="I13" s="211"/>
      <c r="J13" s="132"/>
      <c r="K13" s="196"/>
      <c r="L13" s="517">
        <f>L12/23.5</f>
        <v>21.58468085106383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46.5" customHeight="1" x14ac:dyDescent="0.35">
      <c r="B14" s="594" t="s">
        <v>7</v>
      </c>
      <c r="C14" s="134"/>
      <c r="D14" s="344">
        <v>137</v>
      </c>
      <c r="E14" s="588" t="s">
        <v>20</v>
      </c>
      <c r="F14" s="774" t="s">
        <v>159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595"/>
      <c r="C15" s="115"/>
      <c r="D15" s="115">
        <v>41</v>
      </c>
      <c r="E15" s="463" t="s">
        <v>9</v>
      </c>
      <c r="F15" s="138" t="s">
        <v>79</v>
      </c>
      <c r="G15" s="199">
        <v>200</v>
      </c>
      <c r="H15" s="91"/>
      <c r="I15" s="214">
        <v>6.66</v>
      </c>
      <c r="J15" s="76">
        <v>5.51</v>
      </c>
      <c r="K15" s="184">
        <v>8.75</v>
      </c>
      <c r="L15" s="333">
        <v>111.57</v>
      </c>
      <c r="M15" s="214">
        <v>7.0000000000000007E-2</v>
      </c>
      <c r="N15" s="185">
        <v>0.06</v>
      </c>
      <c r="O15" s="76">
        <v>2.75</v>
      </c>
      <c r="P15" s="76">
        <v>110</v>
      </c>
      <c r="Q15" s="184">
        <v>0</v>
      </c>
      <c r="R15" s="214">
        <v>22.94</v>
      </c>
      <c r="S15" s="76">
        <v>97.77</v>
      </c>
      <c r="T15" s="76">
        <v>22.1</v>
      </c>
      <c r="U15" s="76">
        <v>1.38</v>
      </c>
      <c r="V15" s="76">
        <v>299.77999999999997</v>
      </c>
      <c r="W15" s="76">
        <v>4.3E-3</v>
      </c>
      <c r="X15" s="76">
        <v>1.8799999999999999E-3</v>
      </c>
      <c r="Y15" s="184">
        <v>0.03</v>
      </c>
    </row>
    <row r="16" spans="2:25" s="34" customFormat="1" ht="26.5" customHeight="1" x14ac:dyDescent="0.35">
      <c r="B16" s="597"/>
      <c r="C16" s="105"/>
      <c r="D16" s="115">
        <v>80</v>
      </c>
      <c r="E16" s="463" t="s">
        <v>10</v>
      </c>
      <c r="F16" s="138" t="s">
        <v>95</v>
      </c>
      <c r="G16" s="199">
        <v>90</v>
      </c>
      <c r="H16" s="91"/>
      <c r="I16" s="214">
        <v>14.85</v>
      </c>
      <c r="J16" s="76">
        <v>13.32</v>
      </c>
      <c r="K16" s="184">
        <v>5.94</v>
      </c>
      <c r="L16" s="333">
        <v>202.68</v>
      </c>
      <c r="M16" s="214">
        <v>0.06</v>
      </c>
      <c r="N16" s="185">
        <v>0.1</v>
      </c>
      <c r="O16" s="76">
        <v>3.38</v>
      </c>
      <c r="P16" s="76">
        <v>19.5</v>
      </c>
      <c r="Q16" s="184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4">
        <v>0.09</v>
      </c>
    </row>
    <row r="17" spans="2:25" s="34" customFormat="1" ht="26.5" customHeight="1" x14ac:dyDescent="0.35">
      <c r="B17" s="597"/>
      <c r="C17" s="105"/>
      <c r="D17" s="115">
        <v>54</v>
      </c>
      <c r="E17" s="463" t="s">
        <v>82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598"/>
      <c r="C18" s="116"/>
      <c r="D18" s="91">
        <v>98</v>
      </c>
      <c r="E18" s="114" t="s">
        <v>18</v>
      </c>
      <c r="F18" s="605" t="s">
        <v>17</v>
      </c>
      <c r="G18" s="160">
        <v>200</v>
      </c>
      <c r="H18" s="111"/>
      <c r="I18" s="208">
        <v>0.4</v>
      </c>
      <c r="J18" s="15">
        <v>0</v>
      </c>
      <c r="K18" s="39">
        <v>27</v>
      </c>
      <c r="L18" s="218">
        <v>110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598"/>
      <c r="C19" s="117"/>
      <c r="D19" s="117">
        <v>119</v>
      </c>
      <c r="E19" s="125" t="s">
        <v>52</v>
      </c>
      <c r="F19" s="587" t="s">
        <v>52</v>
      </c>
      <c r="G19" s="115">
        <v>20</v>
      </c>
      <c r="H19" s="148"/>
      <c r="I19" s="238">
        <v>1.4</v>
      </c>
      <c r="J19" s="20">
        <v>0.14000000000000001</v>
      </c>
      <c r="K19" s="46">
        <v>8.8000000000000007</v>
      </c>
      <c r="L19" s="366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598"/>
      <c r="C20" s="117"/>
      <c r="D20" s="117">
        <v>120</v>
      </c>
      <c r="E20" s="125" t="s">
        <v>44</v>
      </c>
      <c r="F20" s="587" t="s">
        <v>44</v>
      </c>
      <c r="G20" s="115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97"/>
      <c r="C21" s="105"/>
      <c r="D21" s="120"/>
      <c r="E21" s="221"/>
      <c r="F21" s="136" t="s">
        <v>21</v>
      </c>
      <c r="G21" s="169">
        <f>SUM(G14:G20)</f>
        <v>780</v>
      </c>
      <c r="H21" s="220"/>
      <c r="I21" s="177">
        <f t="shared" ref="I21:K21" si="1">SUM(I14:I20)</f>
        <v>32.449999999999996</v>
      </c>
      <c r="J21" s="85">
        <f t="shared" si="1"/>
        <v>24.490000000000002</v>
      </c>
      <c r="K21" s="87">
        <f t="shared" si="1"/>
        <v>99.33</v>
      </c>
      <c r="L21" s="511">
        <f>L14+L15+L16+L17+L18+L19+L20</f>
        <v>756.81</v>
      </c>
      <c r="M21" s="177">
        <f t="shared" ref="M21:Y21" si="2">SUM(M14:M20)</f>
        <v>0.49000000000000005</v>
      </c>
      <c r="N21" s="85">
        <f t="shared" si="2"/>
        <v>0.35000000000000003</v>
      </c>
      <c r="O21" s="85">
        <f t="shared" si="2"/>
        <v>44.21</v>
      </c>
      <c r="P21" s="85">
        <f t="shared" si="2"/>
        <v>139.5</v>
      </c>
      <c r="Q21" s="87">
        <f t="shared" si="2"/>
        <v>0</v>
      </c>
      <c r="R21" s="177">
        <f t="shared" si="2"/>
        <v>123.92</v>
      </c>
      <c r="S21" s="85">
        <f t="shared" si="2"/>
        <v>563.73</v>
      </c>
      <c r="T21" s="85">
        <f t="shared" si="2"/>
        <v>246.51999999999998</v>
      </c>
      <c r="U21" s="85">
        <f t="shared" si="2"/>
        <v>9.39</v>
      </c>
      <c r="V21" s="85">
        <f t="shared" si="2"/>
        <v>1066.53</v>
      </c>
      <c r="W21" s="85">
        <f t="shared" si="2"/>
        <v>1.2200000000000001E-2</v>
      </c>
      <c r="X21" s="85">
        <f t="shared" si="2"/>
        <v>1.298E-2</v>
      </c>
      <c r="Y21" s="87">
        <f t="shared" si="2"/>
        <v>0.30200000000000005</v>
      </c>
    </row>
    <row r="22" spans="2:25" s="34" customFormat="1" ht="26.5" customHeight="1" thickBot="1" x14ac:dyDescent="0.4">
      <c r="B22" s="637"/>
      <c r="C22" s="106"/>
      <c r="D22" s="121"/>
      <c r="E22" s="638"/>
      <c r="F22" s="137" t="s">
        <v>22</v>
      </c>
      <c r="G22" s="118"/>
      <c r="H22" s="182"/>
      <c r="I22" s="178"/>
      <c r="J22" s="51"/>
      <c r="K22" s="104"/>
      <c r="L22" s="350">
        <f>L21/23.5</f>
        <v>32.204680851063827</v>
      </c>
      <c r="M22" s="178"/>
      <c r="N22" s="135"/>
      <c r="O22" s="51"/>
      <c r="P22" s="51"/>
      <c r="Q22" s="104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B24" s="336"/>
      <c r="C24" s="243"/>
      <c r="D24" s="240"/>
      <c r="E24" s="240"/>
      <c r="F24" s="241"/>
      <c r="G24" s="242"/>
      <c r="H24" s="240"/>
      <c r="I24" s="240"/>
      <c r="J24" s="240"/>
      <c r="K24" s="240"/>
    </row>
    <row r="25" spans="2:25" ht="18" x14ac:dyDescent="0.35">
      <c r="B25" s="11"/>
      <c r="C25" s="310"/>
      <c r="D25" s="310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62" t="s">
        <v>1</v>
      </c>
      <c r="C2" s="563"/>
      <c r="D2" s="563"/>
      <c r="E2" s="562" t="s">
        <v>3</v>
      </c>
      <c r="F2" s="562"/>
      <c r="G2" s="564" t="s">
        <v>2</v>
      </c>
      <c r="H2" s="593">
        <v>14</v>
      </c>
      <c r="I2" s="6"/>
      <c r="L2" s="8"/>
      <c r="M2" s="7"/>
      <c r="N2" s="1"/>
      <c r="O2" s="2"/>
    </row>
    <row r="3" spans="2:25" ht="15" thickBot="1" x14ac:dyDescent="0.4">
      <c r="B3" s="634"/>
      <c r="C3" s="633"/>
      <c r="D3" s="633"/>
      <c r="E3" s="634"/>
      <c r="F3" s="634"/>
      <c r="G3" s="634"/>
      <c r="H3" s="634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4"/>
      <c r="D4" s="935" t="s">
        <v>154</v>
      </c>
      <c r="E4" s="933" t="s">
        <v>38</v>
      </c>
      <c r="F4" s="911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s="16" customFormat="1" ht="28.5" customHeight="1" thickBot="1" x14ac:dyDescent="0.4">
      <c r="B5" s="913"/>
      <c r="C5" s="917"/>
      <c r="D5" s="936"/>
      <c r="E5" s="934"/>
      <c r="F5" s="937"/>
      <c r="G5" s="917"/>
      <c r="H5" s="917"/>
      <c r="I5" s="445" t="s">
        <v>27</v>
      </c>
      <c r="J5" s="687" t="s">
        <v>28</v>
      </c>
      <c r="K5" s="544" t="s">
        <v>29</v>
      </c>
      <c r="L5" s="932"/>
      <c r="M5" s="434" t="s">
        <v>30</v>
      </c>
      <c r="N5" s="434" t="s">
        <v>109</v>
      </c>
      <c r="O5" s="434" t="s">
        <v>31</v>
      </c>
      <c r="P5" s="442" t="s">
        <v>110</v>
      </c>
      <c r="Q5" s="540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540" t="s">
        <v>115</v>
      </c>
    </row>
    <row r="6" spans="2:25" s="16" customFormat="1" ht="26.5" customHeight="1" x14ac:dyDescent="0.35">
      <c r="B6" s="608" t="s">
        <v>6</v>
      </c>
      <c r="C6" s="583"/>
      <c r="D6" s="134">
        <v>133</v>
      </c>
      <c r="E6" s="115" t="s">
        <v>20</v>
      </c>
      <c r="F6" s="112" t="s">
        <v>171</v>
      </c>
      <c r="G6" s="134">
        <v>60</v>
      </c>
      <c r="H6" s="134"/>
      <c r="I6" s="304">
        <v>1.32</v>
      </c>
      <c r="J6" s="49">
        <v>0.24</v>
      </c>
      <c r="K6" s="341">
        <v>8.82</v>
      </c>
      <c r="L6" s="482">
        <v>40.799999999999997</v>
      </c>
      <c r="M6" s="901">
        <v>0</v>
      </c>
      <c r="N6" s="902">
        <v>0.03</v>
      </c>
      <c r="O6" s="902">
        <v>2.88</v>
      </c>
      <c r="P6" s="902">
        <v>1.2</v>
      </c>
      <c r="Q6" s="903">
        <v>0</v>
      </c>
      <c r="R6" s="901">
        <v>3</v>
      </c>
      <c r="S6" s="902">
        <v>30</v>
      </c>
      <c r="T6" s="902">
        <v>0</v>
      </c>
      <c r="U6" s="902">
        <v>0.24</v>
      </c>
      <c r="V6" s="902">
        <v>81.599999999999994</v>
      </c>
      <c r="W6" s="902">
        <v>0</v>
      </c>
      <c r="X6" s="902">
        <v>2.9999999999999997E-4</v>
      </c>
      <c r="Y6" s="904">
        <v>1.0999999999999999E-2</v>
      </c>
    </row>
    <row r="7" spans="2:25" s="34" customFormat="1" ht="26.5" customHeight="1" x14ac:dyDescent="0.35">
      <c r="B7" s="608"/>
      <c r="C7" s="345" t="s">
        <v>70</v>
      </c>
      <c r="D7" s="158">
        <v>91</v>
      </c>
      <c r="E7" s="158" t="s">
        <v>78</v>
      </c>
      <c r="F7" s="487" t="s">
        <v>86</v>
      </c>
      <c r="G7" s="158">
        <v>90</v>
      </c>
      <c r="H7" s="351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08"/>
      <c r="C8" s="448" t="s">
        <v>71</v>
      </c>
      <c r="D8" s="159">
        <v>88</v>
      </c>
      <c r="E8" s="159" t="s">
        <v>10</v>
      </c>
      <c r="F8" s="779" t="s">
        <v>149</v>
      </c>
      <c r="G8" s="159">
        <v>90</v>
      </c>
      <c r="H8" s="159"/>
      <c r="I8" s="363">
        <v>18</v>
      </c>
      <c r="J8" s="74">
        <v>16.5</v>
      </c>
      <c r="K8" s="398">
        <v>2.89</v>
      </c>
      <c r="L8" s="453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8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34" customFormat="1" ht="26.5" customHeight="1" x14ac:dyDescent="0.35">
      <c r="B9" s="608"/>
      <c r="C9" s="448" t="s">
        <v>71</v>
      </c>
      <c r="D9" s="159">
        <v>51</v>
      </c>
      <c r="E9" s="159" t="s">
        <v>61</v>
      </c>
      <c r="F9" s="265" t="s">
        <v>142</v>
      </c>
      <c r="G9" s="543">
        <v>150</v>
      </c>
      <c r="H9" s="159"/>
      <c r="I9" s="363">
        <v>3.3</v>
      </c>
      <c r="J9" s="74">
        <v>3.9</v>
      </c>
      <c r="K9" s="398">
        <v>25.65</v>
      </c>
      <c r="L9" s="453">
        <v>151.35</v>
      </c>
      <c r="M9" s="363">
        <v>0.15</v>
      </c>
      <c r="N9" s="74">
        <v>0.09</v>
      </c>
      <c r="O9" s="74">
        <v>21</v>
      </c>
      <c r="P9" s="74">
        <v>0</v>
      </c>
      <c r="Q9" s="398">
        <v>0</v>
      </c>
      <c r="R9" s="363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4">
        <v>4.4999999999999998E-2</v>
      </c>
    </row>
    <row r="10" spans="2:25" s="34" customFormat="1" ht="26.5" customHeight="1" x14ac:dyDescent="0.35">
      <c r="B10" s="608"/>
      <c r="C10" s="447" t="s">
        <v>70</v>
      </c>
      <c r="D10" s="158">
        <v>50</v>
      </c>
      <c r="E10" s="158" t="s">
        <v>61</v>
      </c>
      <c r="F10" s="799" t="s">
        <v>119</v>
      </c>
      <c r="G10" s="550">
        <v>150</v>
      </c>
      <c r="H10" s="158"/>
      <c r="I10" s="671">
        <v>3.3</v>
      </c>
      <c r="J10" s="665">
        <v>7.8</v>
      </c>
      <c r="K10" s="666">
        <v>22.35</v>
      </c>
      <c r="L10" s="672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08"/>
      <c r="C11" s="148"/>
      <c r="D11" s="116">
        <v>104</v>
      </c>
      <c r="E11" s="116" t="s">
        <v>18</v>
      </c>
      <c r="F11" s="504" t="s">
        <v>132</v>
      </c>
      <c r="G11" s="549">
        <v>200</v>
      </c>
      <c r="H11" s="116"/>
      <c r="I11" s="208">
        <v>0</v>
      </c>
      <c r="J11" s="15">
        <v>0</v>
      </c>
      <c r="K11" s="18">
        <v>14.4</v>
      </c>
      <c r="L11" s="443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08"/>
      <c r="C12" s="148"/>
      <c r="D12" s="117">
        <v>119</v>
      </c>
      <c r="E12" s="114" t="s">
        <v>14</v>
      </c>
      <c r="F12" s="129" t="s">
        <v>52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6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08"/>
      <c r="C13" s="148"/>
      <c r="D13" s="114">
        <v>120</v>
      </c>
      <c r="E13" s="114" t="s">
        <v>15</v>
      </c>
      <c r="F13" s="129" t="s">
        <v>44</v>
      </c>
      <c r="G13" s="115">
        <v>20</v>
      </c>
      <c r="H13" s="335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08"/>
      <c r="C14" s="447" t="s">
        <v>70</v>
      </c>
      <c r="D14" s="158"/>
      <c r="E14" s="158"/>
      <c r="F14" s="266" t="s">
        <v>21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13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08"/>
      <c r="C15" s="448" t="s">
        <v>72</v>
      </c>
      <c r="D15" s="159"/>
      <c r="E15" s="159"/>
      <c r="F15" s="267" t="s">
        <v>21</v>
      </c>
      <c r="G15" s="254">
        <f>G6+G8+G9+G11+G12+G13</f>
        <v>540</v>
      </c>
      <c r="H15" s="254"/>
      <c r="I15" s="388">
        <f t="shared" ref="I15:Y15" si="1">I6+I8+I9+I11+I12+I13</f>
        <v>25.16</v>
      </c>
      <c r="J15" s="387">
        <f t="shared" si="1"/>
        <v>20.999999999999996</v>
      </c>
      <c r="K15" s="391">
        <f t="shared" si="1"/>
        <v>68</v>
      </c>
      <c r="L15" s="514">
        <f t="shared" si="1"/>
        <v>567.61</v>
      </c>
      <c r="M15" s="388">
        <f t="shared" si="1"/>
        <v>0.34000000000000008</v>
      </c>
      <c r="N15" s="387">
        <f t="shared" si="1"/>
        <v>0.38</v>
      </c>
      <c r="O15" s="387">
        <f t="shared" si="1"/>
        <v>27.509999999999998</v>
      </c>
      <c r="P15" s="387">
        <f t="shared" si="1"/>
        <v>80.400000000000006</v>
      </c>
      <c r="Q15" s="391">
        <f t="shared" si="1"/>
        <v>0.96</v>
      </c>
      <c r="R15" s="388">
        <f t="shared" si="1"/>
        <v>42.91</v>
      </c>
      <c r="S15" s="387">
        <f t="shared" si="1"/>
        <v>346.99</v>
      </c>
      <c r="T15" s="387">
        <f t="shared" si="1"/>
        <v>72.61</v>
      </c>
      <c r="U15" s="387">
        <f t="shared" si="1"/>
        <v>5.05</v>
      </c>
      <c r="V15" s="387">
        <f t="shared" si="1"/>
        <v>1285.3999999999999</v>
      </c>
      <c r="W15" s="387">
        <f t="shared" si="1"/>
        <v>1.7599999999999998E-2</v>
      </c>
      <c r="X15" s="387">
        <f t="shared" si="1"/>
        <v>3.8999999999999998E-3</v>
      </c>
      <c r="Y15" s="389">
        <f t="shared" si="1"/>
        <v>0.127</v>
      </c>
    </row>
    <row r="16" spans="2:25" s="34" customFormat="1" ht="26.5" customHeight="1" x14ac:dyDescent="0.35">
      <c r="B16" s="608"/>
      <c r="C16" s="447" t="s">
        <v>70</v>
      </c>
      <c r="D16" s="158"/>
      <c r="E16" s="158"/>
      <c r="F16" s="266" t="s">
        <v>22</v>
      </c>
      <c r="G16" s="158"/>
      <c r="H16" s="158"/>
      <c r="I16" s="271"/>
      <c r="J16" s="59"/>
      <c r="K16" s="100"/>
      <c r="L16" s="512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32"/>
      <c r="C17" s="449" t="s">
        <v>72</v>
      </c>
      <c r="D17" s="161"/>
      <c r="E17" s="161"/>
      <c r="F17" s="834" t="s">
        <v>22</v>
      </c>
      <c r="G17" s="161"/>
      <c r="H17" s="161"/>
      <c r="I17" s="272"/>
      <c r="J17" s="142"/>
      <c r="K17" s="163"/>
      <c r="L17" s="515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35" t="s">
        <v>7</v>
      </c>
      <c r="C18" s="134"/>
      <c r="D18" s="481">
        <v>24</v>
      </c>
      <c r="E18" s="853" t="s">
        <v>20</v>
      </c>
      <c r="F18" s="870" t="s">
        <v>105</v>
      </c>
      <c r="G18" s="481">
        <v>150</v>
      </c>
      <c r="H18" s="853"/>
      <c r="I18" s="385">
        <v>0.6</v>
      </c>
      <c r="J18" s="330">
        <v>0</v>
      </c>
      <c r="K18" s="386">
        <v>16.95</v>
      </c>
      <c r="L18" s="850">
        <v>69</v>
      </c>
      <c r="M18" s="304">
        <v>0.01</v>
      </c>
      <c r="N18" s="49">
        <v>0.03</v>
      </c>
      <c r="O18" s="49">
        <v>19.5</v>
      </c>
      <c r="P18" s="49">
        <v>0</v>
      </c>
      <c r="Q18" s="341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08"/>
      <c r="C19" s="115"/>
      <c r="D19" s="463">
        <v>31</v>
      </c>
      <c r="E19" s="148" t="s">
        <v>9</v>
      </c>
      <c r="F19" s="138" t="s">
        <v>74</v>
      </c>
      <c r="G19" s="541">
        <v>200</v>
      </c>
      <c r="H19" s="115"/>
      <c r="I19" s="214">
        <v>5.74</v>
      </c>
      <c r="J19" s="76">
        <v>8.7799999999999994</v>
      </c>
      <c r="K19" s="77">
        <v>8.74</v>
      </c>
      <c r="L19" s="702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597"/>
      <c r="C20" s="105"/>
      <c r="D20" s="115">
        <v>89</v>
      </c>
      <c r="E20" s="115" t="s">
        <v>10</v>
      </c>
      <c r="F20" s="153" t="s">
        <v>87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3">
        <v>240.96</v>
      </c>
      <c r="M20" s="334">
        <v>0.06</v>
      </c>
      <c r="N20" s="82">
        <v>0.13</v>
      </c>
      <c r="O20" s="83">
        <v>1.06</v>
      </c>
      <c r="P20" s="83">
        <v>0</v>
      </c>
      <c r="Q20" s="84">
        <v>0</v>
      </c>
      <c r="R20" s="334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597"/>
      <c r="C21" s="105"/>
      <c r="D21" s="91">
        <v>65</v>
      </c>
      <c r="E21" s="148" t="s">
        <v>82</v>
      </c>
      <c r="F21" s="130" t="s">
        <v>51</v>
      </c>
      <c r="G21" s="91">
        <v>150</v>
      </c>
      <c r="H21" s="148"/>
      <c r="I21" s="334">
        <v>6.45</v>
      </c>
      <c r="J21" s="83">
        <v>4.05</v>
      </c>
      <c r="K21" s="84">
        <v>40.200000000000003</v>
      </c>
      <c r="L21" s="681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597"/>
      <c r="C22" s="115"/>
      <c r="D22" s="463">
        <v>104</v>
      </c>
      <c r="E22" s="116" t="s">
        <v>18</v>
      </c>
      <c r="F22" s="545" t="s">
        <v>129</v>
      </c>
      <c r="G22" s="549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598"/>
      <c r="C23" s="117"/>
      <c r="D23" s="92">
        <v>119</v>
      </c>
      <c r="E23" s="149" t="s">
        <v>14</v>
      </c>
      <c r="F23" s="129" t="s">
        <v>52</v>
      </c>
      <c r="G23" s="548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598"/>
      <c r="C24" s="117"/>
      <c r="D24" s="111">
        <v>120</v>
      </c>
      <c r="E24" s="149" t="s">
        <v>15</v>
      </c>
      <c r="F24" s="129" t="s">
        <v>44</v>
      </c>
      <c r="G24" s="463">
        <v>20</v>
      </c>
      <c r="H24" s="148"/>
      <c r="I24" s="238">
        <v>1.1399999999999999</v>
      </c>
      <c r="J24" s="20">
        <v>0.22</v>
      </c>
      <c r="K24" s="21">
        <v>7.44</v>
      </c>
      <c r="L24" s="384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597"/>
      <c r="C25" s="140"/>
      <c r="D25" s="220"/>
      <c r="E25" s="150"/>
      <c r="F25" s="268" t="s">
        <v>21</v>
      </c>
      <c r="G25" s="338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35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37"/>
      <c r="C26" s="900"/>
      <c r="D26" s="222"/>
      <c r="E26" s="836"/>
      <c r="F26" s="307" t="s">
        <v>22</v>
      </c>
      <c r="G26" s="182"/>
      <c r="H26" s="172"/>
      <c r="I26" s="178"/>
      <c r="J26" s="51"/>
      <c r="K26" s="110"/>
      <c r="L26" s="837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1" t="s">
        <v>62</v>
      </c>
      <c r="C28" s="641"/>
      <c r="D28" s="606"/>
      <c r="E28" s="606"/>
      <c r="F28" s="25"/>
      <c r="G28" s="26"/>
      <c r="H28" s="11"/>
      <c r="I28" s="9"/>
      <c r="J28" s="11"/>
      <c r="K28" s="11"/>
    </row>
    <row r="29" spans="2:25" ht="18" x14ac:dyDescent="0.35">
      <c r="B29" s="592" t="s">
        <v>63</v>
      </c>
      <c r="C29" s="642"/>
      <c r="D29" s="607"/>
      <c r="E29" s="607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93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18" t="s">
        <v>24</v>
      </c>
      <c r="N4" s="921"/>
      <c r="O4" s="921"/>
      <c r="P4" s="921"/>
      <c r="Q4" s="922"/>
      <c r="R4" s="918" t="s">
        <v>25</v>
      </c>
      <c r="S4" s="921"/>
      <c r="T4" s="921"/>
      <c r="U4" s="921"/>
      <c r="V4" s="921"/>
      <c r="W4" s="921"/>
      <c r="X4" s="921"/>
      <c r="Y4" s="922"/>
    </row>
    <row r="5" spans="2:25" s="16" customFormat="1" ht="28.5" customHeight="1" thickBot="1" x14ac:dyDescent="0.4">
      <c r="B5" s="913"/>
      <c r="C5" s="917"/>
      <c r="D5" s="916"/>
      <c r="E5" s="913"/>
      <c r="F5" s="913"/>
      <c r="G5" s="913"/>
      <c r="H5" s="913"/>
      <c r="I5" s="89" t="s">
        <v>27</v>
      </c>
      <c r="J5" s="413" t="s">
        <v>28</v>
      </c>
      <c r="K5" s="89" t="s">
        <v>29</v>
      </c>
      <c r="L5" s="93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595" t="s">
        <v>6</v>
      </c>
      <c r="C6" s="134"/>
      <c r="D6" s="344">
        <v>137</v>
      </c>
      <c r="E6" s="588" t="s">
        <v>20</v>
      </c>
      <c r="F6" s="774" t="s">
        <v>159</v>
      </c>
      <c r="G6" s="851">
        <v>100</v>
      </c>
      <c r="H6" s="134"/>
      <c r="I6" s="305">
        <v>0.8</v>
      </c>
      <c r="J6" s="49">
        <v>0.2</v>
      </c>
      <c r="K6" s="341">
        <v>7.5</v>
      </c>
      <c r="L6" s="852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08"/>
      <c r="C7" s="115"/>
      <c r="D7" s="463">
        <v>293</v>
      </c>
      <c r="E7" s="115" t="s">
        <v>59</v>
      </c>
      <c r="F7" s="153" t="s">
        <v>189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08"/>
      <c r="C8" s="115"/>
      <c r="D8" s="463">
        <v>116</v>
      </c>
      <c r="E8" s="91" t="s">
        <v>60</v>
      </c>
      <c r="F8" s="112" t="s">
        <v>89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43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08"/>
      <c r="C9" s="115"/>
      <c r="D9" s="127">
        <v>121</v>
      </c>
      <c r="E9" s="111" t="s">
        <v>14</v>
      </c>
      <c r="F9" s="319" t="s">
        <v>48</v>
      </c>
      <c r="G9" s="551">
        <v>30</v>
      </c>
      <c r="H9" s="114"/>
      <c r="I9" s="17">
        <v>2.16</v>
      </c>
      <c r="J9" s="15">
        <v>0.81</v>
      </c>
      <c r="K9" s="18">
        <v>14.73</v>
      </c>
      <c r="L9" s="443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08"/>
      <c r="C10" s="115"/>
      <c r="D10" s="125">
        <v>120</v>
      </c>
      <c r="E10" s="111" t="s">
        <v>15</v>
      </c>
      <c r="F10" s="587" t="s">
        <v>44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44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8"/>
      <c r="C11" s="115"/>
      <c r="D11" s="466"/>
      <c r="E11" s="91"/>
      <c r="F11" s="136" t="s">
        <v>21</v>
      </c>
      <c r="G11" s="231">
        <f>G6+G7+G8+G9+G10</f>
        <v>500</v>
      </c>
      <c r="H11" s="322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16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08"/>
      <c r="C12" s="118"/>
      <c r="D12" s="230"/>
      <c r="E12" s="182"/>
      <c r="F12" s="137" t="s">
        <v>22</v>
      </c>
      <c r="G12" s="118"/>
      <c r="H12" s="121"/>
      <c r="I12" s="183"/>
      <c r="J12" s="132"/>
      <c r="K12" s="196"/>
      <c r="L12" s="517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35" t="s">
        <v>7</v>
      </c>
      <c r="C13" s="134"/>
      <c r="D13" s="115">
        <v>135</v>
      </c>
      <c r="E13" s="463" t="s">
        <v>20</v>
      </c>
      <c r="F13" s="138" t="s">
        <v>161</v>
      </c>
      <c r="G13" s="541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1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595"/>
      <c r="C14" s="114"/>
      <c r="D14" s="463">
        <v>30</v>
      </c>
      <c r="E14" s="91" t="s">
        <v>9</v>
      </c>
      <c r="F14" s="138" t="s">
        <v>16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597"/>
      <c r="C15" s="322"/>
      <c r="D15" s="463">
        <v>182</v>
      </c>
      <c r="E15" s="91" t="s">
        <v>10</v>
      </c>
      <c r="F15" s="321" t="s">
        <v>166</v>
      </c>
      <c r="G15" s="785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597"/>
      <c r="C16" s="139" t="s">
        <v>70</v>
      </c>
      <c r="D16" s="766">
        <v>50</v>
      </c>
      <c r="E16" s="755" t="s">
        <v>61</v>
      </c>
      <c r="F16" s="767" t="s">
        <v>92</v>
      </c>
      <c r="G16" s="510">
        <v>150</v>
      </c>
      <c r="H16" s="510"/>
      <c r="I16" s="664">
        <v>3.3</v>
      </c>
      <c r="J16" s="665">
        <v>7.8</v>
      </c>
      <c r="K16" s="666">
        <v>22.35</v>
      </c>
      <c r="L16" s="667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597"/>
      <c r="C17" s="764" t="s">
        <v>72</v>
      </c>
      <c r="D17" s="145">
        <v>51</v>
      </c>
      <c r="E17" s="159" t="s">
        <v>61</v>
      </c>
      <c r="F17" s="724" t="s">
        <v>181</v>
      </c>
      <c r="G17" s="159">
        <v>150</v>
      </c>
      <c r="H17" s="145"/>
      <c r="I17" s="711">
        <v>3.3</v>
      </c>
      <c r="J17" s="712">
        <v>3.9</v>
      </c>
      <c r="K17" s="713">
        <v>25.65</v>
      </c>
      <c r="L17" s="714">
        <v>151.35</v>
      </c>
      <c r="M17" s="711">
        <v>0.15</v>
      </c>
      <c r="N17" s="712">
        <v>0.09</v>
      </c>
      <c r="O17" s="712">
        <v>21</v>
      </c>
      <c r="P17" s="712">
        <v>0</v>
      </c>
      <c r="Q17" s="715">
        <v>0</v>
      </c>
      <c r="R17" s="711">
        <v>14.01</v>
      </c>
      <c r="S17" s="712">
        <v>78.63</v>
      </c>
      <c r="T17" s="712">
        <v>29.37</v>
      </c>
      <c r="U17" s="712">
        <v>1.32</v>
      </c>
      <c r="V17" s="712">
        <v>809.4</v>
      </c>
      <c r="W17" s="712">
        <v>8.0000000000000002E-3</v>
      </c>
      <c r="X17" s="712">
        <v>5.9999999999999995E-4</v>
      </c>
      <c r="Y17" s="713">
        <v>4.4999999999999998E-2</v>
      </c>
    </row>
    <row r="18" spans="2:25" s="16" customFormat="1" ht="33.75" customHeight="1" x14ac:dyDescent="0.35">
      <c r="B18" s="598"/>
      <c r="C18" s="198"/>
      <c r="D18" s="463">
        <v>107</v>
      </c>
      <c r="E18" s="91" t="s">
        <v>18</v>
      </c>
      <c r="F18" s="138" t="s">
        <v>93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8"/>
      <c r="C19" s="198"/>
      <c r="D19" s="127">
        <v>119</v>
      </c>
      <c r="E19" s="111" t="s">
        <v>14</v>
      </c>
      <c r="F19" s="587" t="s">
        <v>52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598"/>
      <c r="C20" s="198"/>
      <c r="D20" s="125">
        <v>120</v>
      </c>
      <c r="E20" s="111" t="s">
        <v>15</v>
      </c>
      <c r="F20" s="587" t="s">
        <v>44</v>
      </c>
      <c r="G20" s="115">
        <v>45</v>
      </c>
      <c r="H20" s="322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598"/>
      <c r="C21" s="768" t="s">
        <v>70</v>
      </c>
      <c r="D21" s="677"/>
      <c r="E21" s="426"/>
      <c r="F21" s="368" t="s">
        <v>21</v>
      </c>
      <c r="G21" s="205">
        <f>G13+G14+G15+G16+G18+G19+G20</f>
        <v>795</v>
      </c>
      <c r="H21" s="320"/>
      <c r="I21" s="357">
        <f t="shared" ref="I21:Y21" si="1">I13+I14+I15+I16+I18+I19+I20</f>
        <v>35.879999999999995</v>
      </c>
      <c r="J21" s="96">
        <f t="shared" si="1"/>
        <v>25.749999999999996</v>
      </c>
      <c r="K21" s="359">
        <f t="shared" si="1"/>
        <v>99.81</v>
      </c>
      <c r="L21" s="769">
        <f t="shared" si="1"/>
        <v>773.68000000000006</v>
      </c>
      <c r="M21" s="357">
        <f t="shared" si="1"/>
        <v>0.46</v>
      </c>
      <c r="N21" s="357">
        <f t="shared" si="1"/>
        <v>0.42</v>
      </c>
      <c r="O21" s="96">
        <f t="shared" si="1"/>
        <v>41.61</v>
      </c>
      <c r="P21" s="59">
        <f t="shared" si="1"/>
        <v>278.60000000000002</v>
      </c>
      <c r="Q21" s="770">
        <f t="shared" si="1"/>
        <v>0.42800000000000005</v>
      </c>
      <c r="R21" s="356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598"/>
      <c r="C22" s="768" t="s">
        <v>70</v>
      </c>
      <c r="D22" s="677"/>
      <c r="E22" s="426"/>
      <c r="F22" s="368" t="s">
        <v>22</v>
      </c>
      <c r="G22" s="205"/>
      <c r="H22" s="320"/>
      <c r="I22" s="357"/>
      <c r="J22" s="96"/>
      <c r="K22" s="359"/>
      <c r="L22" s="773">
        <f>L21/23.5</f>
        <v>32.922553191489364</v>
      </c>
      <c r="M22" s="357"/>
      <c r="N22" s="357"/>
      <c r="O22" s="96"/>
      <c r="P22" s="59"/>
      <c r="Q22" s="770"/>
      <c r="R22" s="356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597"/>
      <c r="C23" s="764" t="s">
        <v>72</v>
      </c>
      <c r="D23" s="617"/>
      <c r="E23" s="465"/>
      <c r="F23" s="771" t="s">
        <v>21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8">
        <f t="shared" si="2"/>
        <v>103.11000000000001</v>
      </c>
      <c r="L23" s="255">
        <f t="shared" si="2"/>
        <v>751.93000000000006</v>
      </c>
      <c r="M23" s="354">
        <f t="shared" si="2"/>
        <v>0.47</v>
      </c>
      <c r="N23" s="62">
        <f t="shared" si="2"/>
        <v>0.38999999999999996</v>
      </c>
      <c r="O23" s="62">
        <f t="shared" si="2"/>
        <v>44.46</v>
      </c>
      <c r="P23" s="748">
        <f t="shared" si="2"/>
        <v>257</v>
      </c>
      <c r="Q23" s="465">
        <f t="shared" si="2"/>
        <v>0.32800000000000001</v>
      </c>
      <c r="R23" s="354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5">
        <f t="shared" si="2"/>
        <v>7.9870000000000001</v>
      </c>
    </row>
    <row r="24" spans="2:25" s="34" customFormat="1" ht="26.5" customHeight="1" thickBot="1" x14ac:dyDescent="0.4">
      <c r="B24" s="637"/>
      <c r="C24" s="471" t="s">
        <v>72</v>
      </c>
      <c r="D24" s="772"/>
      <c r="E24" s="484"/>
      <c r="F24" s="373" t="s">
        <v>22</v>
      </c>
      <c r="G24" s="161"/>
      <c r="H24" s="161"/>
      <c r="I24" s="668"/>
      <c r="J24" s="375"/>
      <c r="K24" s="408"/>
      <c r="L24" s="763">
        <f>L23/23.5</f>
        <v>31.997021276595749</v>
      </c>
      <c r="M24" s="374"/>
      <c r="N24" s="375"/>
      <c r="O24" s="375"/>
      <c r="P24" s="375"/>
      <c r="Q24" s="408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91" t="s">
        <v>62</v>
      </c>
      <c r="C28" s="641"/>
      <c r="D28" s="606"/>
      <c r="E28" s="606"/>
      <c r="F28" s="25"/>
      <c r="G28" s="26"/>
      <c r="H28" s="11"/>
      <c r="I28" s="11"/>
      <c r="J28" s="11"/>
      <c r="K28" s="11"/>
    </row>
    <row r="29" spans="2:25" ht="15.5" x14ac:dyDescent="0.35">
      <c r="B29" s="592" t="s">
        <v>63</v>
      </c>
      <c r="C29" s="642"/>
      <c r="D29" s="607"/>
      <c r="E29" s="607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62" t="s">
        <v>1</v>
      </c>
      <c r="C2" s="562"/>
      <c r="D2" s="643"/>
      <c r="E2" s="643" t="s">
        <v>3</v>
      </c>
      <c r="F2" s="562"/>
      <c r="G2" s="564" t="s">
        <v>2</v>
      </c>
      <c r="H2" s="564">
        <v>16</v>
      </c>
      <c r="I2" s="562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12" t="s">
        <v>0</v>
      </c>
      <c r="C4" s="912"/>
      <c r="D4" s="915" t="s">
        <v>154</v>
      </c>
      <c r="E4" s="938" t="s">
        <v>38</v>
      </c>
      <c r="F4" s="914" t="s">
        <v>37</v>
      </c>
      <c r="G4" s="914" t="s">
        <v>26</v>
      </c>
      <c r="H4" s="914" t="s">
        <v>143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6" s="16" customFormat="1" ht="28.5" customHeight="1" thickBot="1" x14ac:dyDescent="0.4">
      <c r="B5" s="913"/>
      <c r="C5" s="913"/>
      <c r="D5" s="916"/>
      <c r="E5" s="913"/>
      <c r="F5" s="913"/>
      <c r="G5" s="913"/>
      <c r="H5" s="913"/>
      <c r="I5" s="620" t="s">
        <v>27</v>
      </c>
      <c r="J5" s="578" t="s">
        <v>28</v>
      </c>
      <c r="K5" s="621" t="s">
        <v>29</v>
      </c>
      <c r="L5" s="931"/>
      <c r="M5" s="434" t="s">
        <v>30</v>
      </c>
      <c r="N5" s="434" t="s">
        <v>109</v>
      </c>
      <c r="O5" s="69" t="s">
        <v>31</v>
      </c>
      <c r="P5" s="483" t="s">
        <v>110</v>
      </c>
      <c r="Q5" s="435" t="s">
        <v>111</v>
      </c>
      <c r="R5" s="432" t="s">
        <v>32</v>
      </c>
      <c r="S5" s="433" t="s">
        <v>33</v>
      </c>
      <c r="T5" s="433" t="s">
        <v>34</v>
      </c>
      <c r="U5" s="435" t="s">
        <v>35</v>
      </c>
      <c r="V5" s="434" t="s">
        <v>112</v>
      </c>
      <c r="W5" s="434" t="s">
        <v>113</v>
      </c>
      <c r="X5" s="434" t="s">
        <v>114</v>
      </c>
      <c r="Y5" s="540" t="s">
        <v>115</v>
      </c>
    </row>
    <row r="6" spans="2:26" s="16" customFormat="1" ht="46.5" customHeight="1" x14ac:dyDescent="0.35">
      <c r="B6" s="594" t="s">
        <v>6</v>
      </c>
      <c r="C6" s="119"/>
      <c r="D6" s="463">
        <v>1</v>
      </c>
      <c r="E6" s="148" t="s">
        <v>20</v>
      </c>
      <c r="F6" s="332" t="s">
        <v>12</v>
      </c>
      <c r="G6" s="481">
        <v>15</v>
      </c>
      <c r="H6" s="518"/>
      <c r="I6" s="304">
        <v>3.48</v>
      </c>
      <c r="J6" s="49">
        <v>4.43</v>
      </c>
      <c r="K6" s="341">
        <v>0</v>
      </c>
      <c r="L6" s="533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08"/>
      <c r="C7" s="115"/>
      <c r="D7" s="463">
        <v>295</v>
      </c>
      <c r="E7" s="91" t="s">
        <v>10</v>
      </c>
      <c r="F7" s="138" t="s">
        <v>163</v>
      </c>
      <c r="G7" s="541">
        <v>90</v>
      </c>
      <c r="H7" s="115"/>
      <c r="I7" s="238">
        <v>14.07</v>
      </c>
      <c r="J7" s="20">
        <v>14.61</v>
      </c>
      <c r="K7" s="46">
        <v>1.23</v>
      </c>
      <c r="L7" s="366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08"/>
      <c r="C8" s="115"/>
      <c r="D8" s="463">
        <v>227</v>
      </c>
      <c r="E8" s="148" t="s">
        <v>61</v>
      </c>
      <c r="F8" s="138" t="s">
        <v>108</v>
      </c>
      <c r="G8" s="547">
        <v>150</v>
      </c>
      <c r="H8" s="365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08"/>
      <c r="C9" s="115"/>
      <c r="D9" s="463">
        <v>98</v>
      </c>
      <c r="E9" s="149" t="s">
        <v>18</v>
      </c>
      <c r="F9" s="319" t="s">
        <v>17</v>
      </c>
      <c r="G9" s="548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46"/>
      <c r="C10" s="187"/>
      <c r="D10" s="466">
        <v>119</v>
      </c>
      <c r="E10" s="148" t="s">
        <v>14</v>
      </c>
      <c r="F10" s="112" t="s">
        <v>19</v>
      </c>
      <c r="G10" s="463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9"/>
    </row>
    <row r="11" spans="2:26" s="34" customFormat="1" ht="30" customHeight="1" x14ac:dyDescent="0.35">
      <c r="B11" s="608"/>
      <c r="C11" s="115"/>
      <c r="D11" s="463">
        <v>120</v>
      </c>
      <c r="E11" s="148" t="s">
        <v>15</v>
      </c>
      <c r="F11" s="112" t="s">
        <v>44</v>
      </c>
      <c r="G11" s="463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08"/>
      <c r="C12" s="115"/>
      <c r="D12" s="221"/>
      <c r="E12" s="150"/>
      <c r="F12" s="136" t="s">
        <v>21</v>
      </c>
      <c r="G12" s="490">
        <f>SUM(G6:G11)</f>
        <v>500</v>
      </c>
      <c r="H12" s="253"/>
      <c r="I12" s="360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3">
        <f>SUM(L6:L11)</f>
        <v>588.79999999999995</v>
      </c>
      <c r="M12" s="360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60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32"/>
      <c r="C13" s="118"/>
      <c r="D13" s="221"/>
      <c r="E13" s="150"/>
      <c r="F13" s="395" t="s">
        <v>22</v>
      </c>
      <c r="G13" s="490"/>
      <c r="H13" s="253"/>
      <c r="I13" s="177"/>
      <c r="J13" s="85"/>
      <c r="K13" s="164"/>
      <c r="L13" s="509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594" t="s">
        <v>7</v>
      </c>
      <c r="C14" s="119"/>
      <c r="D14" s="344">
        <v>137</v>
      </c>
      <c r="E14" s="588" t="s">
        <v>20</v>
      </c>
      <c r="F14" s="774" t="s">
        <v>159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08"/>
      <c r="C15" s="115"/>
      <c r="D15" s="125">
        <v>272</v>
      </c>
      <c r="E15" s="149" t="s">
        <v>94</v>
      </c>
      <c r="F15" s="587" t="s">
        <v>148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34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08"/>
      <c r="C16" s="139" t="s">
        <v>70</v>
      </c>
      <c r="D16" s="144">
        <v>306</v>
      </c>
      <c r="E16" s="450" t="s">
        <v>10</v>
      </c>
      <c r="F16" s="799" t="s">
        <v>172</v>
      </c>
      <c r="G16" s="425">
        <v>90</v>
      </c>
      <c r="H16" s="144"/>
      <c r="I16" s="271">
        <v>25.81</v>
      </c>
      <c r="J16" s="59">
        <v>27.17</v>
      </c>
      <c r="K16" s="60">
        <v>7.87</v>
      </c>
      <c r="L16" s="452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597"/>
      <c r="C17" s="141" t="s">
        <v>72</v>
      </c>
      <c r="D17" s="508">
        <v>126</v>
      </c>
      <c r="E17" s="162" t="s">
        <v>10</v>
      </c>
      <c r="F17" s="464" t="s">
        <v>144</v>
      </c>
      <c r="G17" s="472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597"/>
      <c r="C18" s="322"/>
      <c r="D18" s="463">
        <v>53</v>
      </c>
      <c r="E18" s="148" t="s">
        <v>61</v>
      </c>
      <c r="F18" s="112" t="s">
        <v>96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98"/>
      <c r="C19" s="198"/>
      <c r="D19" s="126">
        <v>101</v>
      </c>
      <c r="E19" s="147" t="s">
        <v>18</v>
      </c>
      <c r="F19" s="339" t="s">
        <v>65</v>
      </c>
      <c r="G19" s="553">
        <v>200</v>
      </c>
      <c r="H19" s="561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98"/>
      <c r="C20" s="198"/>
      <c r="D20" s="466">
        <v>119</v>
      </c>
      <c r="E20" s="148" t="s">
        <v>52</v>
      </c>
      <c r="F20" s="112" t="s">
        <v>52</v>
      </c>
      <c r="G20" s="548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98"/>
      <c r="C21" s="198"/>
      <c r="D21" s="466">
        <v>120</v>
      </c>
      <c r="E21" s="148" t="s">
        <v>44</v>
      </c>
      <c r="F21" s="112" t="s">
        <v>44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6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98"/>
      <c r="C22" s="139" t="s">
        <v>70</v>
      </c>
      <c r="D22" s="838"/>
      <c r="E22" s="431"/>
      <c r="F22" s="368" t="s">
        <v>21</v>
      </c>
      <c r="G22" s="426">
        <f>G14+G15+G16+G18+G19+G20+G21</f>
        <v>780</v>
      </c>
      <c r="H22" s="431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39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598"/>
      <c r="C23" s="139" t="s">
        <v>70</v>
      </c>
      <c r="D23" s="838"/>
      <c r="E23" s="431"/>
      <c r="F23" s="368" t="s">
        <v>22</v>
      </c>
      <c r="G23" s="426"/>
      <c r="H23" s="431"/>
      <c r="I23" s="271"/>
      <c r="J23" s="59"/>
      <c r="K23" s="60"/>
      <c r="L23" s="839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597"/>
      <c r="C24" s="141" t="s">
        <v>72</v>
      </c>
      <c r="D24" s="617"/>
      <c r="E24" s="582"/>
      <c r="F24" s="372" t="s">
        <v>21</v>
      </c>
      <c r="G24" s="406">
        <f>G14+G15+G17+G18+G19+G20+G21</f>
        <v>780</v>
      </c>
      <c r="H24" s="405"/>
      <c r="I24" s="805">
        <f t="shared" ref="I24:Y24" si="2">I14+I15+I17+I18+I19+I20+I21</f>
        <v>31.439999999999998</v>
      </c>
      <c r="J24" s="748">
        <f t="shared" si="2"/>
        <v>28.88</v>
      </c>
      <c r="K24" s="806">
        <f t="shared" si="2"/>
        <v>98.649999999999991</v>
      </c>
      <c r="L24" s="495">
        <f t="shared" si="2"/>
        <v>789.29</v>
      </c>
      <c r="M24" s="805">
        <f t="shared" si="2"/>
        <v>0.3600000000000001</v>
      </c>
      <c r="N24" s="748">
        <f t="shared" si="2"/>
        <v>0.31</v>
      </c>
      <c r="O24" s="748">
        <f t="shared" si="2"/>
        <v>185.26000000000002</v>
      </c>
      <c r="P24" s="748">
        <f t="shared" si="2"/>
        <v>228.9</v>
      </c>
      <c r="Q24" s="806">
        <f t="shared" si="2"/>
        <v>0.09</v>
      </c>
      <c r="R24" s="805">
        <f t="shared" si="2"/>
        <v>131.73000000000002</v>
      </c>
      <c r="S24" s="748">
        <f t="shared" si="2"/>
        <v>551.5</v>
      </c>
      <c r="T24" s="748">
        <f t="shared" si="2"/>
        <v>173.75</v>
      </c>
      <c r="U24" s="748">
        <f t="shared" si="2"/>
        <v>9.1000000000000014</v>
      </c>
      <c r="V24" s="748">
        <f t="shared" si="2"/>
        <v>859.23</v>
      </c>
      <c r="W24" s="748">
        <f t="shared" si="2"/>
        <v>1.273E-2</v>
      </c>
      <c r="X24" s="748">
        <f t="shared" si="2"/>
        <v>1.129E-2</v>
      </c>
      <c r="Y24" s="806">
        <f t="shared" si="2"/>
        <v>0.27900000000000003</v>
      </c>
    </row>
    <row r="25" spans="2:25" s="34" customFormat="1" ht="26.5" customHeight="1" thickBot="1" x14ac:dyDescent="0.4">
      <c r="B25" s="637"/>
      <c r="C25" s="840" t="s">
        <v>72</v>
      </c>
      <c r="D25" s="428"/>
      <c r="E25" s="493"/>
      <c r="F25" s="373" t="s">
        <v>22</v>
      </c>
      <c r="G25" s="146"/>
      <c r="H25" s="493"/>
      <c r="I25" s="374"/>
      <c r="J25" s="375"/>
      <c r="K25" s="376"/>
      <c r="L25" s="776">
        <f>L24/23.5</f>
        <v>33.586808510638299</v>
      </c>
      <c r="M25" s="374"/>
      <c r="N25" s="375"/>
      <c r="O25" s="375"/>
      <c r="P25" s="375"/>
      <c r="Q25" s="376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14"/>
    </row>
    <row r="29" spans="2:25" ht="15.5" x14ac:dyDescent="0.35">
      <c r="C29" s="591" t="s">
        <v>62</v>
      </c>
      <c r="D29" s="641"/>
      <c r="E29" s="606"/>
      <c r="F29" s="606"/>
    </row>
    <row r="30" spans="2:25" ht="15.5" x14ac:dyDescent="0.35">
      <c r="C30" s="592" t="s">
        <v>63</v>
      </c>
      <c r="D30" s="642"/>
      <c r="E30" s="607"/>
      <c r="F30" s="607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62" t="s">
        <v>1</v>
      </c>
      <c r="C2" s="562"/>
      <c r="D2" s="643"/>
      <c r="E2" s="644" t="s">
        <v>3</v>
      </c>
      <c r="F2" s="562"/>
      <c r="G2" s="564" t="s">
        <v>2</v>
      </c>
      <c r="H2" s="593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10"/>
      <c r="O4" s="923"/>
      <c r="P4" s="923"/>
      <c r="Q4" s="924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s="16" customFormat="1" ht="47" thickBot="1" x14ac:dyDescent="0.4">
      <c r="B5" s="913"/>
      <c r="C5" s="917"/>
      <c r="D5" s="916"/>
      <c r="E5" s="913"/>
      <c r="F5" s="913"/>
      <c r="G5" s="913"/>
      <c r="H5" s="913"/>
      <c r="I5" s="316" t="s">
        <v>27</v>
      </c>
      <c r="J5" s="309" t="s">
        <v>28</v>
      </c>
      <c r="K5" s="461" t="s">
        <v>29</v>
      </c>
      <c r="L5" s="931"/>
      <c r="M5" s="316" t="s">
        <v>30</v>
      </c>
      <c r="N5" s="316" t="s">
        <v>109</v>
      </c>
      <c r="O5" s="309" t="s">
        <v>31</v>
      </c>
      <c r="P5" s="460" t="s">
        <v>110</v>
      </c>
      <c r="Q5" s="461" t="s">
        <v>111</v>
      </c>
      <c r="R5" s="316" t="s">
        <v>32</v>
      </c>
      <c r="S5" s="309" t="s">
        <v>33</v>
      </c>
      <c r="T5" s="309" t="s">
        <v>34</v>
      </c>
      <c r="U5" s="461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1.75" customHeight="1" x14ac:dyDescent="0.35">
      <c r="B6" s="645"/>
      <c r="C6" s="647"/>
      <c r="D6" s="344">
        <v>284</v>
      </c>
      <c r="E6" s="588">
        <v>284</v>
      </c>
      <c r="F6" s="774" t="s">
        <v>173</v>
      </c>
      <c r="G6" s="851">
        <v>75</v>
      </c>
      <c r="H6" s="134"/>
      <c r="I6" s="305">
        <v>4.21</v>
      </c>
      <c r="J6" s="49">
        <v>1.1299999999999999</v>
      </c>
      <c r="K6" s="341">
        <v>20.86</v>
      </c>
      <c r="L6" s="852">
        <v>111.57</v>
      </c>
      <c r="M6" s="852">
        <v>0.02</v>
      </c>
      <c r="N6" s="305">
        <v>0.05</v>
      </c>
      <c r="O6" s="49">
        <v>2.84</v>
      </c>
      <c r="P6" s="49">
        <v>0</v>
      </c>
      <c r="Q6" s="50">
        <v>0.01</v>
      </c>
      <c r="R6" s="304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5" customHeight="1" x14ac:dyDescent="0.35">
      <c r="B7" s="608"/>
      <c r="C7" s="115"/>
      <c r="D7" s="463">
        <v>166</v>
      </c>
      <c r="E7" s="148" t="s">
        <v>59</v>
      </c>
      <c r="F7" s="138" t="s">
        <v>190</v>
      </c>
      <c r="G7" s="547">
        <v>205</v>
      </c>
      <c r="H7" s="91"/>
      <c r="I7" s="238">
        <v>8.7799999999999994</v>
      </c>
      <c r="J7" s="20">
        <v>8.33</v>
      </c>
      <c r="K7" s="21">
        <v>32.869999999999997</v>
      </c>
      <c r="L7" s="168">
        <v>241.61</v>
      </c>
      <c r="M7" s="168">
        <v>0.15</v>
      </c>
      <c r="N7" s="19">
        <v>0.24</v>
      </c>
      <c r="O7" s="20">
        <v>0.99</v>
      </c>
      <c r="P7" s="20">
        <v>40</v>
      </c>
      <c r="Q7" s="21">
        <v>0.16</v>
      </c>
      <c r="R7" s="238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5" customHeight="1" x14ac:dyDescent="0.35">
      <c r="B8" s="608"/>
      <c r="C8" s="115"/>
      <c r="D8" s="463">
        <v>159</v>
      </c>
      <c r="E8" s="148" t="s">
        <v>42</v>
      </c>
      <c r="F8" s="138" t="s">
        <v>123</v>
      </c>
      <c r="G8" s="547">
        <v>200</v>
      </c>
      <c r="H8" s="91"/>
      <c r="I8" s="238">
        <v>0.2</v>
      </c>
      <c r="J8" s="20">
        <v>0</v>
      </c>
      <c r="K8" s="21">
        <v>19.8</v>
      </c>
      <c r="L8" s="168">
        <v>80</v>
      </c>
      <c r="M8" s="168">
        <v>0</v>
      </c>
      <c r="N8" s="19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5" customHeight="1" x14ac:dyDescent="0.35">
      <c r="B9" s="608"/>
      <c r="C9" s="115"/>
      <c r="D9" s="466">
        <v>121</v>
      </c>
      <c r="E9" s="91" t="s">
        <v>14</v>
      </c>
      <c r="F9" s="138" t="s">
        <v>48</v>
      </c>
      <c r="G9" s="541">
        <v>35</v>
      </c>
      <c r="H9" s="115"/>
      <c r="I9" s="19">
        <v>2.63</v>
      </c>
      <c r="J9" s="20">
        <v>1.01</v>
      </c>
      <c r="K9" s="21">
        <v>17.43</v>
      </c>
      <c r="L9" s="251">
        <v>91.7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5" customHeight="1" x14ac:dyDescent="0.35">
      <c r="B10" s="608"/>
      <c r="C10" s="115"/>
      <c r="D10" s="463">
        <v>120</v>
      </c>
      <c r="E10" s="148" t="s">
        <v>15</v>
      </c>
      <c r="F10" s="112" t="s">
        <v>44</v>
      </c>
      <c r="G10" s="115">
        <v>40</v>
      </c>
      <c r="H10" s="322"/>
      <c r="I10" s="19">
        <v>2.64</v>
      </c>
      <c r="J10" s="20">
        <v>0.48</v>
      </c>
      <c r="K10" s="21">
        <v>16.079999999999998</v>
      </c>
      <c r="L10" s="168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8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5" customHeight="1" x14ac:dyDescent="0.35">
      <c r="B11" s="608"/>
      <c r="C11" s="115"/>
      <c r="D11" s="463"/>
      <c r="E11" s="148"/>
      <c r="F11" s="136" t="s">
        <v>21</v>
      </c>
      <c r="G11" s="455">
        <f>G6+G7+G8+G9+G10</f>
        <v>555</v>
      </c>
      <c r="H11" s="454"/>
      <c r="I11" s="457">
        <f t="shared" ref="I11:Y11" si="0">I6+I7+I8+I9+I10</f>
        <v>18.459999999999997</v>
      </c>
      <c r="J11" s="456">
        <f t="shared" si="0"/>
        <v>10.950000000000001</v>
      </c>
      <c r="K11" s="459">
        <f t="shared" si="0"/>
        <v>107.04</v>
      </c>
      <c r="L11" s="505">
        <f t="shared" si="0"/>
        <v>604.08000000000004</v>
      </c>
      <c r="M11" s="706">
        <f t="shared" si="0"/>
        <v>0.28000000000000003</v>
      </c>
      <c r="N11" s="705">
        <f t="shared" si="0"/>
        <v>0.32999999999999996</v>
      </c>
      <c r="O11" s="456">
        <f t="shared" si="0"/>
        <v>13.03</v>
      </c>
      <c r="P11" s="456">
        <f t="shared" si="0"/>
        <v>40</v>
      </c>
      <c r="Q11" s="459">
        <f t="shared" si="0"/>
        <v>0.17</v>
      </c>
      <c r="R11" s="457">
        <f t="shared" si="0"/>
        <v>283.89999999999998</v>
      </c>
      <c r="S11" s="456">
        <f t="shared" si="0"/>
        <v>352.28000000000003</v>
      </c>
      <c r="T11" s="456">
        <f t="shared" si="0"/>
        <v>87.24</v>
      </c>
      <c r="U11" s="456">
        <f t="shared" si="0"/>
        <v>5.27</v>
      </c>
      <c r="V11" s="456">
        <f t="shared" si="0"/>
        <v>609.73</v>
      </c>
      <c r="W11" s="456">
        <f t="shared" si="0"/>
        <v>2.0879999999999999E-2</v>
      </c>
      <c r="X11" s="456">
        <f t="shared" si="0"/>
        <v>1.1770000000000001E-2</v>
      </c>
      <c r="Y11" s="458">
        <f t="shared" si="0"/>
        <v>6.0000000000000005E-2</v>
      </c>
    </row>
    <row r="12" spans="2:25" s="34" customFormat="1" ht="26.5" customHeight="1" thickBot="1" x14ac:dyDescent="0.4">
      <c r="B12" s="632"/>
      <c r="C12" s="120"/>
      <c r="D12" s="230"/>
      <c r="E12" s="172"/>
      <c r="F12" s="395" t="s">
        <v>22</v>
      </c>
      <c r="G12" s="230"/>
      <c r="H12" s="222"/>
      <c r="I12" s="211"/>
      <c r="J12" s="132"/>
      <c r="K12" s="196"/>
      <c r="L12" s="519">
        <f>L11/23.5</f>
        <v>25.705531914893619</v>
      </c>
      <c r="M12" s="707"/>
      <c r="N12" s="415"/>
      <c r="O12" s="227"/>
      <c r="P12" s="227"/>
      <c r="Q12" s="409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35" t="s">
        <v>7</v>
      </c>
      <c r="C13" s="134"/>
      <c r="D13" s="481">
        <v>13</v>
      </c>
      <c r="E13" s="315" t="s">
        <v>8</v>
      </c>
      <c r="F13" s="774" t="s">
        <v>55</v>
      </c>
      <c r="G13" s="552">
        <v>60</v>
      </c>
      <c r="H13" s="194"/>
      <c r="I13" s="219">
        <v>1.2</v>
      </c>
      <c r="J13" s="35">
        <v>4.26</v>
      </c>
      <c r="K13" s="48">
        <v>6.18</v>
      </c>
      <c r="L13" s="421">
        <v>67.92</v>
      </c>
      <c r="M13" s="775">
        <v>0.03</v>
      </c>
      <c r="N13" s="228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5" customHeight="1" x14ac:dyDescent="0.35">
      <c r="B14" s="608"/>
      <c r="C14" s="114"/>
      <c r="D14" s="148">
        <v>34</v>
      </c>
      <c r="E14" s="147" t="s">
        <v>9</v>
      </c>
      <c r="F14" s="504" t="s">
        <v>73</v>
      </c>
      <c r="G14" s="553">
        <v>200</v>
      </c>
      <c r="H14" s="147"/>
      <c r="I14" s="209">
        <v>9</v>
      </c>
      <c r="J14" s="13">
        <v>5.6</v>
      </c>
      <c r="K14" s="23">
        <v>13.8</v>
      </c>
      <c r="L14" s="117">
        <v>141</v>
      </c>
      <c r="M14" s="702">
        <v>0.24</v>
      </c>
      <c r="N14" s="214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34" customFormat="1" ht="26.5" customHeight="1" x14ac:dyDescent="0.35">
      <c r="B15" s="597"/>
      <c r="C15" s="139" t="s">
        <v>70</v>
      </c>
      <c r="D15" s="425">
        <v>221</v>
      </c>
      <c r="E15" s="450" t="s">
        <v>10</v>
      </c>
      <c r="F15" s="586" t="s">
        <v>174</v>
      </c>
      <c r="G15" s="777">
        <v>90</v>
      </c>
      <c r="H15" s="144"/>
      <c r="I15" s="213">
        <v>18.52</v>
      </c>
      <c r="J15" s="54">
        <v>15.91</v>
      </c>
      <c r="K15" s="70">
        <v>10.69</v>
      </c>
      <c r="L15" s="299">
        <v>261.14999999999998</v>
      </c>
      <c r="M15" s="452">
        <v>0.08</v>
      </c>
      <c r="N15" s="271">
        <v>0.14000000000000001</v>
      </c>
      <c r="O15" s="59">
        <v>1.1100000000000001</v>
      </c>
      <c r="P15" s="59">
        <v>30</v>
      </c>
      <c r="Q15" s="60">
        <v>0.1</v>
      </c>
      <c r="R15" s="58">
        <v>79.52</v>
      </c>
      <c r="S15" s="59">
        <v>173</v>
      </c>
      <c r="T15" s="59">
        <v>20.9</v>
      </c>
      <c r="U15" s="59">
        <v>1.29</v>
      </c>
      <c r="V15" s="59">
        <v>206.55</v>
      </c>
      <c r="W15" s="59">
        <v>4.3E-3</v>
      </c>
      <c r="X15" s="59">
        <v>1.1000000000000001E-3</v>
      </c>
      <c r="Y15" s="60">
        <v>0.1</v>
      </c>
    </row>
    <row r="16" spans="2:25" s="34" customFormat="1" ht="26.5" customHeight="1" x14ac:dyDescent="0.35">
      <c r="B16" s="597"/>
      <c r="C16" s="141" t="s">
        <v>72</v>
      </c>
      <c r="D16" s="145">
        <v>83</v>
      </c>
      <c r="E16" s="162" t="s">
        <v>10</v>
      </c>
      <c r="F16" s="464" t="s">
        <v>185</v>
      </c>
      <c r="G16" s="589">
        <v>90</v>
      </c>
      <c r="H16" s="162"/>
      <c r="I16" s="363">
        <v>20.25</v>
      </c>
      <c r="J16" s="74">
        <v>11.52</v>
      </c>
      <c r="K16" s="364">
        <v>1.35</v>
      </c>
      <c r="L16" s="741">
        <v>189.99</v>
      </c>
      <c r="M16" s="453">
        <v>7.0000000000000007E-2</v>
      </c>
      <c r="N16" s="363">
        <v>0.1</v>
      </c>
      <c r="O16" s="74">
        <v>4.84</v>
      </c>
      <c r="P16" s="74">
        <v>29.7</v>
      </c>
      <c r="Q16" s="364">
        <v>0</v>
      </c>
      <c r="R16" s="522">
        <v>20.53</v>
      </c>
      <c r="S16" s="74">
        <v>74.290000000000006</v>
      </c>
      <c r="T16" s="74">
        <v>23.03</v>
      </c>
      <c r="U16" s="74">
        <v>0.96</v>
      </c>
      <c r="V16" s="74">
        <v>298.8</v>
      </c>
      <c r="W16" s="74">
        <v>5.0000000000000001E-3</v>
      </c>
      <c r="X16" s="74">
        <v>6.0000000000000001E-3</v>
      </c>
      <c r="Y16" s="364">
        <v>1.7999999999999999E-2</v>
      </c>
    </row>
    <row r="17" spans="2:25" s="34" customFormat="1" ht="35.25" customHeight="1" x14ac:dyDescent="0.35">
      <c r="B17" s="597"/>
      <c r="C17" s="322"/>
      <c r="D17" s="463">
        <v>52</v>
      </c>
      <c r="E17" s="148" t="s">
        <v>61</v>
      </c>
      <c r="F17" s="138" t="s">
        <v>126</v>
      </c>
      <c r="G17" s="463">
        <v>150</v>
      </c>
      <c r="H17" s="91"/>
      <c r="I17" s="214">
        <v>3.15</v>
      </c>
      <c r="J17" s="76">
        <v>4.5</v>
      </c>
      <c r="K17" s="184">
        <v>17.55</v>
      </c>
      <c r="L17" s="333">
        <v>122.85</v>
      </c>
      <c r="M17" s="443">
        <v>0.16</v>
      </c>
      <c r="N17" s="208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35">
      <c r="B18" s="598"/>
      <c r="C18" s="198"/>
      <c r="D18" s="125">
        <v>114</v>
      </c>
      <c r="E18" s="111" t="s">
        <v>42</v>
      </c>
      <c r="F18" s="319" t="s">
        <v>49</v>
      </c>
      <c r="G18" s="551">
        <v>200</v>
      </c>
      <c r="H18" s="114"/>
      <c r="I18" s="17">
        <v>0.2</v>
      </c>
      <c r="J18" s="15">
        <v>0</v>
      </c>
      <c r="K18" s="18">
        <v>11</v>
      </c>
      <c r="L18" s="165">
        <v>44.8</v>
      </c>
      <c r="M18" s="443">
        <v>0</v>
      </c>
      <c r="N18" s="208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8"/>
      <c r="C19" s="198"/>
      <c r="D19" s="466">
        <v>119</v>
      </c>
      <c r="E19" s="148" t="s">
        <v>14</v>
      </c>
      <c r="F19" s="112" t="s">
        <v>52</v>
      </c>
      <c r="G19" s="125">
        <v>45</v>
      </c>
      <c r="H19" s="225"/>
      <c r="I19" s="208">
        <v>3.19</v>
      </c>
      <c r="J19" s="15">
        <v>0.31</v>
      </c>
      <c r="K19" s="39">
        <v>19.89</v>
      </c>
      <c r="L19" s="173">
        <v>108</v>
      </c>
      <c r="M19" s="443">
        <v>0.05</v>
      </c>
      <c r="N19" s="208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5" customHeight="1" x14ac:dyDescent="0.35">
      <c r="B20" s="598"/>
      <c r="C20" s="198"/>
      <c r="D20" s="463">
        <v>120</v>
      </c>
      <c r="E20" s="148" t="s">
        <v>15</v>
      </c>
      <c r="F20" s="112" t="s">
        <v>44</v>
      </c>
      <c r="G20" s="125">
        <v>30</v>
      </c>
      <c r="H20" s="225"/>
      <c r="I20" s="208">
        <v>1.71</v>
      </c>
      <c r="J20" s="15">
        <v>0.33</v>
      </c>
      <c r="K20" s="39">
        <v>11.16</v>
      </c>
      <c r="L20" s="173">
        <v>54.39</v>
      </c>
      <c r="M20" s="443">
        <v>0.02</v>
      </c>
      <c r="N20" s="208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5" customHeight="1" x14ac:dyDescent="0.35">
      <c r="B21" s="598"/>
      <c r="C21" s="139" t="s">
        <v>70</v>
      </c>
      <c r="D21" s="677"/>
      <c r="E21" s="431"/>
      <c r="F21" s="368" t="s">
        <v>21</v>
      </c>
      <c r="G21" s="677">
        <f>G13+G14+G15+G17+G18+G19+G20</f>
        <v>775</v>
      </c>
      <c r="H21" s="353"/>
      <c r="I21" s="271">
        <f t="shared" ref="I21:Y21" si="1">I13+I14+I15+I17+I18+I19+I20</f>
        <v>36.97</v>
      </c>
      <c r="J21" s="59">
        <f t="shared" si="1"/>
        <v>30.909999999999997</v>
      </c>
      <c r="K21" s="60">
        <f t="shared" si="1"/>
        <v>90.27</v>
      </c>
      <c r="L21" s="770">
        <f t="shared" si="1"/>
        <v>800.1099999999999</v>
      </c>
      <c r="M21" s="452">
        <f t="shared" si="1"/>
        <v>0.58000000000000007</v>
      </c>
      <c r="N21" s="271">
        <f t="shared" si="1"/>
        <v>0.42000000000000004</v>
      </c>
      <c r="O21" s="59">
        <f t="shared" si="1"/>
        <v>35.19</v>
      </c>
      <c r="P21" s="59">
        <f t="shared" si="1"/>
        <v>1135</v>
      </c>
      <c r="Q21" s="60">
        <f t="shared" si="1"/>
        <v>0.13</v>
      </c>
      <c r="R21" s="58">
        <f t="shared" si="1"/>
        <v>204.92</v>
      </c>
      <c r="S21" s="59">
        <f t="shared" si="1"/>
        <v>532.83000000000004</v>
      </c>
      <c r="T21" s="59">
        <f t="shared" si="1"/>
        <v>154.76999999999998</v>
      </c>
      <c r="U21" s="59">
        <f t="shared" si="1"/>
        <v>22.740000000000002</v>
      </c>
      <c r="V21" s="59">
        <f t="shared" si="1"/>
        <v>1847</v>
      </c>
      <c r="W21" s="59">
        <f t="shared" si="1"/>
        <v>2.2799999999999997E-2</v>
      </c>
      <c r="X21" s="59">
        <f t="shared" si="1"/>
        <v>9.6000000000000009E-3</v>
      </c>
      <c r="Y21" s="60">
        <f t="shared" si="1"/>
        <v>0.22500000000000001</v>
      </c>
    </row>
    <row r="22" spans="2:25" s="16" customFormat="1" ht="26.5" customHeight="1" x14ac:dyDescent="0.35">
      <c r="B22" s="598"/>
      <c r="C22" s="139" t="s">
        <v>70</v>
      </c>
      <c r="D22" s="677"/>
      <c r="E22" s="431"/>
      <c r="F22" s="368" t="s">
        <v>22</v>
      </c>
      <c r="G22" s="677"/>
      <c r="H22" s="353"/>
      <c r="I22" s="271"/>
      <c r="J22" s="59"/>
      <c r="K22" s="60"/>
      <c r="L22" s="778">
        <f>L21/23.5</f>
        <v>34.047234042553185</v>
      </c>
      <c r="M22" s="452"/>
      <c r="N22" s="271"/>
      <c r="O22" s="59"/>
      <c r="P22" s="59"/>
      <c r="Q22" s="60"/>
      <c r="R22" s="58"/>
      <c r="S22" s="59"/>
      <c r="T22" s="59"/>
      <c r="U22" s="59"/>
      <c r="V22" s="59"/>
      <c r="W22" s="59"/>
      <c r="X22" s="59"/>
      <c r="Y22" s="60"/>
    </row>
    <row r="23" spans="2:25" s="34" customFormat="1" ht="26.5" customHeight="1" x14ac:dyDescent="0.35">
      <c r="B23" s="597"/>
      <c r="C23" s="141" t="s">
        <v>72</v>
      </c>
      <c r="D23" s="617"/>
      <c r="E23" s="582"/>
      <c r="F23" s="372" t="s">
        <v>21</v>
      </c>
      <c r="G23" s="475">
        <f>G13+G14+G16+G17+G18+G19+G20</f>
        <v>775</v>
      </c>
      <c r="H23" s="406"/>
      <c r="I23" s="388">
        <f t="shared" ref="I23:Y23" si="2">I13+I14+I16+I17+I18+I19+I20</f>
        <v>38.700000000000003</v>
      </c>
      <c r="J23" s="387">
        <f t="shared" si="2"/>
        <v>26.519999999999996</v>
      </c>
      <c r="K23" s="389">
        <f t="shared" si="2"/>
        <v>80.930000000000007</v>
      </c>
      <c r="L23" s="495">
        <f t="shared" si="2"/>
        <v>728.94999999999993</v>
      </c>
      <c r="M23" s="257">
        <f t="shared" si="2"/>
        <v>0.57000000000000006</v>
      </c>
      <c r="N23" s="388">
        <f t="shared" si="2"/>
        <v>0.38</v>
      </c>
      <c r="O23" s="387">
        <f t="shared" si="2"/>
        <v>38.92</v>
      </c>
      <c r="P23" s="387">
        <f t="shared" si="2"/>
        <v>1134.7</v>
      </c>
      <c r="Q23" s="389">
        <f t="shared" si="2"/>
        <v>0.03</v>
      </c>
      <c r="R23" s="651">
        <f t="shared" si="2"/>
        <v>145.93</v>
      </c>
      <c r="S23" s="387">
        <f t="shared" si="2"/>
        <v>434.12</v>
      </c>
      <c r="T23" s="387">
        <f t="shared" si="2"/>
        <v>156.89999999999998</v>
      </c>
      <c r="U23" s="387">
        <f t="shared" si="2"/>
        <v>22.410000000000004</v>
      </c>
      <c r="V23" s="387">
        <f t="shared" si="2"/>
        <v>1939.25</v>
      </c>
      <c r="W23" s="387">
        <f t="shared" si="2"/>
        <v>2.3499999999999997E-2</v>
      </c>
      <c r="X23" s="387">
        <f t="shared" si="2"/>
        <v>1.4500000000000001E-2</v>
      </c>
      <c r="Y23" s="389">
        <f t="shared" si="2"/>
        <v>0.14299999999999999</v>
      </c>
    </row>
    <row r="24" spans="2:25" s="34" customFormat="1" ht="26.5" customHeight="1" thickBot="1" x14ac:dyDescent="0.4">
      <c r="B24" s="637"/>
      <c r="C24" s="141" t="s">
        <v>72</v>
      </c>
      <c r="D24" s="428"/>
      <c r="E24" s="493"/>
      <c r="F24" s="373" t="s">
        <v>22</v>
      </c>
      <c r="G24" s="428"/>
      <c r="H24" s="146"/>
      <c r="I24" s="374"/>
      <c r="J24" s="375"/>
      <c r="K24" s="376"/>
      <c r="L24" s="776">
        <f>L23/23.5</f>
        <v>31.019148936170211</v>
      </c>
      <c r="M24" s="493"/>
      <c r="N24" s="374"/>
      <c r="O24" s="375"/>
      <c r="P24" s="375"/>
      <c r="Q24" s="376"/>
      <c r="R24" s="668"/>
      <c r="S24" s="375"/>
      <c r="T24" s="375"/>
      <c r="U24" s="375"/>
      <c r="V24" s="375"/>
      <c r="W24" s="375"/>
      <c r="X24" s="375"/>
      <c r="Y24" s="376"/>
    </row>
    <row r="25" spans="2:25" x14ac:dyDescent="0.35">
      <c r="B25" s="9"/>
      <c r="C25" s="9"/>
      <c r="D25" s="201"/>
      <c r="E25" s="204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7" spans="2:25" ht="15.5" x14ac:dyDescent="0.35">
      <c r="B27" s="591" t="s">
        <v>62</v>
      </c>
      <c r="C27" s="641"/>
      <c r="D27" s="606"/>
      <c r="E27" s="606"/>
    </row>
    <row r="28" spans="2:25" ht="15.5" x14ac:dyDescent="0.35">
      <c r="B28" s="592" t="s">
        <v>63</v>
      </c>
      <c r="C28" s="642"/>
      <c r="D28" s="607"/>
      <c r="E28" s="607"/>
    </row>
    <row r="29" spans="2:25" x14ac:dyDescent="0.35">
      <c r="B29" s="11"/>
      <c r="C29" s="310"/>
      <c r="D29" s="310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62" t="s">
        <v>1</v>
      </c>
      <c r="C2" s="562"/>
      <c r="D2" s="643"/>
      <c r="E2" s="644" t="s">
        <v>3</v>
      </c>
      <c r="F2" s="562"/>
      <c r="G2" s="564" t="s">
        <v>2</v>
      </c>
      <c r="H2" s="593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9" t="s">
        <v>24</v>
      </c>
      <c r="N4" s="910"/>
      <c r="O4" s="923"/>
      <c r="P4" s="923"/>
      <c r="Q4" s="924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s="16" customFormat="1" ht="28.5" customHeight="1" thickBot="1" x14ac:dyDescent="0.4">
      <c r="B5" s="913"/>
      <c r="C5" s="913"/>
      <c r="D5" s="916"/>
      <c r="E5" s="913"/>
      <c r="F5" s="913"/>
      <c r="G5" s="913"/>
      <c r="H5" s="913"/>
      <c r="I5" s="537" t="s">
        <v>27</v>
      </c>
      <c r="J5" s="413" t="s">
        <v>28</v>
      </c>
      <c r="K5" s="539" t="s">
        <v>29</v>
      </c>
      <c r="L5" s="931"/>
      <c r="M5" s="316" t="s">
        <v>30</v>
      </c>
      <c r="N5" s="316" t="s">
        <v>109</v>
      </c>
      <c r="O5" s="309" t="s">
        <v>31</v>
      </c>
      <c r="P5" s="460" t="s">
        <v>110</v>
      </c>
      <c r="Q5" s="461" t="s">
        <v>111</v>
      </c>
      <c r="R5" s="479" t="s">
        <v>32</v>
      </c>
      <c r="S5" s="309" t="s">
        <v>33</v>
      </c>
      <c r="T5" s="309" t="s">
        <v>34</v>
      </c>
      <c r="U5" s="461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595" t="s">
        <v>6</v>
      </c>
      <c r="C6" s="595"/>
      <c r="D6" s="847">
        <v>24</v>
      </c>
      <c r="E6" s="315" t="s">
        <v>20</v>
      </c>
      <c r="F6" s="703" t="s">
        <v>105</v>
      </c>
      <c r="G6" s="194">
        <v>150</v>
      </c>
      <c r="H6" s="315"/>
      <c r="I6" s="219">
        <v>0.6</v>
      </c>
      <c r="J6" s="35">
        <v>0</v>
      </c>
      <c r="K6" s="195">
        <v>16.95</v>
      </c>
      <c r="L6" s="383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19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34" customFormat="1" ht="26.5" customHeight="1" x14ac:dyDescent="0.35">
      <c r="B7" s="608"/>
      <c r="C7" s="608"/>
      <c r="D7" s="116">
        <v>66</v>
      </c>
      <c r="E7" s="90" t="s">
        <v>90</v>
      </c>
      <c r="F7" s="339" t="s">
        <v>75</v>
      </c>
      <c r="G7" s="549">
        <v>240</v>
      </c>
      <c r="H7" s="90"/>
      <c r="I7" s="208">
        <v>20.88</v>
      </c>
      <c r="J7" s="15">
        <v>8.8800000000000008</v>
      </c>
      <c r="K7" s="39">
        <v>24.48</v>
      </c>
      <c r="L7" s="217">
        <v>428.64</v>
      </c>
      <c r="M7" s="208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608"/>
      <c r="C8" s="608"/>
      <c r="D8" s="114">
        <v>113</v>
      </c>
      <c r="E8" s="111" t="s">
        <v>5</v>
      </c>
      <c r="F8" s="587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08"/>
      <c r="C9" s="608"/>
      <c r="D9" s="117">
        <v>119</v>
      </c>
      <c r="E9" s="114" t="s">
        <v>14</v>
      </c>
      <c r="F9" s="587" t="s">
        <v>52</v>
      </c>
      <c r="G9" s="160">
        <v>20</v>
      </c>
      <c r="H9" s="111"/>
      <c r="I9" s="208">
        <v>1.4</v>
      </c>
      <c r="J9" s="15">
        <v>0.14000000000000001</v>
      </c>
      <c r="K9" s="39">
        <v>8.8000000000000007</v>
      </c>
      <c r="L9" s="217">
        <v>48</v>
      </c>
      <c r="M9" s="208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608"/>
      <c r="C10" s="608"/>
      <c r="D10" s="114">
        <v>120</v>
      </c>
      <c r="E10" s="111" t="s">
        <v>15</v>
      </c>
      <c r="F10" s="587" t="s">
        <v>97</v>
      </c>
      <c r="G10" s="114">
        <v>20</v>
      </c>
      <c r="H10" s="225"/>
      <c r="I10" s="208">
        <v>1.1399999999999999</v>
      </c>
      <c r="J10" s="15">
        <v>0.22</v>
      </c>
      <c r="K10" s="39">
        <v>7.44</v>
      </c>
      <c r="L10" s="21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8"/>
      <c r="C11" s="608"/>
      <c r="D11" s="115"/>
      <c r="E11" s="91"/>
      <c r="F11" s="136" t="s">
        <v>21</v>
      </c>
      <c r="G11" s="231">
        <f>SUM(G6:G10)</f>
        <v>630</v>
      </c>
      <c r="H11" s="91"/>
      <c r="I11" s="176">
        <f t="shared" ref="I11:Y11" si="0">SUM(I6:I10)</f>
        <v>24.22</v>
      </c>
      <c r="J11" s="32">
        <f t="shared" si="0"/>
        <v>9.240000000000002</v>
      </c>
      <c r="K11" s="67">
        <f t="shared" si="0"/>
        <v>68.67</v>
      </c>
      <c r="L11" s="329">
        <f>SUM(L6:L10)</f>
        <v>627.5</v>
      </c>
      <c r="M11" s="176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9">
        <f t="shared" si="0"/>
        <v>0</v>
      </c>
      <c r="R11" s="176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7">
        <f t="shared" si="0"/>
        <v>0.14700000000000002</v>
      </c>
    </row>
    <row r="12" spans="2:25" s="34" customFormat="1" ht="26.5" customHeight="1" thickBot="1" x14ac:dyDescent="0.4">
      <c r="B12" s="632"/>
      <c r="C12" s="632"/>
      <c r="D12" s="118"/>
      <c r="E12" s="182"/>
      <c r="F12" s="137" t="s">
        <v>22</v>
      </c>
      <c r="G12" s="118"/>
      <c r="H12" s="222"/>
      <c r="I12" s="226"/>
      <c r="J12" s="227"/>
      <c r="K12" s="410"/>
      <c r="L12" s="422">
        <f>L11/23.5</f>
        <v>26.702127659574469</v>
      </c>
      <c r="M12" s="226"/>
      <c r="N12" s="415"/>
      <c r="O12" s="227"/>
      <c r="P12" s="227"/>
      <c r="Q12" s="409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594" t="s">
        <v>7</v>
      </c>
      <c r="C13" s="594"/>
      <c r="D13" s="134">
        <v>9</v>
      </c>
      <c r="E13" s="588" t="s">
        <v>20</v>
      </c>
      <c r="F13" s="332" t="s">
        <v>88</v>
      </c>
      <c r="G13" s="134">
        <v>60</v>
      </c>
      <c r="H13" s="588"/>
      <c r="I13" s="228">
        <v>1.26</v>
      </c>
      <c r="J13" s="37">
        <v>4.26</v>
      </c>
      <c r="K13" s="38">
        <v>7.26</v>
      </c>
      <c r="L13" s="420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595"/>
      <c r="C14" s="595"/>
      <c r="D14" s="115">
        <v>35</v>
      </c>
      <c r="E14" s="91" t="s">
        <v>94</v>
      </c>
      <c r="F14" s="138" t="s">
        <v>91</v>
      </c>
      <c r="G14" s="199">
        <v>200</v>
      </c>
      <c r="H14" s="115"/>
      <c r="I14" s="72">
        <v>4.8</v>
      </c>
      <c r="J14" s="13">
        <v>7.6</v>
      </c>
      <c r="K14" s="23">
        <v>9</v>
      </c>
      <c r="L14" s="117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8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597"/>
      <c r="C15" s="597"/>
      <c r="D15" s="116">
        <v>88</v>
      </c>
      <c r="E15" s="90" t="s">
        <v>10</v>
      </c>
      <c r="F15" s="339" t="s">
        <v>149</v>
      </c>
      <c r="G15" s="549">
        <v>90</v>
      </c>
      <c r="H15" s="90"/>
      <c r="I15" s="209">
        <v>18</v>
      </c>
      <c r="J15" s="13">
        <v>16.5</v>
      </c>
      <c r="K15" s="530">
        <v>2.89</v>
      </c>
      <c r="L15" s="127">
        <v>232.8</v>
      </c>
      <c r="M15" s="72">
        <v>0.05</v>
      </c>
      <c r="N15" s="72">
        <v>0.13</v>
      </c>
      <c r="O15" s="13">
        <v>0.55000000000000004</v>
      </c>
      <c r="P15" s="13">
        <v>0</v>
      </c>
      <c r="Q15" s="43">
        <v>0</v>
      </c>
      <c r="R15" s="72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597"/>
      <c r="C16" s="597"/>
      <c r="D16" s="114">
        <v>124</v>
      </c>
      <c r="E16" s="111" t="s">
        <v>61</v>
      </c>
      <c r="F16" s="319" t="s">
        <v>98</v>
      </c>
      <c r="G16" s="114">
        <v>150</v>
      </c>
      <c r="H16" s="111"/>
      <c r="I16" s="209">
        <v>4.05</v>
      </c>
      <c r="J16" s="13">
        <v>4.5</v>
      </c>
      <c r="K16" s="43">
        <v>22.8</v>
      </c>
      <c r="L16" s="127">
        <v>147.30000000000001</v>
      </c>
      <c r="M16" s="185">
        <v>0.11</v>
      </c>
      <c r="N16" s="185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26.5" customHeight="1" x14ac:dyDescent="0.35">
      <c r="B17" s="598"/>
      <c r="C17" s="598"/>
      <c r="D17" s="117">
        <v>103</v>
      </c>
      <c r="E17" s="111" t="s">
        <v>18</v>
      </c>
      <c r="F17" s="587" t="s">
        <v>58</v>
      </c>
      <c r="G17" s="114">
        <v>200</v>
      </c>
      <c r="H17" s="225"/>
      <c r="I17" s="208">
        <v>0.2</v>
      </c>
      <c r="J17" s="15">
        <v>0</v>
      </c>
      <c r="K17" s="39">
        <v>15.02</v>
      </c>
      <c r="L17" s="173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8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598"/>
      <c r="C18" s="598"/>
      <c r="D18" s="117">
        <v>119</v>
      </c>
      <c r="E18" s="111" t="s">
        <v>14</v>
      </c>
      <c r="F18" s="587" t="s">
        <v>52</v>
      </c>
      <c r="G18" s="114">
        <v>45</v>
      </c>
      <c r="H18" s="225"/>
      <c r="I18" s="208">
        <v>3.19</v>
      </c>
      <c r="J18" s="15">
        <v>0.31</v>
      </c>
      <c r="K18" s="39">
        <v>19.89</v>
      </c>
      <c r="L18" s="173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598"/>
      <c r="C19" s="598"/>
      <c r="D19" s="114">
        <v>120</v>
      </c>
      <c r="E19" s="111" t="s">
        <v>15</v>
      </c>
      <c r="F19" s="587" t="s">
        <v>44</v>
      </c>
      <c r="G19" s="114">
        <v>30</v>
      </c>
      <c r="H19" s="225"/>
      <c r="I19" s="208">
        <v>1.71</v>
      </c>
      <c r="J19" s="15">
        <v>0.33</v>
      </c>
      <c r="K19" s="39">
        <v>11.16</v>
      </c>
      <c r="L19" s="173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597"/>
      <c r="C20" s="597"/>
      <c r="D20" s="120"/>
      <c r="E20" s="220"/>
      <c r="F20" s="136" t="s">
        <v>21</v>
      </c>
      <c r="G20" s="169">
        <f>SUM(G13:G19)</f>
        <v>775</v>
      </c>
      <c r="H20" s="220"/>
      <c r="I20" s="176">
        <f t="shared" ref="I20:K20" si="1">SUM(I13:I19)</f>
        <v>33.21</v>
      </c>
      <c r="J20" s="32">
        <f t="shared" si="1"/>
        <v>33.5</v>
      </c>
      <c r="K20" s="67">
        <f t="shared" si="1"/>
        <v>88.02</v>
      </c>
      <c r="L20" s="378">
        <f>L13+L14+L15+L16+L17+L18+L19</f>
        <v>800.17000000000007</v>
      </c>
      <c r="M20" s="176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7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7">
        <f t="shared" si="2"/>
        <v>0.16499999999999998</v>
      </c>
    </row>
    <row r="21" spans="2:25" s="34" customFormat="1" ht="26.5" customHeight="1" thickBot="1" x14ac:dyDescent="0.4">
      <c r="B21" s="637"/>
      <c r="C21" s="637"/>
      <c r="D21" s="121"/>
      <c r="E21" s="222"/>
      <c r="F21" s="137" t="s">
        <v>22</v>
      </c>
      <c r="G21" s="118"/>
      <c r="H21" s="182"/>
      <c r="I21" s="178"/>
      <c r="J21" s="51"/>
      <c r="K21" s="104"/>
      <c r="L21" s="350">
        <f>L20/23.5</f>
        <v>34.049787234042554</v>
      </c>
      <c r="M21" s="178"/>
      <c r="N21" s="135"/>
      <c r="O21" s="51"/>
      <c r="P21" s="51"/>
      <c r="Q21" s="104"/>
      <c r="R21" s="135"/>
      <c r="S21" s="51"/>
      <c r="T21" s="51"/>
      <c r="U21" s="51"/>
      <c r="V21" s="51"/>
      <c r="W21" s="51"/>
      <c r="X21" s="51"/>
      <c r="Y21" s="104"/>
    </row>
    <row r="22" spans="2:25" x14ac:dyDescent="0.35">
      <c r="B22" s="9"/>
      <c r="C22" s="9"/>
      <c r="D22" s="201"/>
      <c r="E22" s="204"/>
      <c r="F22" s="28"/>
      <c r="G22" s="28"/>
      <c r="H22" s="189"/>
      <c r="I22" s="190"/>
      <c r="J22" s="189"/>
      <c r="K22" s="28"/>
      <c r="L22" s="191"/>
      <c r="M22" s="28"/>
      <c r="N22" s="28"/>
      <c r="O22" s="28"/>
      <c r="P22" s="192"/>
      <c r="Q22" s="192"/>
      <c r="R22" s="192"/>
      <c r="S22" s="192"/>
      <c r="T22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62" t="s">
        <v>1</v>
      </c>
      <c r="C2" s="562"/>
      <c r="D2" s="643"/>
      <c r="E2" s="644" t="s">
        <v>3</v>
      </c>
      <c r="F2" s="562"/>
      <c r="G2" s="564" t="s">
        <v>2</v>
      </c>
      <c r="H2" s="593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9" t="s">
        <v>24</v>
      </c>
      <c r="N4" s="910"/>
      <c r="O4" s="923"/>
      <c r="P4" s="923"/>
      <c r="Q4" s="924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s="16" customFormat="1" ht="28.5" customHeight="1" thickBot="1" x14ac:dyDescent="0.4">
      <c r="B5" s="913"/>
      <c r="C5" s="917"/>
      <c r="D5" s="916"/>
      <c r="E5" s="913"/>
      <c r="F5" s="913"/>
      <c r="G5" s="913"/>
      <c r="H5" s="913"/>
      <c r="I5" s="537" t="s">
        <v>27</v>
      </c>
      <c r="J5" s="413" t="s">
        <v>28</v>
      </c>
      <c r="K5" s="539" t="s">
        <v>29</v>
      </c>
      <c r="L5" s="931"/>
      <c r="M5" s="316" t="s">
        <v>30</v>
      </c>
      <c r="N5" s="316" t="s">
        <v>109</v>
      </c>
      <c r="O5" s="309" t="s">
        <v>31</v>
      </c>
      <c r="P5" s="460" t="s">
        <v>110</v>
      </c>
      <c r="Q5" s="461" t="s">
        <v>111</v>
      </c>
      <c r="R5" s="479" t="s">
        <v>32</v>
      </c>
      <c r="S5" s="309" t="s">
        <v>33</v>
      </c>
      <c r="T5" s="309" t="s">
        <v>34</v>
      </c>
      <c r="U5" s="461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39" customHeight="1" x14ac:dyDescent="0.35">
      <c r="B6" s="595" t="s">
        <v>6</v>
      </c>
      <c r="C6" s="119"/>
      <c r="D6" s="446">
        <v>301</v>
      </c>
      <c r="E6" s="125" t="s">
        <v>77</v>
      </c>
      <c r="F6" s="394" t="s">
        <v>157</v>
      </c>
      <c r="G6" s="194">
        <v>60</v>
      </c>
      <c r="H6" s="315"/>
      <c r="I6" s="238">
        <v>2.67</v>
      </c>
      <c r="J6" s="20">
        <v>9.57</v>
      </c>
      <c r="K6" s="46">
        <v>17.809999999999999</v>
      </c>
      <c r="L6" s="237">
        <v>168.61</v>
      </c>
      <c r="M6" s="304">
        <v>0.02</v>
      </c>
      <c r="N6" s="305">
        <v>0.05</v>
      </c>
      <c r="O6" s="49">
        <v>0.26</v>
      </c>
      <c r="P6" s="49">
        <v>30</v>
      </c>
      <c r="Q6" s="50">
        <v>0.14000000000000001</v>
      </c>
      <c r="R6" s="305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608"/>
      <c r="C7" s="115"/>
      <c r="D7" s="463">
        <v>59</v>
      </c>
      <c r="E7" s="115" t="s">
        <v>59</v>
      </c>
      <c r="F7" s="248" t="s">
        <v>127</v>
      </c>
      <c r="G7" s="199">
        <v>205</v>
      </c>
      <c r="H7" s="91"/>
      <c r="I7" s="238">
        <v>7.79</v>
      </c>
      <c r="J7" s="20">
        <v>11.89</v>
      </c>
      <c r="K7" s="46">
        <v>26.65</v>
      </c>
      <c r="L7" s="237">
        <v>244.56</v>
      </c>
      <c r="M7" s="208">
        <v>0.22</v>
      </c>
      <c r="N7" s="17">
        <v>0.24</v>
      </c>
      <c r="O7" s="15">
        <v>0</v>
      </c>
      <c r="P7" s="15">
        <v>13.53</v>
      </c>
      <c r="Q7" s="18">
        <v>0.12</v>
      </c>
      <c r="R7" s="208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608"/>
      <c r="C8" s="115"/>
      <c r="D8" s="463">
        <v>114</v>
      </c>
      <c r="E8" s="91" t="s">
        <v>42</v>
      </c>
      <c r="F8" s="321" t="s">
        <v>49</v>
      </c>
      <c r="G8" s="541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08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48"/>
      <c r="C9" s="199"/>
      <c r="D9" s="466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08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48"/>
      <c r="C10" s="199"/>
      <c r="D10" s="463">
        <v>120</v>
      </c>
      <c r="E10" s="115" t="s">
        <v>44</v>
      </c>
      <c r="F10" s="180" t="s">
        <v>13</v>
      </c>
      <c r="G10" s="115">
        <v>20</v>
      </c>
      <c r="H10" s="872"/>
      <c r="I10" s="238">
        <v>1.1399999999999999</v>
      </c>
      <c r="J10" s="20">
        <v>0.22</v>
      </c>
      <c r="K10" s="46">
        <v>7.44</v>
      </c>
      <c r="L10" s="3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8"/>
      <c r="C11" s="115"/>
      <c r="D11" s="463" t="s">
        <v>138</v>
      </c>
      <c r="E11" s="115" t="s">
        <v>18</v>
      </c>
      <c r="F11" s="181" t="s">
        <v>175</v>
      </c>
      <c r="G11" s="115">
        <v>250</v>
      </c>
      <c r="H11" s="377"/>
      <c r="I11" s="238">
        <v>8.25</v>
      </c>
      <c r="J11" s="20">
        <v>6.25</v>
      </c>
      <c r="K11" s="46">
        <v>22</v>
      </c>
      <c r="L11" s="366">
        <v>175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608"/>
      <c r="C12" s="115"/>
      <c r="D12" s="463"/>
      <c r="E12" s="115"/>
      <c r="F12" s="155" t="s">
        <v>21</v>
      </c>
      <c r="G12" s="231">
        <f>SUM(G6:G11)</f>
        <v>755</v>
      </c>
      <c r="H12" s="377"/>
      <c r="I12" s="238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20">
        <f>SUM(L6:L11)</f>
        <v>719.67000000000007</v>
      </c>
      <c r="M12" s="238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8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32"/>
      <c r="C13" s="118"/>
      <c r="D13" s="230"/>
      <c r="E13" s="118"/>
      <c r="F13" s="156" t="s">
        <v>22</v>
      </c>
      <c r="G13" s="324"/>
      <c r="H13" s="182"/>
      <c r="I13" s="178"/>
      <c r="J13" s="51"/>
      <c r="K13" s="104"/>
      <c r="L13" s="399">
        <f>L12/23.5</f>
        <v>30.62425531914894</v>
      </c>
      <c r="M13" s="178"/>
      <c r="N13" s="135"/>
      <c r="O13" s="51"/>
      <c r="P13" s="51"/>
      <c r="Q13" s="110"/>
      <c r="R13" s="178"/>
      <c r="S13" s="51"/>
      <c r="T13" s="51"/>
      <c r="U13" s="51"/>
      <c r="V13" s="51"/>
      <c r="W13" s="51"/>
      <c r="X13" s="51"/>
      <c r="Y13" s="104"/>
    </row>
    <row r="14" spans="2:25" s="16" customFormat="1" ht="26.5" customHeight="1" x14ac:dyDescent="0.35">
      <c r="B14" s="595" t="s">
        <v>7</v>
      </c>
      <c r="C14" s="134"/>
      <c r="D14" s="344">
        <v>24</v>
      </c>
      <c r="E14" s="134" t="s">
        <v>8</v>
      </c>
      <c r="F14" s="873" t="s">
        <v>107</v>
      </c>
      <c r="G14" s="134">
        <v>150</v>
      </c>
      <c r="H14" s="588"/>
      <c r="I14" s="304">
        <v>0.6</v>
      </c>
      <c r="J14" s="49">
        <v>0</v>
      </c>
      <c r="K14" s="341">
        <v>16.95</v>
      </c>
      <c r="L14" s="874">
        <v>69</v>
      </c>
      <c r="M14" s="219">
        <v>0.01</v>
      </c>
      <c r="N14" s="47">
        <v>0.03</v>
      </c>
      <c r="O14" s="35">
        <v>19.5</v>
      </c>
      <c r="P14" s="35">
        <v>0</v>
      </c>
      <c r="Q14" s="48">
        <v>0</v>
      </c>
      <c r="R14" s="228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595"/>
      <c r="C15" s="115"/>
      <c r="D15" s="463">
        <v>138</v>
      </c>
      <c r="E15" s="115" t="s">
        <v>9</v>
      </c>
      <c r="F15" s="138" t="s">
        <v>64</v>
      </c>
      <c r="G15" s="199">
        <v>200</v>
      </c>
      <c r="H15" s="91"/>
      <c r="I15" s="214">
        <v>6.2</v>
      </c>
      <c r="J15" s="76">
        <v>6.2</v>
      </c>
      <c r="K15" s="184">
        <v>11</v>
      </c>
      <c r="L15" s="333">
        <v>125.8</v>
      </c>
      <c r="M15" s="209">
        <v>0.08</v>
      </c>
      <c r="N15" s="72">
        <v>0.04</v>
      </c>
      <c r="O15" s="13">
        <v>10.7</v>
      </c>
      <c r="P15" s="13">
        <v>100.5</v>
      </c>
      <c r="Q15" s="43">
        <v>0</v>
      </c>
      <c r="R15" s="72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597"/>
      <c r="C16" s="322"/>
      <c r="D16" s="463">
        <v>177</v>
      </c>
      <c r="E16" s="115" t="s">
        <v>10</v>
      </c>
      <c r="F16" s="248" t="s">
        <v>147</v>
      </c>
      <c r="G16" s="115">
        <v>90</v>
      </c>
      <c r="H16" s="463"/>
      <c r="I16" s="238">
        <v>15.76</v>
      </c>
      <c r="J16" s="20">
        <v>13.35</v>
      </c>
      <c r="K16" s="46">
        <v>1.61</v>
      </c>
      <c r="L16" s="765">
        <v>190.46</v>
      </c>
      <c r="M16" s="208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8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597"/>
      <c r="C17" s="322"/>
      <c r="D17" s="115">
        <v>54</v>
      </c>
      <c r="E17" s="463" t="s">
        <v>82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598"/>
      <c r="C18" s="322"/>
      <c r="D18" s="466">
        <v>104</v>
      </c>
      <c r="E18" s="115" t="s">
        <v>18</v>
      </c>
      <c r="F18" s="248" t="s">
        <v>133</v>
      </c>
      <c r="G18" s="115">
        <v>200</v>
      </c>
      <c r="H18" s="875"/>
      <c r="I18" s="238">
        <v>0</v>
      </c>
      <c r="J18" s="20">
        <v>0</v>
      </c>
      <c r="K18" s="46">
        <v>19.8</v>
      </c>
      <c r="L18" s="765">
        <v>81.599999999999994</v>
      </c>
      <c r="M18" s="208">
        <v>0.16</v>
      </c>
      <c r="N18" s="17">
        <v>0.1</v>
      </c>
      <c r="O18" s="15">
        <v>9.18</v>
      </c>
      <c r="P18" s="15">
        <v>80</v>
      </c>
      <c r="Q18" s="18">
        <v>0.96</v>
      </c>
      <c r="R18" s="208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8"/>
      <c r="C19" s="322"/>
      <c r="D19" s="466">
        <v>119</v>
      </c>
      <c r="E19" s="115" t="s">
        <v>14</v>
      </c>
      <c r="F19" s="186" t="s">
        <v>52</v>
      </c>
      <c r="G19" s="199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08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598"/>
      <c r="C20" s="322"/>
      <c r="D20" s="463">
        <v>120</v>
      </c>
      <c r="E20" s="115" t="s">
        <v>15</v>
      </c>
      <c r="F20" s="186" t="s">
        <v>44</v>
      </c>
      <c r="G20" s="115">
        <v>20</v>
      </c>
      <c r="H20" s="335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97"/>
      <c r="C21" s="322"/>
      <c r="D21" s="221"/>
      <c r="E21" s="120"/>
      <c r="F21" s="155" t="s">
        <v>21</v>
      </c>
      <c r="G21" s="169">
        <f>SUM(G14:G20)</f>
        <v>830</v>
      </c>
      <c r="H21" s="221"/>
      <c r="I21" s="176">
        <f t="shared" ref="I21:Y21" si="1">SUM(I14:I20)</f>
        <v>32.299999999999997</v>
      </c>
      <c r="J21" s="32">
        <f t="shared" si="1"/>
        <v>25.009999999999998</v>
      </c>
      <c r="K21" s="67">
        <f t="shared" si="1"/>
        <v>99.499999999999986</v>
      </c>
      <c r="L21" s="521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9">
        <f t="shared" si="1"/>
        <v>0.96899999999999997</v>
      </c>
      <c r="R21" s="176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7">
        <f t="shared" si="1"/>
        <v>0.16500000000000001</v>
      </c>
    </row>
    <row r="22" spans="2:25" s="34" customFormat="1" ht="26.5" customHeight="1" thickBot="1" x14ac:dyDescent="0.4">
      <c r="B22" s="637"/>
      <c r="C22" s="121"/>
      <c r="D22" s="638"/>
      <c r="E22" s="121"/>
      <c r="F22" s="156" t="s">
        <v>22</v>
      </c>
      <c r="G22" s="118"/>
      <c r="H22" s="230"/>
      <c r="I22" s="178"/>
      <c r="J22" s="51"/>
      <c r="K22" s="104"/>
      <c r="L22" s="400">
        <f>L21/23.5</f>
        <v>32.400851063829784</v>
      </c>
      <c r="M22" s="135"/>
      <c r="N22" s="135"/>
      <c r="O22" s="51"/>
      <c r="P22" s="51"/>
      <c r="Q22" s="110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9"/>
      <c r="D23" s="201"/>
      <c r="E23" s="204"/>
      <c r="F23" s="28"/>
      <c r="G23" s="28"/>
      <c r="H23" s="189"/>
      <c r="I23" s="190"/>
      <c r="J23" s="189"/>
      <c r="K23" s="28"/>
      <c r="L23" s="191"/>
      <c r="M23" s="28"/>
      <c r="N23" s="28"/>
      <c r="O23" s="28"/>
      <c r="P23" s="192"/>
      <c r="Q23" s="192"/>
      <c r="R23" s="192"/>
      <c r="S23" s="192"/>
      <c r="T23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63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912" t="s">
        <v>0</v>
      </c>
      <c r="C4" s="912"/>
      <c r="D4" s="914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18" t="s">
        <v>25</v>
      </c>
      <c r="S4" s="921"/>
      <c r="T4" s="921"/>
      <c r="U4" s="921"/>
      <c r="V4" s="921"/>
      <c r="W4" s="921"/>
      <c r="X4" s="921"/>
      <c r="Y4" s="922"/>
    </row>
    <row r="5" spans="2:25" s="16" customFormat="1" ht="31.5" thickBot="1" x14ac:dyDescent="0.4">
      <c r="B5" s="913"/>
      <c r="C5" s="913"/>
      <c r="D5" s="913"/>
      <c r="E5" s="913"/>
      <c r="F5" s="913"/>
      <c r="G5" s="913"/>
      <c r="H5" s="913"/>
      <c r="I5" s="445" t="s">
        <v>27</v>
      </c>
      <c r="J5" s="413" t="s">
        <v>28</v>
      </c>
      <c r="K5" s="544" t="s">
        <v>29</v>
      </c>
      <c r="L5" s="916"/>
      <c r="M5" s="434" t="s">
        <v>30</v>
      </c>
      <c r="N5" s="434" t="s">
        <v>109</v>
      </c>
      <c r="O5" s="434" t="s">
        <v>31</v>
      </c>
      <c r="P5" s="442" t="s">
        <v>110</v>
      </c>
      <c r="Q5" s="434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540" t="s">
        <v>115</v>
      </c>
    </row>
    <row r="6" spans="2:25" s="16" customFormat="1" ht="26.5" customHeight="1" x14ac:dyDescent="0.35">
      <c r="B6" s="566" t="s">
        <v>6</v>
      </c>
      <c r="C6" s="446"/>
      <c r="D6" s="315" t="s">
        <v>43</v>
      </c>
      <c r="E6" s="488" t="s">
        <v>20</v>
      </c>
      <c r="F6" s="584" t="s">
        <v>40</v>
      </c>
      <c r="G6" s="462">
        <v>17</v>
      </c>
      <c r="H6" s="263"/>
      <c r="I6" s="228">
        <v>1.7</v>
      </c>
      <c r="J6" s="37">
        <v>4.42</v>
      </c>
      <c r="K6" s="38">
        <v>0.85</v>
      </c>
      <c r="L6" s="383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65"/>
      <c r="C7" s="125"/>
      <c r="D7" s="91">
        <v>227</v>
      </c>
      <c r="E7" s="148" t="s">
        <v>61</v>
      </c>
      <c r="F7" s="585" t="s">
        <v>108</v>
      </c>
      <c r="G7" s="541">
        <v>150</v>
      </c>
      <c r="H7" s="148"/>
      <c r="I7" s="214">
        <v>4.3499999999999996</v>
      </c>
      <c r="J7" s="76">
        <v>3.9</v>
      </c>
      <c r="K7" s="184">
        <v>20.399999999999999</v>
      </c>
      <c r="L7" s="333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58" t="s">
        <v>70</v>
      </c>
      <c r="D8" s="144">
        <v>240</v>
      </c>
      <c r="E8" s="450" t="s">
        <v>10</v>
      </c>
      <c r="F8" s="586" t="s">
        <v>116</v>
      </c>
      <c r="G8" s="425">
        <v>90</v>
      </c>
      <c r="H8" s="144"/>
      <c r="I8" s="271">
        <v>20.18</v>
      </c>
      <c r="J8" s="59">
        <v>20.309999999999999</v>
      </c>
      <c r="K8" s="60">
        <v>2.1</v>
      </c>
      <c r="L8" s="755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85"/>
      <c r="C9" s="507" t="s">
        <v>120</v>
      </c>
      <c r="D9" s="145">
        <v>81</v>
      </c>
      <c r="E9" s="581" t="s">
        <v>10</v>
      </c>
      <c r="F9" s="464" t="s">
        <v>68</v>
      </c>
      <c r="G9" s="589">
        <v>90</v>
      </c>
      <c r="H9" s="162"/>
      <c r="I9" s="210">
        <v>22.41</v>
      </c>
      <c r="J9" s="65">
        <v>15.3</v>
      </c>
      <c r="K9" s="98">
        <v>0.54</v>
      </c>
      <c r="L9" s="348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19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65"/>
      <c r="C10" s="615"/>
      <c r="D10" s="90">
        <v>104</v>
      </c>
      <c r="E10" s="147" t="s">
        <v>18</v>
      </c>
      <c r="F10" s="396" t="s">
        <v>128</v>
      </c>
      <c r="G10" s="473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65"/>
      <c r="C11" s="615"/>
      <c r="D11" s="333">
        <v>119</v>
      </c>
      <c r="E11" s="149" t="s">
        <v>14</v>
      </c>
      <c r="F11" s="587" t="s">
        <v>19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65"/>
      <c r="C12" s="615"/>
      <c r="D12" s="111">
        <v>120</v>
      </c>
      <c r="E12" s="149" t="s">
        <v>15</v>
      </c>
      <c r="F12" s="587" t="s">
        <v>44</v>
      </c>
      <c r="G12" s="115">
        <v>25</v>
      </c>
      <c r="H12" s="335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65"/>
      <c r="C13" s="658" t="s">
        <v>70</v>
      </c>
      <c r="D13" s="144"/>
      <c r="E13" s="450"/>
      <c r="F13" s="368" t="s">
        <v>21</v>
      </c>
      <c r="G13" s="474">
        <f>G6+G7+G8+G10+G11+G12</f>
        <v>502</v>
      </c>
      <c r="H13" s="404">
        <f t="shared" ref="H13" si="0">H6+H7+H8+H10+H11+H12</f>
        <v>0</v>
      </c>
      <c r="I13" s="404">
        <f>I6+I7+I8+I10+I11+I12</f>
        <v>29.049999999999997</v>
      </c>
      <c r="J13" s="370">
        <f t="shared" ref="J13:Y13" si="1">J6+J7+J8+J10+J11+J12</f>
        <v>29.04</v>
      </c>
      <c r="K13" s="650">
        <f t="shared" si="1"/>
        <v>60.649999999999991</v>
      </c>
      <c r="L13" s="369">
        <f t="shared" si="1"/>
        <v>628.35</v>
      </c>
      <c r="M13" s="404">
        <f t="shared" si="1"/>
        <v>0.4</v>
      </c>
      <c r="N13" s="370">
        <f t="shared" si="1"/>
        <v>0.31600000000000006</v>
      </c>
      <c r="O13" s="370">
        <f t="shared" si="1"/>
        <v>10.86</v>
      </c>
      <c r="P13" s="370">
        <f t="shared" si="1"/>
        <v>338.5</v>
      </c>
      <c r="Q13" s="650">
        <f t="shared" si="1"/>
        <v>1.66</v>
      </c>
      <c r="R13" s="404">
        <f t="shared" si="1"/>
        <v>204.6</v>
      </c>
      <c r="S13" s="370">
        <f t="shared" si="1"/>
        <v>423.69000000000005</v>
      </c>
      <c r="T13" s="370">
        <f t="shared" si="1"/>
        <v>127.02</v>
      </c>
      <c r="U13" s="370">
        <f t="shared" si="1"/>
        <v>5.18</v>
      </c>
      <c r="V13" s="370">
        <f t="shared" si="1"/>
        <v>485.67000000000007</v>
      </c>
      <c r="W13" s="370">
        <f t="shared" si="1"/>
        <v>9.5999999999999992E-3</v>
      </c>
      <c r="X13" s="370">
        <f t="shared" si="1"/>
        <v>8.0000000000000002E-3</v>
      </c>
      <c r="Y13" s="650">
        <f t="shared" si="1"/>
        <v>0.13899999999999998</v>
      </c>
    </row>
    <row r="14" spans="2:25" s="16" customFormat="1" ht="26.5" customHeight="1" x14ac:dyDescent="0.35">
      <c r="B14" s="565"/>
      <c r="C14" s="659" t="s">
        <v>120</v>
      </c>
      <c r="D14" s="465"/>
      <c r="E14" s="582"/>
      <c r="F14" s="372" t="s">
        <v>21</v>
      </c>
      <c r="G14" s="475">
        <f>G6+G7+G9+G10+G11+G12</f>
        <v>502</v>
      </c>
      <c r="H14" s="405">
        <f t="shared" ref="H14:Y14" si="2">H6+H7+H9+H10+H11+H12</f>
        <v>0</v>
      </c>
      <c r="I14" s="257">
        <f t="shared" si="2"/>
        <v>31.28</v>
      </c>
      <c r="J14" s="387">
        <f t="shared" si="2"/>
        <v>24.03</v>
      </c>
      <c r="K14" s="651">
        <f t="shared" si="2"/>
        <v>59.089999999999989</v>
      </c>
      <c r="L14" s="388">
        <f t="shared" si="2"/>
        <v>584.12</v>
      </c>
      <c r="M14" s="257">
        <f t="shared" si="2"/>
        <v>0.37</v>
      </c>
      <c r="N14" s="387">
        <f t="shared" si="2"/>
        <v>0.26600000000000001</v>
      </c>
      <c r="O14" s="387">
        <f t="shared" si="2"/>
        <v>10.6</v>
      </c>
      <c r="P14" s="387">
        <f t="shared" si="2"/>
        <v>147.30000000000001</v>
      </c>
      <c r="Q14" s="651">
        <f t="shared" si="2"/>
        <v>1.23</v>
      </c>
      <c r="R14" s="257">
        <f t="shared" si="2"/>
        <v>77.28</v>
      </c>
      <c r="S14" s="387">
        <f t="shared" si="2"/>
        <v>372.38</v>
      </c>
      <c r="T14" s="387">
        <f t="shared" si="2"/>
        <v>121.68</v>
      </c>
      <c r="U14" s="387">
        <f t="shared" si="2"/>
        <v>4.8900000000000006</v>
      </c>
      <c r="V14" s="387">
        <f t="shared" si="2"/>
        <v>488.44000000000005</v>
      </c>
      <c r="W14" s="387">
        <f t="shared" si="2"/>
        <v>9.1000000000000004E-3</v>
      </c>
      <c r="X14" s="387">
        <f t="shared" si="2"/>
        <v>5.4999999999999997E-3</v>
      </c>
      <c r="Y14" s="651">
        <f t="shared" si="2"/>
        <v>0.16900000000000001</v>
      </c>
    </row>
    <row r="15" spans="2:25" s="16" customFormat="1" ht="26.5" customHeight="1" x14ac:dyDescent="0.35">
      <c r="B15" s="565"/>
      <c r="C15" s="658" t="s">
        <v>70</v>
      </c>
      <c r="D15" s="426"/>
      <c r="E15" s="431"/>
      <c r="F15" s="368" t="s">
        <v>22</v>
      </c>
      <c r="G15" s="427"/>
      <c r="H15" s="426"/>
      <c r="I15" s="271"/>
      <c r="J15" s="59"/>
      <c r="K15" s="60"/>
      <c r="L15" s="496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79"/>
      <c r="C16" s="660" t="s">
        <v>120</v>
      </c>
      <c r="D16" s="146"/>
      <c r="E16" s="493"/>
      <c r="F16" s="373" t="s">
        <v>22</v>
      </c>
      <c r="G16" s="428"/>
      <c r="H16" s="146"/>
      <c r="I16" s="497"/>
      <c r="J16" s="498"/>
      <c r="K16" s="499"/>
      <c r="L16" s="500">
        <f>L14/23.5</f>
        <v>24.856170212765957</v>
      </c>
      <c r="M16" s="497"/>
      <c r="N16" s="498"/>
      <c r="O16" s="498"/>
      <c r="P16" s="498"/>
      <c r="Q16" s="501"/>
      <c r="R16" s="497"/>
      <c r="S16" s="498"/>
      <c r="T16" s="498"/>
      <c r="U16" s="498"/>
      <c r="V16" s="498"/>
      <c r="W16" s="498"/>
      <c r="X16" s="498"/>
      <c r="Y16" s="499"/>
    </row>
    <row r="17" spans="2:28" s="16" customFormat="1" ht="26.5" customHeight="1" x14ac:dyDescent="0.35">
      <c r="B17" s="635"/>
      <c r="C17" s="661"/>
      <c r="D17" s="344">
        <v>13</v>
      </c>
      <c r="E17" s="583" t="s">
        <v>20</v>
      </c>
      <c r="F17" s="332" t="s">
        <v>55</v>
      </c>
      <c r="G17" s="344">
        <v>60</v>
      </c>
      <c r="H17" s="588"/>
      <c r="I17" s="304">
        <v>1.2</v>
      </c>
      <c r="J17" s="49">
        <v>4.26</v>
      </c>
      <c r="K17" s="50">
        <v>6.18</v>
      </c>
      <c r="L17" s="528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08" t="s">
        <v>7</v>
      </c>
      <c r="C18" s="322"/>
      <c r="D18" s="91">
        <v>36</v>
      </c>
      <c r="E18" s="148" t="s">
        <v>9</v>
      </c>
      <c r="F18" s="138" t="s">
        <v>45</v>
      </c>
      <c r="G18" s="463">
        <v>200</v>
      </c>
      <c r="H18" s="91"/>
      <c r="I18" s="214">
        <v>5</v>
      </c>
      <c r="J18" s="76">
        <v>8.6</v>
      </c>
      <c r="K18" s="184">
        <v>12.6</v>
      </c>
      <c r="L18" s="333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08"/>
      <c r="C19" s="768" t="s">
        <v>70</v>
      </c>
      <c r="D19" s="425">
        <v>84</v>
      </c>
      <c r="E19" s="144" t="s">
        <v>10</v>
      </c>
      <c r="F19" s="586" t="s">
        <v>160</v>
      </c>
      <c r="G19" s="590">
        <v>90</v>
      </c>
      <c r="H19" s="450"/>
      <c r="I19" s="717">
        <v>16.690000000000001</v>
      </c>
      <c r="J19" s="718">
        <v>13.86</v>
      </c>
      <c r="K19" s="719">
        <v>10.69</v>
      </c>
      <c r="L19" s="720">
        <v>234.91</v>
      </c>
      <c r="M19" s="717">
        <v>0.08</v>
      </c>
      <c r="N19" s="718">
        <v>0.12</v>
      </c>
      <c r="O19" s="718">
        <v>1.08</v>
      </c>
      <c r="P19" s="718">
        <v>20</v>
      </c>
      <c r="Q19" s="721">
        <v>0.04</v>
      </c>
      <c r="R19" s="717">
        <v>26.61</v>
      </c>
      <c r="S19" s="718">
        <v>140.63</v>
      </c>
      <c r="T19" s="718">
        <v>18.5</v>
      </c>
      <c r="U19" s="718">
        <v>1.21</v>
      </c>
      <c r="V19" s="718">
        <v>197.66</v>
      </c>
      <c r="W19" s="718">
        <v>4.0000000000000001E-3</v>
      </c>
      <c r="X19" s="718">
        <v>1E-3</v>
      </c>
      <c r="Y19" s="719">
        <v>0.1</v>
      </c>
    </row>
    <row r="20" spans="2:28" s="16" customFormat="1" ht="39.75" customHeight="1" x14ac:dyDescent="0.35">
      <c r="B20" s="597"/>
      <c r="C20" s="764" t="s">
        <v>120</v>
      </c>
      <c r="D20" s="508"/>
      <c r="E20" s="145" t="s">
        <v>10</v>
      </c>
      <c r="F20" s="464" t="s">
        <v>180</v>
      </c>
      <c r="G20" s="589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30"/>
      <c r="AB20" s="73"/>
    </row>
    <row r="21" spans="2:28" s="16" customFormat="1" ht="33" customHeight="1" x14ac:dyDescent="0.35">
      <c r="B21" s="597"/>
      <c r="C21" s="768" t="s">
        <v>70</v>
      </c>
      <c r="D21" s="425">
        <v>50</v>
      </c>
      <c r="E21" s="144" t="s">
        <v>61</v>
      </c>
      <c r="F21" s="663" t="s">
        <v>92</v>
      </c>
      <c r="G21" s="425">
        <v>150</v>
      </c>
      <c r="H21" s="450"/>
      <c r="I21" s="671">
        <v>3.3</v>
      </c>
      <c r="J21" s="665">
        <v>7.8</v>
      </c>
      <c r="K21" s="722">
        <v>22.35</v>
      </c>
      <c r="L21" s="723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30"/>
      <c r="AB21" s="73"/>
    </row>
    <row r="22" spans="2:28" s="16" customFormat="1" ht="33" customHeight="1" x14ac:dyDescent="0.35">
      <c r="B22" s="597"/>
      <c r="C22" s="764" t="s">
        <v>120</v>
      </c>
      <c r="D22" s="508">
        <v>51</v>
      </c>
      <c r="E22" s="145" t="s">
        <v>61</v>
      </c>
      <c r="F22" s="724" t="s">
        <v>181</v>
      </c>
      <c r="G22" s="508">
        <v>150</v>
      </c>
      <c r="H22" s="145"/>
      <c r="I22" s="711">
        <v>3.3</v>
      </c>
      <c r="J22" s="712">
        <v>3.9</v>
      </c>
      <c r="K22" s="713">
        <v>25.69</v>
      </c>
      <c r="L22" s="714">
        <v>151.35</v>
      </c>
      <c r="M22" s="210">
        <v>0.15</v>
      </c>
      <c r="N22" s="65">
        <v>0.09</v>
      </c>
      <c r="O22" s="65">
        <v>21</v>
      </c>
      <c r="P22" s="65">
        <v>0</v>
      </c>
      <c r="Q22" s="419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30"/>
      <c r="AB22" s="73"/>
    </row>
    <row r="23" spans="2:28" s="16" customFormat="1" ht="51" customHeight="1" x14ac:dyDescent="0.35">
      <c r="B23" s="597"/>
      <c r="C23" s="322"/>
      <c r="D23" s="463">
        <v>104</v>
      </c>
      <c r="E23" s="215" t="s">
        <v>18</v>
      </c>
      <c r="F23" s="545" t="s">
        <v>129</v>
      </c>
      <c r="G23" s="549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30"/>
      <c r="AB23" s="73"/>
    </row>
    <row r="24" spans="2:28" s="16" customFormat="1" ht="26.5" customHeight="1" x14ac:dyDescent="0.35">
      <c r="B24" s="597"/>
      <c r="C24" s="322"/>
      <c r="D24" s="333">
        <v>119</v>
      </c>
      <c r="E24" s="148" t="s">
        <v>14</v>
      </c>
      <c r="F24" s="112" t="s">
        <v>52</v>
      </c>
      <c r="G24" s="463">
        <v>30</v>
      </c>
      <c r="H24" s="148"/>
      <c r="I24" s="238">
        <v>2.13</v>
      </c>
      <c r="J24" s="20">
        <v>0.21</v>
      </c>
      <c r="K24" s="46">
        <v>13.26</v>
      </c>
      <c r="L24" s="366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597"/>
      <c r="C25" s="322"/>
      <c r="D25" s="91">
        <v>120</v>
      </c>
      <c r="E25" s="148" t="s">
        <v>15</v>
      </c>
      <c r="F25" s="112" t="s">
        <v>44</v>
      </c>
      <c r="G25" s="463">
        <v>20</v>
      </c>
      <c r="H25" s="148"/>
      <c r="I25" s="238">
        <v>1.1399999999999999</v>
      </c>
      <c r="J25" s="20">
        <v>0.22</v>
      </c>
      <c r="K25" s="46">
        <v>7.44</v>
      </c>
      <c r="L25" s="366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68" t="s">
        <v>70</v>
      </c>
      <c r="D26" s="351"/>
      <c r="E26" s="725"/>
      <c r="F26" s="368" t="s">
        <v>21</v>
      </c>
      <c r="G26" s="474">
        <f>G17+G18+G19+G21+G23+G24+G25</f>
        <v>750</v>
      </c>
      <c r="H26" s="397">
        <f t="shared" ref="H26:Y26" si="3">H17+H18+H19+H21+H23+H24+H25</f>
        <v>0</v>
      </c>
      <c r="I26" s="404">
        <f t="shared" si="3"/>
        <v>29.46</v>
      </c>
      <c r="J26" s="370">
        <f t="shared" si="3"/>
        <v>34.949999999999996</v>
      </c>
      <c r="K26" s="397">
        <f t="shared" si="3"/>
        <v>91.72</v>
      </c>
      <c r="L26" s="404">
        <f t="shared" si="3"/>
        <v>808.79</v>
      </c>
      <c r="M26" s="404">
        <f t="shared" si="3"/>
        <v>0.56000000000000005</v>
      </c>
      <c r="N26" s="370">
        <f t="shared" si="3"/>
        <v>0.38400000000000001</v>
      </c>
      <c r="O26" s="370">
        <f t="shared" si="3"/>
        <v>45.989999999999995</v>
      </c>
      <c r="P26" s="370">
        <f t="shared" si="3"/>
        <v>1166.5999999999999</v>
      </c>
      <c r="Q26" s="397">
        <f t="shared" si="3"/>
        <v>1.3419999999999999</v>
      </c>
      <c r="R26" s="404">
        <f t="shared" si="3"/>
        <v>148.47999999999999</v>
      </c>
      <c r="S26" s="370">
        <f t="shared" si="3"/>
        <v>480.55999999999995</v>
      </c>
      <c r="T26" s="370">
        <f t="shared" si="3"/>
        <v>136.99</v>
      </c>
      <c r="U26" s="370">
        <f t="shared" si="3"/>
        <v>15.59</v>
      </c>
      <c r="V26" s="370">
        <f t="shared" si="3"/>
        <v>1520.96</v>
      </c>
      <c r="W26" s="370">
        <f t="shared" si="3"/>
        <v>2.1000000000000005E-2</v>
      </c>
      <c r="X26" s="370">
        <f t="shared" si="3"/>
        <v>7.0000000000000001E-3</v>
      </c>
      <c r="Y26" s="474">
        <f t="shared" si="3"/>
        <v>0.39400000000000002</v>
      </c>
    </row>
    <row r="27" spans="2:28" s="16" customFormat="1" ht="26.5" customHeight="1" x14ac:dyDescent="0.35">
      <c r="B27" s="94"/>
      <c r="C27" s="764" t="s">
        <v>120</v>
      </c>
      <c r="D27" s="352"/>
      <c r="E27" s="730"/>
      <c r="F27" s="372" t="s">
        <v>21</v>
      </c>
      <c r="G27" s="423">
        <f>G17+G18+G20+G22+G23+G24+G25</f>
        <v>750</v>
      </c>
      <c r="H27" s="390">
        <f>H18+H20+H21+H22+H24+H25+H26</f>
        <v>0</v>
      </c>
      <c r="I27" s="257">
        <f t="shared" ref="I27:Y27" si="4">I17+I18+I20+I22+I23+I24+I25</f>
        <v>33.019999999999996</v>
      </c>
      <c r="J27" s="387">
        <f t="shared" si="4"/>
        <v>32.76</v>
      </c>
      <c r="K27" s="651">
        <f t="shared" si="4"/>
        <v>86.710000000000008</v>
      </c>
      <c r="L27" s="731">
        <f t="shared" si="4"/>
        <v>782.26</v>
      </c>
      <c r="M27" s="257">
        <f t="shared" si="4"/>
        <v>0.55000000000000004</v>
      </c>
      <c r="N27" s="387">
        <f t="shared" si="4"/>
        <v>0.36400000000000005</v>
      </c>
      <c r="O27" s="387">
        <f t="shared" si="4"/>
        <v>56.259999999999991</v>
      </c>
      <c r="P27" s="387">
        <f t="shared" si="4"/>
        <v>1324.8</v>
      </c>
      <c r="Q27" s="390">
        <f t="shared" si="4"/>
        <v>1.202</v>
      </c>
      <c r="R27" s="257">
        <f t="shared" si="4"/>
        <v>140.76000000000002</v>
      </c>
      <c r="S27" s="387">
        <f t="shared" si="4"/>
        <v>441.84000000000003</v>
      </c>
      <c r="T27" s="387">
        <f t="shared" si="4"/>
        <v>143.74</v>
      </c>
      <c r="U27" s="387">
        <f t="shared" si="4"/>
        <v>15.950000000000001</v>
      </c>
      <c r="V27" s="387">
        <f t="shared" si="4"/>
        <v>1718.5</v>
      </c>
      <c r="W27" s="387">
        <f t="shared" si="4"/>
        <v>2.1999999999999999E-2</v>
      </c>
      <c r="X27" s="387">
        <f t="shared" si="4"/>
        <v>5.4999999999999997E-3</v>
      </c>
      <c r="Y27" s="423">
        <f t="shared" si="4"/>
        <v>0.42699999999999999</v>
      </c>
    </row>
    <row r="28" spans="2:28" s="16" customFormat="1" ht="26.5" customHeight="1" x14ac:dyDescent="0.35">
      <c r="B28" s="94"/>
      <c r="C28" s="768" t="s">
        <v>70</v>
      </c>
      <c r="D28" s="353"/>
      <c r="E28" s="728"/>
      <c r="F28" s="368" t="s">
        <v>22</v>
      </c>
      <c r="G28" s="729"/>
      <c r="H28" s="144"/>
      <c r="I28" s="175"/>
      <c r="J28" s="22"/>
      <c r="K28" s="61"/>
      <c r="L28" s="494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71" t="s">
        <v>120</v>
      </c>
      <c r="D29" s="484"/>
      <c r="E29" s="732"/>
      <c r="F29" s="733" t="s">
        <v>22</v>
      </c>
      <c r="G29" s="734"/>
      <c r="H29" s="735"/>
      <c r="I29" s="736"/>
      <c r="J29" s="737"/>
      <c r="K29" s="738"/>
      <c r="L29" s="739">
        <f>L27/23.5</f>
        <v>33.287659574468087</v>
      </c>
      <c r="M29" s="736"/>
      <c r="N29" s="737"/>
      <c r="O29" s="737"/>
      <c r="P29" s="737"/>
      <c r="Q29" s="740"/>
      <c r="R29" s="736"/>
      <c r="S29" s="737"/>
      <c r="T29" s="737"/>
      <c r="U29" s="737"/>
      <c r="V29" s="737"/>
      <c r="W29" s="737"/>
      <c r="X29" s="737"/>
      <c r="Y29" s="738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91" t="s">
        <v>62</v>
      </c>
      <c r="C32" s="606"/>
      <c r="D32" s="606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592" t="s">
        <v>63</v>
      </c>
      <c r="C33" s="607"/>
      <c r="D33" s="607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4" customFormat="1" ht="12.5" x14ac:dyDescent="0.25"/>
    <row r="41" spans="2:20" s="414" customFormat="1" ht="12.5" x14ac:dyDescent="0.25"/>
    <row r="42" spans="2:20" s="414" customFormat="1" ht="12.5" x14ac:dyDescent="0.25"/>
    <row r="43" spans="2:20" s="414" customFormat="1" ht="12.5" x14ac:dyDescent="0.25"/>
    <row r="44" spans="2:20" s="414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62" t="s">
        <v>1</v>
      </c>
      <c r="C2" s="643"/>
      <c r="D2" s="563"/>
      <c r="E2" s="562" t="s">
        <v>3</v>
      </c>
      <c r="F2" s="562"/>
      <c r="G2" s="564" t="s">
        <v>2</v>
      </c>
      <c r="H2" s="593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4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9" t="s">
        <v>24</v>
      </c>
      <c r="N4" s="910"/>
      <c r="O4" s="923"/>
      <c r="P4" s="923"/>
      <c r="Q4" s="924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s="16" customFormat="1" ht="28.5" customHeight="1" thickBot="1" x14ac:dyDescent="0.4">
      <c r="B5" s="913"/>
      <c r="C5" s="913"/>
      <c r="D5" s="916"/>
      <c r="E5" s="913"/>
      <c r="F5" s="913"/>
      <c r="G5" s="913"/>
      <c r="H5" s="913"/>
      <c r="I5" s="537" t="s">
        <v>27</v>
      </c>
      <c r="J5" s="413" t="s">
        <v>28</v>
      </c>
      <c r="K5" s="538" t="s">
        <v>29</v>
      </c>
      <c r="L5" s="931"/>
      <c r="M5" s="316" t="s">
        <v>30</v>
      </c>
      <c r="N5" s="316" t="s">
        <v>109</v>
      </c>
      <c r="O5" s="309" t="s">
        <v>31</v>
      </c>
      <c r="P5" s="460" t="s">
        <v>110</v>
      </c>
      <c r="Q5" s="461" t="s">
        <v>111</v>
      </c>
      <c r="R5" s="479" t="s">
        <v>32</v>
      </c>
      <c r="S5" s="309" t="s">
        <v>33</v>
      </c>
      <c r="T5" s="309" t="s">
        <v>34</v>
      </c>
      <c r="U5" s="461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595" t="s">
        <v>6</v>
      </c>
      <c r="C6" s="134"/>
      <c r="D6" s="134" t="s">
        <v>43</v>
      </c>
      <c r="E6" s="588" t="s">
        <v>20</v>
      </c>
      <c r="F6" s="870" t="s">
        <v>40</v>
      </c>
      <c r="G6" s="119">
        <v>17</v>
      </c>
      <c r="H6" s="802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608"/>
      <c r="C7" s="524" t="s">
        <v>70</v>
      </c>
      <c r="D7" s="144">
        <v>152</v>
      </c>
      <c r="E7" s="158" t="s">
        <v>84</v>
      </c>
      <c r="F7" s="603" t="s">
        <v>162</v>
      </c>
      <c r="G7" s="550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34" customFormat="1" ht="26.5" customHeight="1" x14ac:dyDescent="0.35">
      <c r="B8" s="608"/>
      <c r="C8" s="141" t="s">
        <v>120</v>
      </c>
      <c r="D8" s="145">
        <v>126</v>
      </c>
      <c r="E8" s="162" t="s">
        <v>10</v>
      </c>
      <c r="F8" s="265" t="s">
        <v>144</v>
      </c>
      <c r="G8" s="145">
        <v>90</v>
      </c>
      <c r="H8" s="162"/>
      <c r="I8" s="210">
        <v>18.489999999999998</v>
      </c>
      <c r="J8" s="65">
        <v>18.54</v>
      </c>
      <c r="K8" s="98">
        <v>3.59</v>
      </c>
      <c r="L8" s="348">
        <v>256</v>
      </c>
      <c r="M8" s="210">
        <v>0.15</v>
      </c>
      <c r="N8" s="65">
        <v>0.12</v>
      </c>
      <c r="O8" s="65">
        <v>2.0099999999999998</v>
      </c>
      <c r="P8" s="65">
        <v>0</v>
      </c>
      <c r="Q8" s="419">
        <v>0</v>
      </c>
      <c r="R8" s="210">
        <v>41.45</v>
      </c>
      <c r="S8" s="65">
        <v>314</v>
      </c>
      <c r="T8" s="65">
        <v>66.489999999999995</v>
      </c>
      <c r="U8" s="65">
        <v>5.3</v>
      </c>
      <c r="V8" s="65">
        <v>266.67</v>
      </c>
      <c r="W8" s="65">
        <v>6.0000000000000001E-3</v>
      </c>
      <c r="X8" s="65">
        <v>0</v>
      </c>
      <c r="Y8" s="98">
        <v>0.05</v>
      </c>
    </row>
    <row r="9" spans="2:25" s="34" customFormat="1" ht="26.5" customHeight="1" x14ac:dyDescent="0.35">
      <c r="B9" s="608"/>
      <c r="C9" s="140"/>
      <c r="D9" s="116">
        <v>53</v>
      </c>
      <c r="E9" s="90" t="s">
        <v>61</v>
      </c>
      <c r="F9" s="283" t="s">
        <v>57</v>
      </c>
      <c r="G9" s="90">
        <v>150</v>
      </c>
      <c r="H9" s="116"/>
      <c r="I9" s="72">
        <v>3.3</v>
      </c>
      <c r="J9" s="13">
        <v>4.95</v>
      </c>
      <c r="K9" s="23">
        <v>32.25</v>
      </c>
      <c r="L9" s="117">
        <v>186.45</v>
      </c>
      <c r="M9" s="72">
        <v>0.03</v>
      </c>
      <c r="N9" s="72">
        <v>0.03</v>
      </c>
      <c r="O9" s="13">
        <v>0</v>
      </c>
      <c r="P9" s="13">
        <v>18.899999999999999</v>
      </c>
      <c r="Q9" s="23">
        <v>0.08</v>
      </c>
      <c r="R9" s="209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608"/>
      <c r="C10" s="114"/>
      <c r="D10" s="115">
        <v>95</v>
      </c>
      <c r="E10" s="114" t="s">
        <v>18</v>
      </c>
      <c r="F10" s="151" t="s">
        <v>134</v>
      </c>
      <c r="G10" s="160">
        <v>200</v>
      </c>
      <c r="H10" s="114"/>
      <c r="I10" s="208">
        <v>0</v>
      </c>
      <c r="J10" s="15">
        <v>0</v>
      </c>
      <c r="K10" s="18">
        <v>20</v>
      </c>
      <c r="L10" s="166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8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608"/>
      <c r="C11" s="115"/>
      <c r="D11" s="92">
        <v>119</v>
      </c>
      <c r="E11" s="149" t="s">
        <v>14</v>
      </c>
      <c r="F11" s="12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608"/>
      <c r="C12" s="115"/>
      <c r="D12" s="111">
        <v>120</v>
      </c>
      <c r="E12" s="149" t="s">
        <v>15</v>
      </c>
      <c r="F12" s="129" t="s">
        <v>44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65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608"/>
      <c r="C13" s="158" t="s">
        <v>70</v>
      </c>
      <c r="D13" s="144"/>
      <c r="E13" s="450"/>
      <c r="F13" s="266" t="s">
        <v>21</v>
      </c>
      <c r="G13" s="425">
        <f>'[1]23 день'!G6+G7+G9+G10+G11+G12</f>
        <v>550</v>
      </c>
      <c r="H13" s="144"/>
      <c r="I13" s="369">
        <f>'[1]23 день'!I6+I7+I9+I10+I11+I12</f>
        <v>24.92</v>
      </c>
      <c r="J13" s="370">
        <f>'[1]23 день'!J6+J7+J9+J10+J11+J12</f>
        <v>24.66</v>
      </c>
      <c r="K13" s="371">
        <f>'[1]23 день'!K6+K7+K9+K10+K11+K12</f>
        <v>87.339999999999989</v>
      </c>
      <c r="L13" s="494">
        <f>'[1]23 день'!L6+L7+L9+L10+L11+L12</f>
        <v>677.5</v>
      </c>
      <c r="M13" s="369">
        <f>'[1]23 день'!M6+M7+M9+M10+M11+M12</f>
        <v>0.26</v>
      </c>
      <c r="N13" s="370">
        <f>'[1]23 день'!N6+N7+N9+N10+N11+N12</f>
        <v>0.28600000000000003</v>
      </c>
      <c r="O13" s="370">
        <f>'[1]23 день'!O6+O7+O9+O10+O11+O12</f>
        <v>13.78</v>
      </c>
      <c r="P13" s="370">
        <f>'[1]23 день'!P6+P7+P9+P10+P11+P12</f>
        <v>108.1</v>
      </c>
      <c r="Q13" s="407">
        <f>'[1]23 день'!Q6+Q7+Q9+Q10+Q11+Q12</f>
        <v>1.06</v>
      </c>
      <c r="R13" s="369">
        <f>'[1]23 день'!R6+R7+R9+R10+R11+R12</f>
        <v>75.89</v>
      </c>
      <c r="S13" s="370">
        <f>'[1]23 день'!S6+S7+S9+S10+S11+S12</f>
        <v>347.52000000000004</v>
      </c>
      <c r="T13" s="370">
        <f>'[1]23 день'!T6+T7+T9+T10+T11+T12</f>
        <v>89.17</v>
      </c>
      <c r="U13" s="370">
        <f>'[1]23 день'!U6+U7+U9+U10+U11+U12</f>
        <v>4.49</v>
      </c>
      <c r="V13" s="370">
        <f>'[1]23 день'!V6+V7+V9+V10+V11+V12</f>
        <v>357.59000000000003</v>
      </c>
      <c r="W13" s="370">
        <f>'[1]23 день'!W6+W7+W9+W10+W11+W12</f>
        <v>8.0999999999999996E-3</v>
      </c>
      <c r="X13" s="22">
        <f>'[1]23 день'!X6+X7+X9+X10+X11+X12</f>
        <v>1.24E-2</v>
      </c>
      <c r="Y13" s="61">
        <f>'[1]23 день'!Y6+Y7+Y9+Y10+Y11+Y12</f>
        <v>0.127</v>
      </c>
    </row>
    <row r="14" spans="2:25" s="34" customFormat="1" ht="26.5" customHeight="1" x14ac:dyDescent="0.35">
      <c r="B14" s="608"/>
      <c r="C14" s="141" t="s">
        <v>120</v>
      </c>
      <c r="D14" s="145"/>
      <c r="E14" s="162"/>
      <c r="F14" s="267" t="s">
        <v>21</v>
      </c>
      <c r="G14" s="423">
        <f>'[1]23 день'!G6+G8+G9+G10+G11+G12</f>
        <v>550</v>
      </c>
      <c r="H14" s="390"/>
      <c r="I14" s="388">
        <f>'[1]23 день'!I6+I8+I9+I10+I11+I12</f>
        <v>26.16</v>
      </c>
      <c r="J14" s="387">
        <f>'[1]23 день'!J6+J8+J9+J10+J11+J12</f>
        <v>28.219999999999995</v>
      </c>
      <c r="K14" s="389">
        <f>'[1]23 день'!K6+K8+K9+K10+K11+K12</f>
        <v>83.06</v>
      </c>
      <c r="L14" s="503">
        <f>'[1]23 день'!L6+L8+L9+L10+L11+L12</f>
        <v>697.72</v>
      </c>
      <c r="M14" s="388">
        <f>'[1]23 день'!M6+M8+M9+M10+M11+M12</f>
        <v>0.34</v>
      </c>
      <c r="N14" s="387">
        <f>'[1]23 день'!N6+N8+N9+N10+N11+N12</f>
        <v>0.28600000000000003</v>
      </c>
      <c r="O14" s="387">
        <f>'[1]23 день'!O6+O8+O9+O10+O11+O12</f>
        <v>14.979999999999999</v>
      </c>
      <c r="P14" s="387">
        <f>'[1]23 день'!P6+P8+P9+P10+P11+P12</f>
        <v>98.1</v>
      </c>
      <c r="Q14" s="391">
        <f>'[1]23 день'!Q6+Q8+Q9+Q10+Q11+Q12</f>
        <v>1.04</v>
      </c>
      <c r="R14" s="388">
        <f>'[1]23 день'!R6+R8+R9+R10+R11+R12</f>
        <v>92.460000000000008</v>
      </c>
      <c r="S14" s="387">
        <f>'[1]23 день'!S6+S8+S9+S10+S11+S12</f>
        <v>506.15000000000003</v>
      </c>
      <c r="T14" s="387">
        <f>'[1]23 день'!T6+T8+T9+T10+T11+T12</f>
        <v>135.75</v>
      </c>
      <c r="U14" s="387">
        <f>'[1]23 день'!U6+U8+U9+U10+U11+U12</f>
        <v>8.07</v>
      </c>
      <c r="V14" s="387">
        <f>'[1]23 день'!V6+V8+V9+V10+V11+V12</f>
        <v>389.52000000000004</v>
      </c>
      <c r="W14" s="387">
        <f>'[1]23 день'!W6+W8+W9+W10+W11+W12</f>
        <v>9.1000000000000004E-3</v>
      </c>
      <c r="X14" s="387">
        <f>'[1]23 день'!X6+X8+X9+X10+X11+X12</f>
        <v>1.1500000000000002E-2</v>
      </c>
      <c r="Y14" s="389">
        <f>'[1]23 день'!Y6+Y8+Y9+Y10+Y11+Y12</f>
        <v>9.7000000000000003E-2</v>
      </c>
    </row>
    <row r="15" spans="2:25" s="34" customFormat="1" ht="26.5" customHeight="1" x14ac:dyDescent="0.35">
      <c r="B15" s="608"/>
      <c r="C15" s="139" t="s">
        <v>70</v>
      </c>
      <c r="D15" s="426"/>
      <c r="E15" s="431"/>
      <c r="F15" s="266" t="s">
        <v>22</v>
      </c>
      <c r="G15" s="427"/>
      <c r="H15" s="431"/>
      <c r="I15" s="175"/>
      <c r="J15" s="22"/>
      <c r="K15" s="61"/>
      <c r="L15" s="429">
        <f>L13/23.5</f>
        <v>28.829787234042552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5" customHeight="1" thickBot="1" x14ac:dyDescent="0.4">
      <c r="B16" s="632"/>
      <c r="C16" s="675" t="s">
        <v>120</v>
      </c>
      <c r="D16" s="146"/>
      <c r="E16" s="493"/>
      <c r="F16" s="834" t="s">
        <v>22</v>
      </c>
      <c r="G16" s="428"/>
      <c r="H16" s="493"/>
      <c r="I16" s="272"/>
      <c r="J16" s="142"/>
      <c r="K16" s="143"/>
      <c r="L16" s="349">
        <f>L14/23.5</f>
        <v>29.690212765957448</v>
      </c>
      <c r="M16" s="272"/>
      <c r="N16" s="142"/>
      <c r="O16" s="142"/>
      <c r="P16" s="142"/>
      <c r="Q16" s="163"/>
      <c r="R16" s="272"/>
      <c r="S16" s="142"/>
      <c r="T16" s="142"/>
      <c r="U16" s="142"/>
      <c r="V16" s="142"/>
      <c r="W16" s="142"/>
      <c r="X16" s="142"/>
      <c r="Y16" s="143"/>
    </row>
    <row r="17" spans="2:25" s="16" customFormat="1" ht="36.75" customHeight="1" x14ac:dyDescent="0.35">
      <c r="B17" s="594" t="s">
        <v>7</v>
      </c>
      <c r="C17" s="134"/>
      <c r="D17" s="832">
        <v>235</v>
      </c>
      <c r="E17" s="832" t="s">
        <v>20</v>
      </c>
      <c r="F17" s="841" t="s">
        <v>176</v>
      </c>
      <c r="G17" s="446">
        <v>60</v>
      </c>
      <c r="H17" s="691"/>
      <c r="I17" s="304">
        <v>1.02</v>
      </c>
      <c r="J17" s="49">
        <v>7.98</v>
      </c>
      <c r="K17" s="50">
        <v>3.06</v>
      </c>
      <c r="L17" s="528">
        <v>88.8</v>
      </c>
      <c r="M17" s="304">
        <v>0.01</v>
      </c>
      <c r="N17" s="305">
        <v>0.04</v>
      </c>
      <c r="O17" s="49">
        <v>4.2</v>
      </c>
      <c r="P17" s="49">
        <v>90</v>
      </c>
      <c r="Q17" s="341">
        <v>0</v>
      </c>
      <c r="R17" s="304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708">
        <v>0.08</v>
      </c>
    </row>
    <row r="18" spans="2:25" s="16" customFormat="1" ht="26.5" customHeight="1" x14ac:dyDescent="0.35">
      <c r="B18" s="595"/>
      <c r="C18" s="115"/>
      <c r="D18" s="91">
        <v>37</v>
      </c>
      <c r="E18" s="149" t="s">
        <v>9</v>
      </c>
      <c r="F18" s="319" t="s">
        <v>53</v>
      </c>
      <c r="G18" s="548">
        <v>200</v>
      </c>
      <c r="H18" s="111"/>
      <c r="I18" s="209">
        <v>6</v>
      </c>
      <c r="J18" s="13">
        <v>5.4</v>
      </c>
      <c r="K18" s="43">
        <v>10.8</v>
      </c>
      <c r="L18" s="92">
        <v>115.6</v>
      </c>
      <c r="M18" s="209">
        <v>0.1</v>
      </c>
      <c r="N18" s="72">
        <v>0.1</v>
      </c>
      <c r="O18" s="13">
        <v>10.7</v>
      </c>
      <c r="P18" s="13">
        <v>162</v>
      </c>
      <c r="Q18" s="23">
        <v>0</v>
      </c>
      <c r="R18" s="209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595"/>
      <c r="C19" s="158" t="s">
        <v>70</v>
      </c>
      <c r="D19" s="144">
        <v>50</v>
      </c>
      <c r="E19" s="450" t="s">
        <v>61</v>
      </c>
      <c r="F19" s="663" t="s">
        <v>92</v>
      </c>
      <c r="G19" s="425">
        <v>150</v>
      </c>
      <c r="H19" s="158"/>
      <c r="I19" s="664">
        <v>3.3</v>
      </c>
      <c r="J19" s="665">
        <v>7.8</v>
      </c>
      <c r="K19" s="666">
        <v>22.35</v>
      </c>
      <c r="L19" s="667">
        <v>173.1</v>
      </c>
      <c r="M19" s="58">
        <v>0.14000000000000001</v>
      </c>
      <c r="N19" s="58">
        <v>0.12</v>
      </c>
      <c r="O19" s="59">
        <v>18.149999999999999</v>
      </c>
      <c r="P19" s="59">
        <v>21.6</v>
      </c>
      <c r="Q19" s="100">
        <v>0.1</v>
      </c>
      <c r="R19" s="271">
        <v>36.36</v>
      </c>
      <c r="S19" s="59">
        <v>85.5</v>
      </c>
      <c r="T19" s="59">
        <v>27.8</v>
      </c>
      <c r="U19" s="59">
        <v>1.1399999999999999</v>
      </c>
      <c r="V19" s="59">
        <v>701.4</v>
      </c>
      <c r="W19" s="59">
        <v>8.0000000000000002E-3</v>
      </c>
      <c r="X19" s="59">
        <v>2E-3</v>
      </c>
      <c r="Y19" s="60">
        <v>4.2000000000000003E-2</v>
      </c>
    </row>
    <row r="20" spans="2:25" s="16" customFormat="1" ht="26.5" customHeight="1" x14ac:dyDescent="0.35">
      <c r="B20" s="595"/>
      <c r="C20" s="139" t="s">
        <v>70</v>
      </c>
      <c r="D20" s="450">
        <v>259</v>
      </c>
      <c r="E20" s="450" t="s">
        <v>10</v>
      </c>
      <c r="F20" s="586" t="s">
        <v>186</v>
      </c>
      <c r="G20" s="777">
        <v>105</v>
      </c>
      <c r="H20" s="144"/>
      <c r="I20" s="271">
        <v>12.39</v>
      </c>
      <c r="J20" s="59">
        <v>10.59</v>
      </c>
      <c r="K20" s="60">
        <v>16.84</v>
      </c>
      <c r="L20" s="755">
        <v>167.46</v>
      </c>
      <c r="M20" s="271">
        <v>4.2000000000000003E-2</v>
      </c>
      <c r="N20" s="58">
        <v>6.3E-2</v>
      </c>
      <c r="O20" s="59">
        <v>2.88</v>
      </c>
      <c r="P20" s="59">
        <v>73.5</v>
      </c>
      <c r="Q20" s="100">
        <v>2.1000000000000001E-2</v>
      </c>
      <c r="R20" s="271">
        <v>12.7</v>
      </c>
      <c r="S20" s="59">
        <v>145.38999999999999</v>
      </c>
      <c r="T20" s="59">
        <v>71.94</v>
      </c>
      <c r="U20" s="59">
        <v>1.22</v>
      </c>
      <c r="V20" s="59">
        <v>105.04</v>
      </c>
      <c r="W20" s="59">
        <v>6.3E-3</v>
      </c>
      <c r="X20" s="59">
        <v>6.3000000000000003E-4</v>
      </c>
      <c r="Y20" s="60">
        <v>0.115</v>
      </c>
    </row>
    <row r="21" spans="2:25" s="16" customFormat="1" ht="26.5" customHeight="1" x14ac:dyDescent="0.35">
      <c r="B21" s="595"/>
      <c r="C21" s="764" t="s">
        <v>72</v>
      </c>
      <c r="D21" s="145">
        <v>51</v>
      </c>
      <c r="E21" s="159" t="s">
        <v>61</v>
      </c>
      <c r="F21" s="724" t="s">
        <v>181</v>
      </c>
      <c r="G21" s="159">
        <v>150</v>
      </c>
      <c r="H21" s="145"/>
      <c r="I21" s="711">
        <v>3.3</v>
      </c>
      <c r="J21" s="712">
        <v>3.9</v>
      </c>
      <c r="K21" s="713">
        <v>25.65</v>
      </c>
      <c r="L21" s="714">
        <v>151.35</v>
      </c>
      <c r="M21" s="711">
        <v>0.15</v>
      </c>
      <c r="N21" s="712">
        <v>0.09</v>
      </c>
      <c r="O21" s="712">
        <v>21</v>
      </c>
      <c r="P21" s="712">
        <v>0</v>
      </c>
      <c r="Q21" s="715">
        <v>0</v>
      </c>
      <c r="R21" s="711">
        <v>14.01</v>
      </c>
      <c r="S21" s="712">
        <v>78.63</v>
      </c>
      <c r="T21" s="712">
        <v>29.37</v>
      </c>
      <c r="U21" s="712">
        <v>1.32</v>
      </c>
      <c r="V21" s="712">
        <v>809.4</v>
      </c>
      <c r="W21" s="712">
        <v>8.0000000000000002E-3</v>
      </c>
      <c r="X21" s="712">
        <v>5.9999999999999995E-4</v>
      </c>
      <c r="Y21" s="713">
        <v>4.4999999999999998E-2</v>
      </c>
    </row>
    <row r="22" spans="2:25" s="16" customFormat="1" ht="26.5" customHeight="1" x14ac:dyDescent="0.35">
      <c r="B22" s="595"/>
      <c r="C22" s="141" t="s">
        <v>120</v>
      </c>
      <c r="D22" s="145">
        <v>81</v>
      </c>
      <c r="E22" s="162" t="s">
        <v>10</v>
      </c>
      <c r="F22" s="464" t="s">
        <v>68</v>
      </c>
      <c r="G22" s="472">
        <v>90</v>
      </c>
      <c r="H22" s="145"/>
      <c r="I22" s="210">
        <v>22.41</v>
      </c>
      <c r="J22" s="65">
        <v>15.3</v>
      </c>
      <c r="K22" s="98">
        <v>0.54</v>
      </c>
      <c r="L22" s="348">
        <v>229.77</v>
      </c>
      <c r="M22" s="210">
        <v>0.05</v>
      </c>
      <c r="N22" s="64">
        <v>0.14000000000000001</v>
      </c>
      <c r="O22" s="65">
        <v>1.24</v>
      </c>
      <c r="P22" s="65">
        <v>28.8</v>
      </c>
      <c r="Q22" s="419">
        <v>0</v>
      </c>
      <c r="R22" s="210">
        <v>27.54</v>
      </c>
      <c r="S22" s="65">
        <v>170.72</v>
      </c>
      <c r="T22" s="65">
        <v>21.15</v>
      </c>
      <c r="U22" s="65">
        <v>1.2</v>
      </c>
      <c r="V22" s="65">
        <v>240.57</v>
      </c>
      <c r="W22" s="65">
        <v>4.0000000000000001E-3</v>
      </c>
      <c r="X22" s="65">
        <v>0</v>
      </c>
      <c r="Y22" s="98">
        <v>0.14000000000000001</v>
      </c>
    </row>
    <row r="23" spans="2:25" s="16" customFormat="1" ht="33.75" customHeight="1" x14ac:dyDescent="0.35">
      <c r="B23" s="598"/>
      <c r="C23" s="116"/>
      <c r="D23" s="333">
        <v>216</v>
      </c>
      <c r="E23" s="149" t="s">
        <v>18</v>
      </c>
      <c r="F23" s="193" t="s">
        <v>122</v>
      </c>
      <c r="G23" s="125">
        <v>200</v>
      </c>
      <c r="H23" s="225"/>
      <c r="I23" s="208">
        <v>0.26</v>
      </c>
      <c r="J23" s="15">
        <v>0</v>
      </c>
      <c r="K23" s="39">
        <v>15.46</v>
      </c>
      <c r="L23" s="165">
        <v>62</v>
      </c>
      <c r="M23" s="238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8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598"/>
      <c r="C24" s="117"/>
      <c r="D24" s="92"/>
      <c r="E24" s="149" t="s">
        <v>14</v>
      </c>
      <c r="F24" s="129" t="s">
        <v>52</v>
      </c>
      <c r="G24" s="91">
        <v>30</v>
      </c>
      <c r="H24" s="179"/>
      <c r="I24" s="19">
        <v>2.13</v>
      </c>
      <c r="J24" s="20">
        <v>0.21</v>
      </c>
      <c r="K24" s="46">
        <v>13.26</v>
      </c>
      <c r="L24" s="366">
        <v>72</v>
      </c>
      <c r="M24" s="238">
        <v>0.03</v>
      </c>
      <c r="N24" s="19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598"/>
      <c r="C25" s="187"/>
      <c r="D25" s="91"/>
      <c r="E25" s="148" t="s">
        <v>15</v>
      </c>
      <c r="F25" s="130" t="s">
        <v>44</v>
      </c>
      <c r="G25" s="125">
        <v>20</v>
      </c>
      <c r="H25" s="626"/>
      <c r="I25" s="208">
        <v>1.1399999999999999</v>
      </c>
      <c r="J25" s="15">
        <v>0.22</v>
      </c>
      <c r="K25" s="39">
        <v>7.44</v>
      </c>
      <c r="L25" s="218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598"/>
      <c r="C26" s="798" t="s">
        <v>120</v>
      </c>
      <c r="D26" s="145"/>
      <c r="E26" s="162"/>
      <c r="F26" s="267" t="s">
        <v>21</v>
      </c>
      <c r="G26" s="508">
        <f>G17+G18+G21+G22+G23+G24+G25</f>
        <v>750</v>
      </c>
      <c r="H26" s="726"/>
      <c r="I26" s="210">
        <f t="shared" ref="I26:Y26" si="0">I17+I18+I21+I22+I23+I24+I25</f>
        <v>36.260000000000005</v>
      </c>
      <c r="J26" s="65">
        <f t="shared" si="0"/>
        <v>33.01</v>
      </c>
      <c r="K26" s="98">
        <f t="shared" si="0"/>
        <v>76.209999999999994</v>
      </c>
      <c r="L26" s="842">
        <f t="shared" si="0"/>
        <v>755.78</v>
      </c>
      <c r="M26" s="210">
        <f t="shared" si="0"/>
        <v>0.36</v>
      </c>
      <c r="N26" s="65">
        <f t="shared" si="0"/>
        <v>0.40400000000000003</v>
      </c>
      <c r="O26" s="65">
        <f t="shared" si="0"/>
        <v>41.62</v>
      </c>
      <c r="P26" s="65">
        <f t="shared" si="0"/>
        <v>280.8</v>
      </c>
      <c r="Q26" s="419">
        <f t="shared" si="0"/>
        <v>0</v>
      </c>
      <c r="R26" s="210">
        <f t="shared" si="0"/>
        <v>118.79</v>
      </c>
      <c r="S26" s="65">
        <f t="shared" si="0"/>
        <v>434.39</v>
      </c>
      <c r="T26" s="65">
        <f t="shared" si="0"/>
        <v>114.54</v>
      </c>
      <c r="U26" s="65">
        <f t="shared" si="0"/>
        <v>5.3</v>
      </c>
      <c r="V26" s="65">
        <f t="shared" si="0"/>
        <v>1900.5299999999997</v>
      </c>
      <c r="W26" s="65">
        <f t="shared" si="0"/>
        <v>2.1999999999999999E-2</v>
      </c>
      <c r="X26" s="65">
        <f t="shared" si="0"/>
        <v>4.8000000000000004E-3</v>
      </c>
      <c r="Y26" s="98">
        <f t="shared" si="0"/>
        <v>0.32700000000000001</v>
      </c>
    </row>
    <row r="27" spans="2:25" s="16" customFormat="1" ht="26.5" customHeight="1" x14ac:dyDescent="0.35">
      <c r="B27" s="598"/>
      <c r="C27" s="798" t="s">
        <v>120</v>
      </c>
      <c r="D27" s="145"/>
      <c r="E27" s="162"/>
      <c r="F27" s="267" t="s">
        <v>22</v>
      </c>
      <c r="G27" s="508"/>
      <c r="H27" s="726"/>
      <c r="I27" s="210"/>
      <c r="J27" s="65"/>
      <c r="K27" s="98"/>
      <c r="L27" s="842">
        <f>L26/23.5</f>
        <v>32.160851063829789</v>
      </c>
      <c r="M27" s="210"/>
      <c r="N27" s="65"/>
      <c r="O27" s="65"/>
      <c r="P27" s="65"/>
      <c r="Q27" s="419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26.5" customHeight="1" x14ac:dyDescent="0.35">
      <c r="B28" s="598"/>
      <c r="C28" s="158" t="s">
        <v>70</v>
      </c>
      <c r="D28" s="144"/>
      <c r="E28" s="450"/>
      <c r="F28" s="266" t="s">
        <v>21</v>
      </c>
      <c r="G28" s="425">
        <f>G17+G18+G19+G20+G23+G24+G25</f>
        <v>765</v>
      </c>
      <c r="H28" s="144"/>
      <c r="I28" s="369">
        <f t="shared" ref="I28:Y28" si="1">I17+I18+I19+I20+I23+I24+I25</f>
        <v>26.240000000000002</v>
      </c>
      <c r="J28" s="370">
        <f t="shared" si="1"/>
        <v>32.200000000000003</v>
      </c>
      <c r="K28" s="371">
        <f t="shared" si="1"/>
        <v>89.21</v>
      </c>
      <c r="L28" s="494">
        <f t="shared" si="1"/>
        <v>715.22</v>
      </c>
      <c r="M28" s="369">
        <f t="shared" si="1"/>
        <v>0.34199999999999997</v>
      </c>
      <c r="N28" s="370">
        <f t="shared" si="1"/>
        <v>0.35700000000000004</v>
      </c>
      <c r="O28" s="370">
        <f t="shared" si="1"/>
        <v>40.409999999999997</v>
      </c>
      <c r="P28" s="370">
        <f t="shared" si="1"/>
        <v>347.1</v>
      </c>
      <c r="Q28" s="407">
        <f t="shared" si="1"/>
        <v>0.12100000000000001</v>
      </c>
      <c r="R28" s="369">
        <f t="shared" si="1"/>
        <v>126.3</v>
      </c>
      <c r="S28" s="370">
        <f t="shared" si="1"/>
        <v>415.92999999999995</v>
      </c>
      <c r="T28" s="370">
        <f t="shared" si="1"/>
        <v>163.76</v>
      </c>
      <c r="U28" s="370">
        <f t="shared" si="1"/>
        <v>5.14</v>
      </c>
      <c r="V28" s="370">
        <f t="shared" si="1"/>
        <v>1656.9999999999998</v>
      </c>
      <c r="W28" s="370">
        <f t="shared" si="1"/>
        <v>2.4300000000000002E-2</v>
      </c>
      <c r="X28" s="22">
        <f t="shared" si="1"/>
        <v>6.8300000000000001E-3</v>
      </c>
      <c r="Y28" s="61">
        <f t="shared" si="1"/>
        <v>0.29900000000000004</v>
      </c>
    </row>
    <row r="29" spans="2:25" s="34" customFormat="1" ht="26.5" customHeight="1" thickBot="1" x14ac:dyDescent="0.4">
      <c r="B29" s="637"/>
      <c r="C29" s="843" t="s">
        <v>70</v>
      </c>
      <c r="D29" s="492"/>
      <c r="E29" s="797"/>
      <c r="F29" s="761" t="s">
        <v>22</v>
      </c>
      <c r="G29" s="789"/>
      <c r="H29" s="797"/>
      <c r="I29" s="796"/>
      <c r="J29" s="791"/>
      <c r="K29" s="793"/>
      <c r="L29" s="844">
        <f>L28/23.5</f>
        <v>30.434893617021277</v>
      </c>
      <c r="M29" s="796"/>
      <c r="N29" s="791"/>
      <c r="O29" s="791"/>
      <c r="P29" s="791"/>
      <c r="Q29" s="792"/>
      <c r="R29" s="796"/>
      <c r="S29" s="791"/>
      <c r="T29" s="791"/>
      <c r="U29" s="791"/>
      <c r="V29" s="791"/>
      <c r="W29" s="791"/>
      <c r="X29" s="791"/>
      <c r="Y29" s="793"/>
    </row>
    <row r="30" spans="2:25" x14ac:dyDescent="0.35">
      <c r="B30" s="649"/>
      <c r="C30" s="649"/>
      <c r="D30" s="649"/>
      <c r="E30" s="649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591" t="s">
        <v>62</v>
      </c>
      <c r="C32" s="641"/>
      <c r="D32" s="606"/>
      <c r="E32" s="606"/>
      <c r="F32" s="25"/>
      <c r="G32" s="26"/>
      <c r="H32" s="11"/>
      <c r="I32" s="11"/>
      <c r="J32" s="11"/>
      <c r="K32" s="11"/>
    </row>
    <row r="33" spans="2:11" ht="15.5" x14ac:dyDescent="0.35">
      <c r="B33" s="592" t="s">
        <v>63</v>
      </c>
      <c r="C33" s="642"/>
      <c r="D33" s="607"/>
      <c r="E33" s="607"/>
      <c r="F33" s="11"/>
      <c r="G33" s="11"/>
      <c r="H33" s="11"/>
      <c r="I33" s="11"/>
      <c r="J33" s="11"/>
      <c r="K33" s="11"/>
    </row>
    <row r="34" spans="2:11" x14ac:dyDescent="0.35">
      <c r="B34" s="11"/>
      <c r="C34" s="310"/>
      <c r="D34" s="310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93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9" t="s">
        <v>24</v>
      </c>
      <c r="N4" s="910"/>
      <c r="O4" s="923"/>
      <c r="P4" s="923"/>
      <c r="Q4" s="924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s="16" customFormat="1" ht="47" thickBot="1" x14ac:dyDescent="0.4">
      <c r="B5" s="913"/>
      <c r="C5" s="913"/>
      <c r="D5" s="916"/>
      <c r="E5" s="913"/>
      <c r="F5" s="913"/>
      <c r="G5" s="913"/>
      <c r="H5" s="913"/>
      <c r="I5" s="688" t="s">
        <v>27</v>
      </c>
      <c r="J5" s="413" t="s">
        <v>28</v>
      </c>
      <c r="K5" s="689" t="s">
        <v>29</v>
      </c>
      <c r="L5" s="93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37.5" customHeight="1" x14ac:dyDescent="0.35">
      <c r="B6" s="594" t="s">
        <v>6</v>
      </c>
      <c r="C6" s="436"/>
      <c r="D6" s="134">
        <v>164</v>
      </c>
      <c r="E6" s="588" t="s">
        <v>20</v>
      </c>
      <c r="F6" s="774" t="s">
        <v>178</v>
      </c>
      <c r="G6" s="560">
        <v>90</v>
      </c>
      <c r="H6" s="119"/>
      <c r="I6" s="47">
        <v>11.06</v>
      </c>
      <c r="J6" s="35">
        <v>14.36</v>
      </c>
      <c r="K6" s="48">
        <v>24.6</v>
      </c>
      <c r="L6" s="167">
        <v>273.95999999999998</v>
      </c>
      <c r="M6" s="219">
        <v>0.08</v>
      </c>
      <c r="N6" s="47">
        <v>0.1</v>
      </c>
      <c r="O6" s="35">
        <v>0.06</v>
      </c>
      <c r="P6" s="35">
        <v>40</v>
      </c>
      <c r="Q6" s="195">
        <v>0.28999999999999998</v>
      </c>
      <c r="R6" s="228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595"/>
      <c r="C7" s="683"/>
      <c r="D7" s="115">
        <v>66</v>
      </c>
      <c r="E7" s="148" t="s">
        <v>59</v>
      </c>
      <c r="F7" s="138" t="s">
        <v>54</v>
      </c>
      <c r="G7" s="547">
        <v>150</v>
      </c>
      <c r="H7" s="91"/>
      <c r="I7" s="238">
        <v>15.6</v>
      </c>
      <c r="J7" s="20">
        <v>16.350000000000001</v>
      </c>
      <c r="K7" s="21">
        <v>2.7</v>
      </c>
      <c r="L7" s="168">
        <v>220.2</v>
      </c>
      <c r="M7" s="168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8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595"/>
      <c r="C8" s="683"/>
      <c r="D8" s="115">
        <v>107</v>
      </c>
      <c r="E8" s="91" t="s">
        <v>18</v>
      </c>
      <c r="F8" s="321" t="s">
        <v>124</v>
      </c>
      <c r="G8" s="547">
        <v>200</v>
      </c>
      <c r="H8" s="148"/>
      <c r="I8" s="238">
        <v>0.8</v>
      </c>
      <c r="J8" s="20">
        <v>0.2</v>
      </c>
      <c r="K8" s="46">
        <v>23.2</v>
      </c>
      <c r="L8" s="237">
        <v>94.4</v>
      </c>
      <c r="M8" s="238">
        <v>0.02</v>
      </c>
      <c r="N8" s="20"/>
      <c r="O8" s="20">
        <v>4</v>
      </c>
      <c r="P8" s="20">
        <v>0</v>
      </c>
      <c r="Q8" s="21"/>
      <c r="R8" s="238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595"/>
      <c r="C9" s="683"/>
      <c r="D9" s="187">
        <v>121</v>
      </c>
      <c r="E9" s="148" t="s">
        <v>14</v>
      </c>
      <c r="F9" s="609" t="s">
        <v>48</v>
      </c>
      <c r="G9" s="199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595"/>
      <c r="C10" s="683"/>
      <c r="D10" s="115">
        <v>120</v>
      </c>
      <c r="E10" s="148" t="s">
        <v>15</v>
      </c>
      <c r="F10" s="690" t="s">
        <v>44</v>
      </c>
      <c r="G10" s="114">
        <v>30</v>
      </c>
      <c r="H10" s="225"/>
      <c r="I10" s="208">
        <v>1.71</v>
      </c>
      <c r="J10" s="15">
        <v>0.33</v>
      </c>
      <c r="K10" s="39">
        <v>11.16</v>
      </c>
      <c r="L10" s="217">
        <v>54.39</v>
      </c>
      <c r="M10" s="208">
        <v>0.02</v>
      </c>
      <c r="N10" s="15">
        <v>0.03</v>
      </c>
      <c r="O10" s="15">
        <v>0.1</v>
      </c>
      <c r="P10" s="15">
        <v>0</v>
      </c>
      <c r="Q10" s="39">
        <v>0</v>
      </c>
      <c r="R10" s="208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595"/>
      <c r="C11" s="683"/>
      <c r="D11" s="114"/>
      <c r="E11" s="149"/>
      <c r="F11" s="685" t="s">
        <v>21</v>
      </c>
      <c r="G11" s="276">
        <f>SUM(G5:G10)</f>
        <v>500</v>
      </c>
      <c r="H11" s="149"/>
      <c r="I11" s="883">
        <f t="shared" ref="I11:Y11" si="0">SUM(I5:I10)</f>
        <v>31.330000000000002</v>
      </c>
      <c r="J11" s="884">
        <f t="shared" si="0"/>
        <v>32.049999999999997</v>
      </c>
      <c r="K11" s="885">
        <f t="shared" si="0"/>
        <v>76.39</v>
      </c>
      <c r="L11" s="505">
        <f t="shared" si="0"/>
        <v>718.6099999999999</v>
      </c>
      <c r="M11" s="886">
        <f t="shared" si="0"/>
        <v>0.23</v>
      </c>
      <c r="N11" s="884">
        <f t="shared" si="0"/>
        <v>0.55000000000000004</v>
      </c>
      <c r="O11" s="884">
        <f t="shared" si="0"/>
        <v>4.68</v>
      </c>
      <c r="P11" s="884">
        <f t="shared" si="0"/>
        <v>211.15</v>
      </c>
      <c r="Q11" s="885">
        <f t="shared" si="0"/>
        <v>2.29</v>
      </c>
      <c r="R11" s="883">
        <f t="shared" si="0"/>
        <v>335.4</v>
      </c>
      <c r="S11" s="884">
        <f t="shared" si="0"/>
        <v>482.8</v>
      </c>
      <c r="T11" s="884">
        <f t="shared" si="0"/>
        <v>72.349999999999994</v>
      </c>
      <c r="U11" s="884">
        <f t="shared" si="0"/>
        <v>5</v>
      </c>
      <c r="V11" s="884">
        <f t="shared" si="0"/>
        <v>450.07000000000005</v>
      </c>
      <c r="W11" s="884">
        <f t="shared" si="0"/>
        <v>2.5999999999999999E-2</v>
      </c>
      <c r="X11" s="884">
        <f t="shared" si="0"/>
        <v>3.236E-2</v>
      </c>
      <c r="Y11" s="887">
        <f t="shared" si="0"/>
        <v>0.12000000000000001</v>
      </c>
    </row>
    <row r="12" spans="2:25" s="16" customFormat="1" ht="37.5" customHeight="1" thickBot="1" x14ac:dyDescent="0.4">
      <c r="B12" s="595"/>
      <c r="C12" s="683"/>
      <c r="D12" s="306"/>
      <c r="E12" s="888"/>
      <c r="F12" s="889" t="s">
        <v>22</v>
      </c>
      <c r="G12" s="306"/>
      <c r="H12" s="890"/>
      <c r="I12" s="891"/>
      <c r="J12" s="892"/>
      <c r="K12" s="893"/>
      <c r="L12" s="686">
        <f>L11/23.5</f>
        <v>30.57914893617021</v>
      </c>
      <c r="M12" s="610"/>
      <c r="N12" s="611"/>
      <c r="O12" s="611"/>
      <c r="P12" s="611"/>
      <c r="Q12" s="612"/>
      <c r="R12" s="613"/>
      <c r="S12" s="611"/>
      <c r="T12" s="611"/>
      <c r="U12" s="611"/>
      <c r="V12" s="611"/>
      <c r="W12" s="611"/>
      <c r="X12" s="611"/>
      <c r="Y12" s="614"/>
    </row>
    <row r="13" spans="2:25" s="16" customFormat="1" ht="37.5" customHeight="1" x14ac:dyDescent="0.35">
      <c r="B13" s="594" t="s">
        <v>7</v>
      </c>
      <c r="C13" s="235"/>
      <c r="D13" s="344">
        <v>137</v>
      </c>
      <c r="E13" s="588" t="s">
        <v>20</v>
      </c>
      <c r="F13" s="774" t="s">
        <v>159</v>
      </c>
      <c r="G13" s="851">
        <v>100</v>
      </c>
      <c r="H13" s="134"/>
      <c r="I13" s="305">
        <v>0.8</v>
      </c>
      <c r="J13" s="49">
        <v>0.2</v>
      </c>
      <c r="K13" s="341">
        <v>7.5</v>
      </c>
      <c r="L13" s="852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608"/>
      <c r="C14" s="128"/>
      <c r="D14" s="126">
        <v>31</v>
      </c>
      <c r="E14" s="147" t="s">
        <v>9</v>
      </c>
      <c r="F14" s="339" t="s">
        <v>74</v>
      </c>
      <c r="G14" s="244">
        <v>200</v>
      </c>
      <c r="H14" s="116"/>
      <c r="I14" s="72">
        <v>5.74</v>
      </c>
      <c r="J14" s="13">
        <v>8.7799999999999994</v>
      </c>
      <c r="K14" s="23">
        <v>8.74</v>
      </c>
      <c r="L14" s="117">
        <v>138.04</v>
      </c>
      <c r="M14" s="117">
        <v>0.04</v>
      </c>
      <c r="N14" s="72">
        <v>0.08</v>
      </c>
      <c r="O14" s="13">
        <v>5.24</v>
      </c>
      <c r="P14" s="13">
        <v>132.80000000000001</v>
      </c>
      <c r="Q14" s="23">
        <v>0.06</v>
      </c>
      <c r="R14" s="209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4"/>
      <c r="C15" s="158" t="s">
        <v>70</v>
      </c>
      <c r="D15" s="425">
        <v>287</v>
      </c>
      <c r="E15" s="450" t="s">
        <v>10</v>
      </c>
      <c r="F15" s="586" t="s">
        <v>177</v>
      </c>
      <c r="G15" s="425">
        <v>90</v>
      </c>
      <c r="H15" s="158"/>
      <c r="I15" s="58">
        <v>14.03</v>
      </c>
      <c r="J15" s="59">
        <v>11.56</v>
      </c>
      <c r="K15" s="60">
        <v>9.77</v>
      </c>
      <c r="L15" s="510">
        <v>200.41</v>
      </c>
      <c r="M15" s="271">
        <v>7.0000000000000007E-2</v>
      </c>
      <c r="N15" s="58">
        <v>0.12</v>
      </c>
      <c r="O15" s="59">
        <v>3.47</v>
      </c>
      <c r="P15" s="59">
        <v>40</v>
      </c>
      <c r="Q15" s="100">
        <v>0.03</v>
      </c>
      <c r="R15" s="271">
        <v>26.13</v>
      </c>
      <c r="S15" s="59">
        <v>121.76</v>
      </c>
      <c r="T15" s="59">
        <v>21.04</v>
      </c>
      <c r="U15" s="59">
        <v>1.27</v>
      </c>
      <c r="V15" s="59">
        <v>263.55</v>
      </c>
      <c r="W15" s="59">
        <v>4.0000000000000001E-3</v>
      </c>
      <c r="X15" s="59">
        <v>1.4E-3</v>
      </c>
      <c r="Y15" s="60">
        <v>0.08</v>
      </c>
    </row>
    <row r="16" spans="2:25" s="16" customFormat="1" ht="37.5" customHeight="1" x14ac:dyDescent="0.35">
      <c r="B16" s="94"/>
      <c r="C16" s="159" t="s">
        <v>72</v>
      </c>
      <c r="D16" s="508">
        <v>150</v>
      </c>
      <c r="E16" s="145" t="s">
        <v>10</v>
      </c>
      <c r="F16" s="265" t="s">
        <v>180</v>
      </c>
      <c r="G16" s="589">
        <v>90</v>
      </c>
      <c r="H16" s="159"/>
      <c r="I16" s="64">
        <v>20.25</v>
      </c>
      <c r="J16" s="65">
        <v>15.57</v>
      </c>
      <c r="K16" s="98">
        <v>2.34</v>
      </c>
      <c r="L16" s="451">
        <v>230.13</v>
      </c>
      <c r="M16" s="210">
        <v>0.06</v>
      </c>
      <c r="N16" s="65">
        <v>0.13</v>
      </c>
      <c r="O16" s="65">
        <v>8.5</v>
      </c>
      <c r="P16" s="65">
        <v>199.8</v>
      </c>
      <c r="Q16" s="98">
        <v>0</v>
      </c>
      <c r="R16" s="64">
        <v>41.24</v>
      </c>
      <c r="S16" s="65">
        <v>108.78</v>
      </c>
      <c r="T16" s="65">
        <v>23.68</v>
      </c>
      <c r="U16" s="65">
        <v>1.39</v>
      </c>
      <c r="V16" s="65">
        <v>287.2</v>
      </c>
      <c r="W16" s="65">
        <v>5.0000000000000001E-3</v>
      </c>
      <c r="X16" s="65">
        <v>8.9999999999999998E-4</v>
      </c>
      <c r="Y16" s="98">
        <v>0.13</v>
      </c>
    </row>
    <row r="17" spans="2:25" s="16" customFormat="1" ht="37.5" customHeight="1" x14ac:dyDescent="0.35">
      <c r="B17" s="94"/>
      <c r="C17" s="322"/>
      <c r="D17" s="115">
        <v>64</v>
      </c>
      <c r="E17" s="91" t="s">
        <v>46</v>
      </c>
      <c r="F17" s="321" t="s">
        <v>67</v>
      </c>
      <c r="G17" s="199">
        <v>150</v>
      </c>
      <c r="H17" s="115"/>
      <c r="I17" s="209">
        <v>6.45</v>
      </c>
      <c r="J17" s="13">
        <v>4.05</v>
      </c>
      <c r="K17" s="43">
        <v>40.200000000000003</v>
      </c>
      <c r="L17" s="117">
        <v>223.65</v>
      </c>
      <c r="M17" s="214">
        <v>0.08</v>
      </c>
      <c r="N17" s="185">
        <v>0.2</v>
      </c>
      <c r="O17" s="76">
        <v>0</v>
      </c>
      <c r="P17" s="76">
        <v>30</v>
      </c>
      <c r="Q17" s="77">
        <v>0.11</v>
      </c>
      <c r="R17" s="214">
        <v>13.05</v>
      </c>
      <c r="S17" s="76">
        <v>58.34</v>
      </c>
      <c r="T17" s="76">
        <v>22.53</v>
      </c>
      <c r="U17" s="76">
        <v>1.25</v>
      </c>
      <c r="V17" s="76">
        <v>1.1000000000000001</v>
      </c>
      <c r="W17" s="76">
        <v>0</v>
      </c>
      <c r="X17" s="76">
        <v>0</v>
      </c>
      <c r="Y17" s="184">
        <v>0</v>
      </c>
    </row>
    <row r="18" spans="2:25" s="16" customFormat="1" ht="37.5" customHeight="1" x14ac:dyDescent="0.35">
      <c r="B18" s="95"/>
      <c r="C18" s="200"/>
      <c r="D18" s="463">
        <v>107</v>
      </c>
      <c r="E18" s="91" t="s">
        <v>18</v>
      </c>
      <c r="F18" s="138" t="s">
        <v>102</v>
      </c>
      <c r="G18" s="785">
        <v>200</v>
      </c>
      <c r="H18" s="179"/>
      <c r="I18" s="19">
        <v>0</v>
      </c>
      <c r="J18" s="20">
        <v>0</v>
      </c>
      <c r="K18" s="46">
        <v>22.8</v>
      </c>
      <c r="L18" s="237">
        <v>92</v>
      </c>
      <c r="M18" s="238">
        <v>0.04</v>
      </c>
      <c r="N18" s="19">
        <v>0.08</v>
      </c>
      <c r="O18" s="20">
        <v>12</v>
      </c>
      <c r="P18" s="20">
        <v>100</v>
      </c>
      <c r="Q18" s="21">
        <v>0</v>
      </c>
      <c r="R18" s="238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5"/>
      <c r="C19" s="200"/>
      <c r="D19" s="466">
        <v>119</v>
      </c>
      <c r="E19" s="91" t="s">
        <v>14</v>
      </c>
      <c r="F19" s="112" t="s">
        <v>52</v>
      </c>
      <c r="G19" s="91">
        <v>30</v>
      </c>
      <c r="H19" s="179"/>
      <c r="I19" s="19">
        <v>2.13</v>
      </c>
      <c r="J19" s="20">
        <v>0.21</v>
      </c>
      <c r="K19" s="46">
        <v>13.26</v>
      </c>
      <c r="L19" s="366">
        <v>72</v>
      </c>
      <c r="M19" s="238">
        <v>0.03</v>
      </c>
      <c r="N19" s="19">
        <v>0.01</v>
      </c>
      <c r="O19" s="20">
        <v>0</v>
      </c>
      <c r="P19" s="20">
        <v>0</v>
      </c>
      <c r="Q19" s="21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5"/>
      <c r="C20" s="200"/>
      <c r="D20" s="463">
        <v>120</v>
      </c>
      <c r="E20" s="91" t="s">
        <v>15</v>
      </c>
      <c r="F20" s="112" t="s">
        <v>44</v>
      </c>
      <c r="G20" s="91">
        <v>20</v>
      </c>
      <c r="H20" s="179"/>
      <c r="I20" s="19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5"/>
      <c r="C21" s="158" t="s">
        <v>70</v>
      </c>
      <c r="D21" s="425"/>
      <c r="E21" s="144"/>
      <c r="F21" s="368" t="s">
        <v>21</v>
      </c>
      <c r="G21" s="144">
        <f>G13+G14+G15+G17+G18+G19+G20</f>
        <v>790</v>
      </c>
      <c r="H21" s="207"/>
      <c r="I21" s="58">
        <f t="shared" ref="I21:Y21" si="1">I13+I14+I15+I17+I18+I19+I20</f>
        <v>30.29</v>
      </c>
      <c r="J21" s="59">
        <f t="shared" si="1"/>
        <v>25.02</v>
      </c>
      <c r="K21" s="60">
        <f t="shared" si="1"/>
        <v>109.71000000000001</v>
      </c>
      <c r="L21" s="780">
        <f t="shared" si="1"/>
        <v>800.36</v>
      </c>
      <c r="M21" s="271">
        <f t="shared" si="1"/>
        <v>0.33999999999999997</v>
      </c>
      <c r="N21" s="58">
        <f t="shared" si="1"/>
        <v>0.54400000000000004</v>
      </c>
      <c r="O21" s="59">
        <f t="shared" si="1"/>
        <v>58.79</v>
      </c>
      <c r="P21" s="59">
        <f t="shared" si="1"/>
        <v>312.8</v>
      </c>
      <c r="Q21" s="100">
        <f t="shared" si="1"/>
        <v>0.2</v>
      </c>
      <c r="R21" s="271">
        <f t="shared" si="1"/>
        <v>125.87999999999998</v>
      </c>
      <c r="S21" s="59">
        <f t="shared" si="1"/>
        <v>363.98</v>
      </c>
      <c r="T21" s="59">
        <f t="shared" si="1"/>
        <v>102.55</v>
      </c>
      <c r="U21" s="59">
        <f t="shared" si="1"/>
        <v>5.2</v>
      </c>
      <c r="V21" s="59">
        <f t="shared" si="1"/>
        <v>1103.8500000000001</v>
      </c>
      <c r="W21" s="59">
        <f t="shared" si="1"/>
        <v>1.3300000000000001E-2</v>
      </c>
      <c r="X21" s="59">
        <f t="shared" si="1"/>
        <v>5.4999999999999997E-3</v>
      </c>
      <c r="Y21" s="60">
        <f t="shared" si="1"/>
        <v>0.27800000000000002</v>
      </c>
    </row>
    <row r="22" spans="2:25" s="16" customFormat="1" ht="37.5" customHeight="1" x14ac:dyDescent="0.35">
      <c r="B22" s="95"/>
      <c r="C22" s="158" t="s">
        <v>70</v>
      </c>
      <c r="D22" s="425"/>
      <c r="E22" s="144"/>
      <c r="F22" s="368" t="s">
        <v>103</v>
      </c>
      <c r="G22" s="144"/>
      <c r="H22" s="207"/>
      <c r="I22" s="58"/>
      <c r="J22" s="59"/>
      <c r="K22" s="60"/>
      <c r="L22" s="780">
        <f>L21/23.5</f>
        <v>34.057872340425533</v>
      </c>
      <c r="M22" s="271"/>
      <c r="N22" s="58"/>
      <c r="O22" s="59"/>
      <c r="P22" s="59"/>
      <c r="Q22" s="100"/>
      <c r="R22" s="271"/>
      <c r="S22" s="59"/>
      <c r="T22" s="59"/>
      <c r="U22" s="59"/>
      <c r="V22" s="59"/>
      <c r="W22" s="59"/>
      <c r="X22" s="59"/>
      <c r="Y22" s="60"/>
    </row>
    <row r="23" spans="2:25" s="16" customFormat="1" ht="37.5" customHeight="1" x14ac:dyDescent="0.35">
      <c r="B23" s="95"/>
      <c r="C23" s="764" t="s">
        <v>72</v>
      </c>
      <c r="D23" s="659"/>
      <c r="E23" s="726"/>
      <c r="F23" s="372" t="s">
        <v>21</v>
      </c>
      <c r="G23" s="390">
        <f>G13+G14+G16+G17+G18+G19+G20</f>
        <v>790</v>
      </c>
      <c r="H23" s="254"/>
      <c r="I23" s="651">
        <f t="shared" ref="I23:Y23" si="2">I13+I14+I16+I17+I18+I19+I20</f>
        <v>36.510000000000005</v>
      </c>
      <c r="J23" s="387">
        <f t="shared" si="2"/>
        <v>29.029999999999998</v>
      </c>
      <c r="K23" s="389">
        <f t="shared" si="2"/>
        <v>102.28</v>
      </c>
      <c r="L23" s="503">
        <f t="shared" si="2"/>
        <v>830.07999999999993</v>
      </c>
      <c r="M23" s="388">
        <f t="shared" si="2"/>
        <v>0.32999999999999996</v>
      </c>
      <c r="N23" s="387">
        <f t="shared" si="2"/>
        <v>0.55400000000000005</v>
      </c>
      <c r="O23" s="387">
        <f t="shared" si="2"/>
        <v>63.82</v>
      </c>
      <c r="P23" s="387">
        <f t="shared" si="2"/>
        <v>472.6</v>
      </c>
      <c r="Q23" s="391">
        <f t="shared" si="2"/>
        <v>0.16999999999999998</v>
      </c>
      <c r="R23" s="388">
        <f t="shared" si="2"/>
        <v>140.99</v>
      </c>
      <c r="S23" s="387">
        <f t="shared" si="2"/>
        <v>351</v>
      </c>
      <c r="T23" s="387">
        <f t="shared" si="2"/>
        <v>105.19000000000001</v>
      </c>
      <c r="U23" s="387">
        <f t="shared" si="2"/>
        <v>5.3199999999999994</v>
      </c>
      <c r="V23" s="387">
        <f t="shared" si="2"/>
        <v>1127.5</v>
      </c>
      <c r="W23" s="387">
        <f t="shared" si="2"/>
        <v>1.4300000000000002E-2</v>
      </c>
      <c r="X23" s="387">
        <f t="shared" si="2"/>
        <v>5.0000000000000001E-3</v>
      </c>
      <c r="Y23" s="389">
        <f t="shared" si="2"/>
        <v>0.32800000000000001</v>
      </c>
    </row>
    <row r="24" spans="2:25" s="16" customFormat="1" ht="37.5" customHeight="1" thickBot="1" x14ac:dyDescent="0.4">
      <c r="B24" s="223"/>
      <c r="C24" s="764" t="s">
        <v>72</v>
      </c>
      <c r="D24" s="772"/>
      <c r="E24" s="484"/>
      <c r="F24" s="373" t="s">
        <v>103</v>
      </c>
      <c r="G24" s="786"/>
      <c r="H24" s="264"/>
      <c r="I24" s="668"/>
      <c r="J24" s="375"/>
      <c r="K24" s="376"/>
      <c r="L24" s="750">
        <f>L23/23.5</f>
        <v>35.322553191489355</v>
      </c>
      <c r="M24" s="781"/>
      <c r="N24" s="782"/>
      <c r="O24" s="782"/>
      <c r="P24" s="782"/>
      <c r="Q24" s="783"/>
      <c r="R24" s="781"/>
      <c r="S24" s="782"/>
      <c r="T24" s="782"/>
      <c r="U24" s="782"/>
      <c r="V24" s="782"/>
      <c r="W24" s="782"/>
      <c r="X24" s="782"/>
      <c r="Y24" s="784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41"/>
      <c r="G26" s="26"/>
      <c r="H26" s="11"/>
      <c r="I26" s="11"/>
      <c r="J26" s="11"/>
      <c r="K26" s="11"/>
    </row>
    <row r="27" spans="2:25" ht="15.5" x14ac:dyDescent="0.35">
      <c r="B27" s="591" t="s">
        <v>62</v>
      </c>
      <c r="C27" s="641"/>
      <c r="D27" s="606"/>
      <c r="E27" s="606"/>
    </row>
    <row r="28" spans="2:25" ht="18" x14ac:dyDescent="0.35">
      <c r="B28" s="592" t="s">
        <v>63</v>
      </c>
      <c r="C28" s="642"/>
      <c r="D28" s="607"/>
      <c r="E28" s="607"/>
      <c r="F28" s="25"/>
      <c r="G28" s="26"/>
      <c r="H28" s="11"/>
      <c r="I28" s="11"/>
      <c r="J28" s="11"/>
      <c r="K28" s="11"/>
    </row>
    <row r="29" spans="2:25" ht="18" x14ac:dyDescent="0.35">
      <c r="B29" s="11"/>
      <c r="C29" s="310"/>
      <c r="D29" s="310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93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23"/>
      <c r="G3" s="323"/>
      <c r="H3" s="32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9" t="s">
        <v>24</v>
      </c>
      <c r="N4" s="910"/>
      <c r="O4" s="923"/>
      <c r="P4" s="923"/>
      <c r="Q4" s="924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s="16" customFormat="1" ht="47" thickBot="1" x14ac:dyDescent="0.4">
      <c r="B5" s="913"/>
      <c r="C5" s="917"/>
      <c r="D5" s="916"/>
      <c r="E5" s="913"/>
      <c r="F5" s="913"/>
      <c r="G5" s="913"/>
      <c r="H5" s="913"/>
      <c r="I5" s="316" t="s">
        <v>27</v>
      </c>
      <c r="J5" s="309" t="s">
        <v>28</v>
      </c>
      <c r="K5" s="480" t="s">
        <v>29</v>
      </c>
      <c r="L5" s="93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37.5" customHeight="1" x14ac:dyDescent="0.35">
      <c r="B6" s="594" t="s">
        <v>6</v>
      </c>
      <c r="C6" s="119"/>
      <c r="D6" s="344">
        <v>24</v>
      </c>
      <c r="E6" s="134" t="s">
        <v>8</v>
      </c>
      <c r="F6" s="873" t="s">
        <v>107</v>
      </c>
      <c r="G6" s="134">
        <v>150</v>
      </c>
      <c r="H6" s="588"/>
      <c r="I6" s="304">
        <v>0.6</v>
      </c>
      <c r="J6" s="49">
        <v>0</v>
      </c>
      <c r="K6" s="341">
        <v>16.95</v>
      </c>
      <c r="L6" s="874">
        <v>69</v>
      </c>
      <c r="M6" s="385">
        <v>0.01</v>
      </c>
      <c r="N6" s="856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608"/>
      <c r="C7" s="158" t="s">
        <v>70</v>
      </c>
      <c r="D7" s="425">
        <v>276</v>
      </c>
      <c r="E7" s="450" t="s">
        <v>10</v>
      </c>
      <c r="F7" s="799" t="s">
        <v>179</v>
      </c>
      <c r="G7" s="550">
        <v>90</v>
      </c>
      <c r="H7" s="144"/>
      <c r="I7" s="271">
        <v>18.399999999999999</v>
      </c>
      <c r="J7" s="59">
        <v>11.32</v>
      </c>
      <c r="K7" s="100">
        <v>9.43</v>
      </c>
      <c r="L7" s="510">
        <v>214.33</v>
      </c>
      <c r="M7" s="271">
        <v>0.1</v>
      </c>
      <c r="N7" s="58">
        <v>0.17</v>
      </c>
      <c r="O7" s="59">
        <v>1.01</v>
      </c>
      <c r="P7" s="59">
        <v>200</v>
      </c>
      <c r="Q7" s="60">
        <v>0.53</v>
      </c>
      <c r="R7" s="271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35">
      <c r="B8" s="595"/>
      <c r="C8" s="159" t="s">
        <v>72</v>
      </c>
      <c r="D8" s="508">
        <v>146</v>
      </c>
      <c r="E8" s="162" t="s">
        <v>10</v>
      </c>
      <c r="F8" s="464" t="s">
        <v>121</v>
      </c>
      <c r="G8" s="472">
        <v>90</v>
      </c>
      <c r="H8" s="162"/>
      <c r="I8" s="210">
        <v>19.260000000000002</v>
      </c>
      <c r="J8" s="65">
        <v>3.42</v>
      </c>
      <c r="K8" s="98">
        <v>3.15</v>
      </c>
      <c r="L8" s="348">
        <v>120.87</v>
      </c>
      <c r="M8" s="210">
        <v>0.06</v>
      </c>
      <c r="N8" s="65">
        <v>0.13</v>
      </c>
      <c r="O8" s="65">
        <v>2.27</v>
      </c>
      <c r="P8" s="65">
        <v>17.2</v>
      </c>
      <c r="Q8" s="419">
        <v>0.28000000000000003</v>
      </c>
      <c r="R8" s="210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8">
        <v>0.65</v>
      </c>
    </row>
    <row r="9" spans="2:25" s="16" customFormat="1" ht="37.5" customHeight="1" x14ac:dyDescent="0.35">
      <c r="B9" s="595"/>
      <c r="C9" s="158" t="s">
        <v>70</v>
      </c>
      <c r="D9" s="450">
        <v>50</v>
      </c>
      <c r="E9" s="450" t="s">
        <v>61</v>
      </c>
      <c r="F9" s="799" t="s">
        <v>119</v>
      </c>
      <c r="G9" s="704">
        <v>150</v>
      </c>
      <c r="H9" s="158"/>
      <c r="I9" s="671">
        <v>3.3</v>
      </c>
      <c r="J9" s="665">
        <v>7.8</v>
      </c>
      <c r="K9" s="666">
        <v>22.35</v>
      </c>
      <c r="L9" s="672">
        <v>173.1</v>
      </c>
      <c r="M9" s="271">
        <v>0.14000000000000001</v>
      </c>
      <c r="N9" s="59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59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5"/>
      <c r="C10" s="159" t="s">
        <v>72</v>
      </c>
      <c r="D10" s="508">
        <v>52</v>
      </c>
      <c r="E10" s="162" t="s">
        <v>61</v>
      </c>
      <c r="F10" s="464" t="s">
        <v>126</v>
      </c>
      <c r="G10" s="472">
        <v>150</v>
      </c>
      <c r="H10" s="162"/>
      <c r="I10" s="210">
        <v>3.15</v>
      </c>
      <c r="J10" s="65">
        <v>4.5</v>
      </c>
      <c r="K10" s="98">
        <v>17.55</v>
      </c>
      <c r="L10" s="348">
        <v>122.85</v>
      </c>
      <c r="M10" s="210">
        <v>0.16</v>
      </c>
      <c r="N10" s="65">
        <v>0.11</v>
      </c>
      <c r="O10" s="65">
        <v>25.3</v>
      </c>
      <c r="P10" s="65">
        <v>15</v>
      </c>
      <c r="Q10" s="419">
        <v>0.03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807.75</v>
      </c>
      <c r="W10" s="65">
        <v>8.0000000000000002E-3</v>
      </c>
      <c r="X10" s="65">
        <v>1E-3</v>
      </c>
      <c r="Y10" s="98">
        <v>4.4999999999999998E-2</v>
      </c>
    </row>
    <row r="11" spans="2:25" s="16" customFormat="1" ht="29.25" customHeight="1" x14ac:dyDescent="0.35">
      <c r="B11" s="595"/>
      <c r="C11" s="114"/>
      <c r="D11" s="466">
        <v>98</v>
      </c>
      <c r="E11" s="148" t="s">
        <v>18</v>
      </c>
      <c r="F11" s="130" t="s">
        <v>76</v>
      </c>
      <c r="G11" s="115">
        <v>200</v>
      </c>
      <c r="H11" s="322"/>
      <c r="I11" s="19">
        <v>0.4</v>
      </c>
      <c r="J11" s="20">
        <v>0</v>
      </c>
      <c r="K11" s="21">
        <v>27</v>
      </c>
      <c r="L11" s="168">
        <v>110</v>
      </c>
      <c r="M11" s="208">
        <v>0</v>
      </c>
      <c r="N11" s="17">
        <v>0</v>
      </c>
      <c r="O11" s="15">
        <v>1.4</v>
      </c>
      <c r="P11" s="15">
        <v>0</v>
      </c>
      <c r="Q11" s="39">
        <v>0</v>
      </c>
      <c r="R11" s="208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595"/>
      <c r="C12" s="115"/>
      <c r="D12" s="127">
        <v>119</v>
      </c>
      <c r="E12" s="149" t="s">
        <v>14</v>
      </c>
      <c r="F12" s="128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8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595"/>
      <c r="C13" s="114"/>
      <c r="D13" s="125">
        <v>120</v>
      </c>
      <c r="E13" s="149" t="s">
        <v>15</v>
      </c>
      <c r="F13" s="128" t="s">
        <v>44</v>
      </c>
      <c r="G13" s="125">
        <v>20</v>
      </c>
      <c r="H13" s="626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5"/>
      <c r="C14" s="158" t="s">
        <v>70</v>
      </c>
      <c r="D14" s="425"/>
      <c r="E14" s="450"/>
      <c r="F14" s="368" t="s">
        <v>21</v>
      </c>
      <c r="G14" s="474">
        <f>G6+G7+G9+G11+G12+G13</f>
        <v>630</v>
      </c>
      <c r="H14" s="397"/>
      <c r="I14" s="369">
        <f t="shared" ref="I14:Y14" si="0">I6+I7+I9+I11+I12+I13</f>
        <v>25.24</v>
      </c>
      <c r="J14" s="370">
        <f t="shared" si="0"/>
        <v>19.48</v>
      </c>
      <c r="K14" s="371">
        <f t="shared" si="0"/>
        <v>91.97</v>
      </c>
      <c r="L14" s="494">
        <f t="shared" si="0"/>
        <v>650.69000000000005</v>
      </c>
      <c r="M14" s="369">
        <f t="shared" si="0"/>
        <v>0.29000000000000004</v>
      </c>
      <c r="N14" s="370">
        <f t="shared" si="0"/>
        <v>0.35000000000000003</v>
      </c>
      <c r="O14" s="370">
        <f t="shared" si="0"/>
        <v>40.139999999999993</v>
      </c>
      <c r="P14" s="370">
        <f t="shared" si="0"/>
        <v>221.6</v>
      </c>
      <c r="Q14" s="407">
        <f t="shared" si="0"/>
        <v>0.63</v>
      </c>
      <c r="R14" s="369">
        <f t="shared" si="0"/>
        <v>279.26</v>
      </c>
      <c r="S14" s="370">
        <f t="shared" si="0"/>
        <v>434.62</v>
      </c>
      <c r="T14" s="370">
        <f t="shared" si="0"/>
        <v>117.67</v>
      </c>
      <c r="U14" s="370">
        <f t="shared" si="0"/>
        <v>7.2</v>
      </c>
      <c r="V14" s="370">
        <f t="shared" si="0"/>
        <v>1567.4999999999998</v>
      </c>
      <c r="W14" s="370">
        <f t="shared" si="0"/>
        <v>0.1216</v>
      </c>
      <c r="X14" s="370">
        <f t="shared" si="0"/>
        <v>1.9500000000000003E-2</v>
      </c>
      <c r="Y14" s="371">
        <f t="shared" si="0"/>
        <v>0.56900000000000006</v>
      </c>
    </row>
    <row r="15" spans="2:25" s="16" customFormat="1" ht="37.5" customHeight="1" x14ac:dyDescent="0.35">
      <c r="B15" s="595"/>
      <c r="C15" s="159" t="s">
        <v>72</v>
      </c>
      <c r="D15" s="617"/>
      <c r="E15" s="582"/>
      <c r="F15" s="372" t="s">
        <v>21</v>
      </c>
      <c r="G15" s="475">
        <f>G6+G8+G10+G11+G12+G13</f>
        <v>630</v>
      </c>
      <c r="H15" s="406"/>
      <c r="I15" s="388">
        <f t="shared" ref="I15:Y15" si="1">I6+I8+I10+I11+I12+I13</f>
        <v>25.95</v>
      </c>
      <c r="J15" s="387">
        <f t="shared" si="1"/>
        <v>8.2800000000000011</v>
      </c>
      <c r="K15" s="389">
        <f t="shared" si="1"/>
        <v>80.89</v>
      </c>
      <c r="L15" s="495">
        <f t="shared" si="1"/>
        <v>506.98</v>
      </c>
      <c r="M15" s="388">
        <f t="shared" si="1"/>
        <v>0.26999999999999996</v>
      </c>
      <c r="N15" s="387">
        <f t="shared" si="1"/>
        <v>0.30000000000000004</v>
      </c>
      <c r="O15" s="387">
        <f t="shared" si="1"/>
        <v>48.55</v>
      </c>
      <c r="P15" s="387">
        <f t="shared" si="1"/>
        <v>32.200000000000003</v>
      </c>
      <c r="Q15" s="391">
        <f t="shared" si="1"/>
        <v>0.31000000000000005</v>
      </c>
      <c r="R15" s="388">
        <f t="shared" si="1"/>
        <v>103.61</v>
      </c>
      <c r="S15" s="387">
        <f t="shared" si="1"/>
        <v>330.8</v>
      </c>
      <c r="T15" s="387">
        <f t="shared" si="1"/>
        <v>93.02000000000001</v>
      </c>
      <c r="U15" s="387">
        <f t="shared" si="1"/>
        <v>21.419999999999998</v>
      </c>
      <c r="V15" s="387">
        <f t="shared" si="1"/>
        <v>1355.7499999999998</v>
      </c>
      <c r="W15" s="387">
        <f t="shared" si="1"/>
        <v>1.3599999999999999E-2</v>
      </c>
      <c r="X15" s="387">
        <f t="shared" si="1"/>
        <v>5.4000000000000003E-3</v>
      </c>
      <c r="Y15" s="389">
        <f t="shared" si="1"/>
        <v>0.72200000000000009</v>
      </c>
    </row>
    <row r="16" spans="2:25" s="16" customFormat="1" ht="37.5" customHeight="1" x14ac:dyDescent="0.35">
      <c r="B16" s="595"/>
      <c r="C16" s="158" t="s">
        <v>70</v>
      </c>
      <c r="D16" s="677"/>
      <c r="E16" s="431"/>
      <c r="F16" s="368" t="s">
        <v>22</v>
      </c>
      <c r="G16" s="427"/>
      <c r="H16" s="431"/>
      <c r="I16" s="271"/>
      <c r="J16" s="59"/>
      <c r="K16" s="60"/>
      <c r="L16" s="496">
        <f>L14/23.5</f>
        <v>27.688936170212767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7" s="16" customFormat="1" ht="37.5" customHeight="1" thickBot="1" x14ac:dyDescent="0.4">
      <c r="B17" s="596"/>
      <c r="C17" s="206" t="s">
        <v>72</v>
      </c>
      <c r="D17" s="428"/>
      <c r="E17" s="493"/>
      <c r="F17" s="373" t="s">
        <v>22</v>
      </c>
      <c r="G17" s="428"/>
      <c r="H17" s="493"/>
      <c r="I17" s="303"/>
      <c r="J17" s="297"/>
      <c r="K17" s="298"/>
      <c r="L17" s="500">
        <f>L15/23.5</f>
        <v>21.573617021276597</v>
      </c>
      <c r="M17" s="303"/>
      <c r="N17" s="297"/>
      <c r="O17" s="297"/>
      <c r="P17" s="297"/>
      <c r="Q17" s="468"/>
      <c r="R17" s="303"/>
      <c r="S17" s="297"/>
      <c r="T17" s="297"/>
      <c r="U17" s="297"/>
      <c r="V17" s="297"/>
      <c r="W17" s="297"/>
      <c r="X17" s="297"/>
      <c r="Y17" s="298"/>
      <c r="Z17" s="73"/>
      <c r="AA17" s="73"/>
    </row>
    <row r="18" spans="2:27" s="16" customFormat="1" ht="37.5" customHeight="1" x14ac:dyDescent="0.35">
      <c r="B18" s="635" t="s">
        <v>7</v>
      </c>
      <c r="C18" s="846"/>
      <c r="D18" s="845">
        <v>9</v>
      </c>
      <c r="E18" s="583" t="s">
        <v>20</v>
      </c>
      <c r="F18" s="709" t="s">
        <v>88</v>
      </c>
      <c r="G18" s="710">
        <v>60</v>
      </c>
      <c r="H18" s="662"/>
      <c r="I18" s="305">
        <v>1.26</v>
      </c>
      <c r="J18" s="49">
        <v>4.26</v>
      </c>
      <c r="K18" s="341">
        <v>7.26</v>
      </c>
      <c r="L18" s="482">
        <v>72.48</v>
      </c>
      <c r="M18" s="304">
        <v>0.02</v>
      </c>
      <c r="N18" s="49">
        <v>0</v>
      </c>
      <c r="O18" s="49">
        <v>9.8699999999999992</v>
      </c>
      <c r="P18" s="491">
        <v>0</v>
      </c>
      <c r="Q18" s="341">
        <v>0</v>
      </c>
      <c r="R18" s="304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89"/>
      <c r="AA18" s="73"/>
    </row>
    <row r="19" spans="2:27" s="16" customFormat="1" ht="37.5" customHeight="1" x14ac:dyDescent="0.35">
      <c r="B19" s="608"/>
      <c r="C19" s="131"/>
      <c r="D19" s="126">
        <v>196</v>
      </c>
      <c r="E19" s="116" t="s">
        <v>9</v>
      </c>
      <c r="F19" s="545" t="s">
        <v>145</v>
      </c>
      <c r="G19" s="549">
        <v>200</v>
      </c>
      <c r="H19" s="116"/>
      <c r="I19" s="72">
        <v>5.67</v>
      </c>
      <c r="J19" s="13">
        <v>6.42</v>
      </c>
      <c r="K19" s="23">
        <v>8.4600000000000009</v>
      </c>
      <c r="L19" s="252">
        <v>118.37</v>
      </c>
      <c r="M19" s="209">
        <v>0.06</v>
      </c>
      <c r="N19" s="72">
        <v>7.0000000000000007E-2</v>
      </c>
      <c r="O19" s="13">
        <v>12.74</v>
      </c>
      <c r="P19" s="13">
        <v>160</v>
      </c>
      <c r="Q19" s="43">
        <v>0</v>
      </c>
      <c r="R19" s="209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3"/>
    </row>
    <row r="20" spans="2:27" s="34" customFormat="1" ht="37.5" customHeight="1" x14ac:dyDescent="0.35">
      <c r="B20" s="597"/>
      <c r="C20" s="131"/>
      <c r="D20" s="126">
        <v>88</v>
      </c>
      <c r="E20" s="116" t="s">
        <v>10</v>
      </c>
      <c r="F20" s="545" t="s">
        <v>149</v>
      </c>
      <c r="G20" s="549">
        <v>90</v>
      </c>
      <c r="H20" s="90"/>
      <c r="I20" s="209">
        <v>17.989999999999998</v>
      </c>
      <c r="J20" s="13">
        <v>16.59</v>
      </c>
      <c r="K20" s="43">
        <v>2.87</v>
      </c>
      <c r="L20" s="92">
        <v>232.87</v>
      </c>
      <c r="M20" s="334">
        <v>0.05</v>
      </c>
      <c r="N20" s="82">
        <v>0.13</v>
      </c>
      <c r="O20" s="83">
        <v>0.56000000000000005</v>
      </c>
      <c r="P20" s="83">
        <v>40</v>
      </c>
      <c r="Q20" s="84">
        <v>0</v>
      </c>
      <c r="R20" s="334">
        <v>11.77</v>
      </c>
      <c r="S20" s="83">
        <v>170.77</v>
      </c>
      <c r="T20" s="83">
        <v>22.04</v>
      </c>
      <c r="U20" s="83">
        <v>2.48</v>
      </c>
      <c r="V20" s="83">
        <v>298.75</v>
      </c>
      <c r="W20" s="83">
        <v>6.7799999999999996E-3</v>
      </c>
      <c r="X20" s="83">
        <v>2.7999999999999998E-4</v>
      </c>
      <c r="Y20" s="88">
        <v>0.06</v>
      </c>
    </row>
    <row r="21" spans="2:27" s="34" customFormat="1" ht="37.5" customHeight="1" x14ac:dyDescent="0.35">
      <c r="B21" s="597"/>
      <c r="C21" s="580"/>
      <c r="D21" s="463">
        <v>53</v>
      </c>
      <c r="E21" s="115" t="s">
        <v>61</v>
      </c>
      <c r="F21" s="112" t="s">
        <v>96</v>
      </c>
      <c r="G21" s="148">
        <v>150</v>
      </c>
      <c r="H21" s="148"/>
      <c r="I21" s="238">
        <v>3.3</v>
      </c>
      <c r="J21" s="20">
        <v>4.95</v>
      </c>
      <c r="K21" s="46">
        <v>32.25</v>
      </c>
      <c r="L21" s="237">
        <v>186.45</v>
      </c>
      <c r="M21" s="238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8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597"/>
      <c r="C22" s="580"/>
      <c r="D22" s="466">
        <v>98</v>
      </c>
      <c r="E22" s="115" t="s">
        <v>18</v>
      </c>
      <c r="F22" s="186" t="s">
        <v>76</v>
      </c>
      <c r="G22" s="115">
        <v>200</v>
      </c>
      <c r="H22" s="322"/>
      <c r="I22" s="19">
        <v>0.4</v>
      </c>
      <c r="J22" s="20">
        <v>0</v>
      </c>
      <c r="K22" s="21">
        <v>27</v>
      </c>
      <c r="L22" s="168">
        <v>110</v>
      </c>
      <c r="M22" s="208">
        <v>0</v>
      </c>
      <c r="N22" s="17">
        <v>0</v>
      </c>
      <c r="O22" s="15">
        <v>1.4</v>
      </c>
      <c r="P22" s="15">
        <v>0</v>
      </c>
      <c r="Q22" s="39">
        <v>0</v>
      </c>
      <c r="R22" s="208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597"/>
      <c r="C23" s="580"/>
      <c r="D23" s="466">
        <v>119</v>
      </c>
      <c r="E23" s="114" t="s">
        <v>14</v>
      </c>
      <c r="F23" s="186" t="s">
        <v>52</v>
      </c>
      <c r="G23" s="15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597"/>
      <c r="C24" s="580"/>
      <c r="D24" s="463">
        <v>120</v>
      </c>
      <c r="E24" s="114" t="s">
        <v>15</v>
      </c>
      <c r="F24" s="186" t="s">
        <v>44</v>
      </c>
      <c r="G24" s="115">
        <v>20</v>
      </c>
      <c r="H24" s="148"/>
      <c r="I24" s="238">
        <v>1.1399999999999999</v>
      </c>
      <c r="J24" s="20">
        <v>0.22</v>
      </c>
      <c r="K24" s="21">
        <v>7.44</v>
      </c>
      <c r="L24" s="236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597"/>
      <c r="C25" s="580"/>
      <c r="D25" s="636"/>
      <c r="E25" s="335"/>
      <c r="F25" s="268" t="s">
        <v>21</v>
      </c>
      <c r="G25" s="231">
        <v>750</v>
      </c>
      <c r="H25" s="231"/>
      <c r="I25" s="360">
        <v>750</v>
      </c>
      <c r="J25" s="75">
        <v>750</v>
      </c>
      <c r="K25" s="232">
        <v>750</v>
      </c>
      <c r="L25" s="231">
        <v>750</v>
      </c>
      <c r="M25" s="360">
        <v>750</v>
      </c>
      <c r="N25" s="75">
        <v>750</v>
      </c>
      <c r="O25" s="75">
        <v>750</v>
      </c>
      <c r="P25" s="75">
        <v>750</v>
      </c>
      <c r="Q25" s="232">
        <v>750</v>
      </c>
      <c r="R25" s="360">
        <v>750</v>
      </c>
      <c r="S25" s="75">
        <v>750</v>
      </c>
      <c r="T25" s="75">
        <v>750</v>
      </c>
      <c r="U25" s="75">
        <v>750</v>
      </c>
      <c r="V25" s="75">
        <v>750</v>
      </c>
      <c r="W25" s="75">
        <v>750</v>
      </c>
      <c r="X25" s="75">
        <v>750</v>
      </c>
      <c r="Y25" s="232">
        <v>750</v>
      </c>
    </row>
    <row r="26" spans="2:27" s="34" customFormat="1" ht="37.5" customHeight="1" thickBot="1" x14ac:dyDescent="0.4">
      <c r="B26" s="637"/>
      <c r="C26" s="639"/>
      <c r="D26" s="638"/>
      <c r="E26" s="222"/>
      <c r="F26" s="307" t="s">
        <v>103</v>
      </c>
      <c r="G26" s="324"/>
      <c r="H26" s="324"/>
      <c r="I26" s="325"/>
      <c r="J26" s="326"/>
      <c r="K26" s="327"/>
      <c r="L26" s="509">
        <f>L25/23.5</f>
        <v>31.914893617021278</v>
      </c>
      <c r="M26" s="325"/>
      <c r="N26" s="411"/>
      <c r="O26" s="326"/>
      <c r="P26" s="326"/>
      <c r="Q26" s="327"/>
      <c r="R26" s="325"/>
      <c r="S26" s="326"/>
      <c r="T26" s="326"/>
      <c r="U26" s="326"/>
      <c r="V26" s="326"/>
      <c r="W26" s="326"/>
      <c r="X26" s="326"/>
      <c r="Y26" s="327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91" t="s">
        <v>62</v>
      </c>
      <c r="C28" s="641"/>
      <c r="D28" s="606"/>
      <c r="E28" s="606"/>
      <c r="F28" s="241"/>
      <c r="G28" s="26"/>
      <c r="H28" s="11"/>
      <c r="I28" s="11"/>
      <c r="J28" s="11"/>
      <c r="K28" s="11"/>
    </row>
    <row r="29" spans="2:27" ht="18" x14ac:dyDescent="0.35">
      <c r="B29" s="592" t="s">
        <v>63</v>
      </c>
      <c r="C29" s="642"/>
      <c r="D29" s="607"/>
      <c r="E29" s="607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28"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63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18" t="s">
        <v>25</v>
      </c>
      <c r="S4" s="921"/>
      <c r="T4" s="921"/>
      <c r="U4" s="921"/>
      <c r="V4" s="921"/>
      <c r="W4" s="921"/>
      <c r="X4" s="921"/>
      <c r="Y4" s="922"/>
    </row>
    <row r="5" spans="2:25" s="16" customFormat="1" ht="47" thickBot="1" x14ac:dyDescent="0.4">
      <c r="B5" s="913"/>
      <c r="C5" s="913"/>
      <c r="D5" s="916"/>
      <c r="E5" s="913"/>
      <c r="F5" s="913"/>
      <c r="G5" s="913"/>
      <c r="H5" s="913"/>
      <c r="I5" s="109" t="s">
        <v>27</v>
      </c>
      <c r="J5" s="413" t="s">
        <v>28</v>
      </c>
      <c r="K5" s="532" t="s">
        <v>29</v>
      </c>
      <c r="L5" s="931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39" customHeight="1" x14ac:dyDescent="0.35">
      <c r="B6" s="594" t="s">
        <v>6</v>
      </c>
      <c r="C6" s="894"/>
      <c r="D6" s="344">
        <v>9</v>
      </c>
      <c r="E6" s="588" t="s">
        <v>20</v>
      </c>
      <c r="F6" s="332" t="s">
        <v>88</v>
      </c>
      <c r="G6" s="134">
        <v>60</v>
      </c>
      <c r="H6" s="588"/>
      <c r="I6" s="304">
        <v>1.26</v>
      </c>
      <c r="J6" s="49">
        <v>4.26</v>
      </c>
      <c r="K6" s="341">
        <v>7.26</v>
      </c>
      <c r="L6" s="852">
        <v>72.48</v>
      </c>
      <c r="M6" s="305">
        <v>0.02</v>
      </c>
      <c r="N6" s="305">
        <v>0</v>
      </c>
      <c r="O6" s="49">
        <v>9.8699999999999992</v>
      </c>
      <c r="P6" s="49">
        <v>0</v>
      </c>
      <c r="Q6" s="341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595"/>
      <c r="C7" s="159" t="s">
        <v>72</v>
      </c>
      <c r="D7" s="508">
        <v>89</v>
      </c>
      <c r="E7" s="159" t="s">
        <v>10</v>
      </c>
      <c r="F7" s="542" t="s">
        <v>87</v>
      </c>
      <c r="G7" s="543">
        <v>90</v>
      </c>
      <c r="H7" s="145"/>
      <c r="I7" s="301">
        <v>18.13</v>
      </c>
      <c r="J7" s="56">
        <v>17.05</v>
      </c>
      <c r="K7" s="57">
        <v>3.69</v>
      </c>
      <c r="L7" s="798">
        <v>240.96</v>
      </c>
      <c r="M7" s="522">
        <v>0.06</v>
      </c>
      <c r="N7" s="522">
        <v>0.13</v>
      </c>
      <c r="O7" s="74">
        <v>1.06</v>
      </c>
      <c r="P7" s="74">
        <v>0</v>
      </c>
      <c r="Q7" s="398">
        <v>0</v>
      </c>
      <c r="R7" s="363">
        <v>17.03</v>
      </c>
      <c r="S7" s="74">
        <v>176.72</v>
      </c>
      <c r="T7" s="74">
        <v>23.18</v>
      </c>
      <c r="U7" s="74">
        <v>2.61</v>
      </c>
      <c r="V7" s="74">
        <v>317</v>
      </c>
      <c r="W7" s="74">
        <v>7.0000000000000001E-3</v>
      </c>
      <c r="X7" s="74">
        <v>3.5E-4</v>
      </c>
      <c r="Y7" s="364">
        <v>0.06</v>
      </c>
    </row>
    <row r="8" spans="2:25" s="16" customFormat="1" ht="39" customHeight="1" x14ac:dyDescent="0.35">
      <c r="B8" s="595"/>
      <c r="C8" s="159" t="s">
        <v>72</v>
      </c>
      <c r="D8" s="508">
        <v>65</v>
      </c>
      <c r="E8" s="159" t="s">
        <v>46</v>
      </c>
      <c r="F8" s="265" t="s">
        <v>51</v>
      </c>
      <c r="G8" s="676">
        <v>150</v>
      </c>
      <c r="H8" s="162"/>
      <c r="I8" s="301">
        <v>6.45</v>
      </c>
      <c r="J8" s="56">
        <v>4.05</v>
      </c>
      <c r="K8" s="57">
        <v>40.200000000000003</v>
      </c>
      <c r="L8" s="798">
        <v>223.65</v>
      </c>
      <c r="M8" s="752">
        <v>0.08</v>
      </c>
      <c r="N8" s="56">
        <v>0.02</v>
      </c>
      <c r="O8" s="56">
        <v>0</v>
      </c>
      <c r="P8" s="56">
        <v>30</v>
      </c>
      <c r="Q8" s="57">
        <v>0.11</v>
      </c>
      <c r="R8" s="301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8">
        <v>0</v>
      </c>
    </row>
    <row r="9" spans="2:25" s="16" customFormat="1" ht="39" customHeight="1" x14ac:dyDescent="0.35">
      <c r="B9" s="595"/>
      <c r="C9" s="158" t="s">
        <v>70</v>
      </c>
      <c r="D9" s="425">
        <v>249</v>
      </c>
      <c r="E9" s="450" t="s">
        <v>10</v>
      </c>
      <c r="F9" s="895" t="s">
        <v>191</v>
      </c>
      <c r="G9" s="704">
        <v>210</v>
      </c>
      <c r="H9" s="450"/>
      <c r="I9" s="717">
        <v>16.96</v>
      </c>
      <c r="J9" s="718">
        <v>24.611999999999998</v>
      </c>
      <c r="K9" s="721">
        <v>31.122</v>
      </c>
      <c r="L9" s="328">
        <v>416.03</v>
      </c>
      <c r="M9" s="896">
        <v>0.16800000000000001</v>
      </c>
      <c r="N9" s="718">
        <v>0.105</v>
      </c>
      <c r="O9" s="718">
        <v>0.28999999999999998</v>
      </c>
      <c r="P9" s="718">
        <v>21</v>
      </c>
      <c r="Q9" s="721">
        <v>3.5999999999999997E-2</v>
      </c>
      <c r="R9" s="717">
        <v>26.43</v>
      </c>
      <c r="S9" s="718">
        <v>120.85</v>
      </c>
      <c r="T9" s="718">
        <v>16.86</v>
      </c>
      <c r="U9" s="718">
        <v>1.6</v>
      </c>
      <c r="V9" s="718">
        <v>197.148</v>
      </c>
      <c r="W9" s="718">
        <v>2.3E-3</v>
      </c>
      <c r="X9" s="718">
        <v>7.0000000000000001E-3</v>
      </c>
      <c r="Y9" s="60">
        <v>2.1000000000000001E-2</v>
      </c>
    </row>
    <row r="10" spans="2:25" s="16" customFormat="1" ht="39" customHeight="1" x14ac:dyDescent="0.35">
      <c r="B10" s="595"/>
      <c r="C10" s="115"/>
      <c r="D10" s="115">
        <v>113</v>
      </c>
      <c r="E10" s="148" t="s">
        <v>5</v>
      </c>
      <c r="F10" s="690" t="s">
        <v>11</v>
      </c>
      <c r="G10" s="115">
        <v>200</v>
      </c>
      <c r="H10" s="876"/>
      <c r="I10" s="238">
        <v>0.2</v>
      </c>
      <c r="J10" s="20">
        <v>0</v>
      </c>
      <c r="K10" s="21">
        <v>11</v>
      </c>
      <c r="L10" s="236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8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608"/>
      <c r="C11" s="115"/>
      <c r="D11" s="466">
        <v>119</v>
      </c>
      <c r="E11" s="148" t="s">
        <v>14</v>
      </c>
      <c r="F11" s="17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595"/>
      <c r="C12" s="115"/>
      <c r="D12" s="463">
        <v>120</v>
      </c>
      <c r="E12" s="115" t="s">
        <v>15</v>
      </c>
      <c r="F12" s="181" t="s">
        <v>44</v>
      </c>
      <c r="G12" s="148">
        <v>20</v>
      </c>
      <c r="H12" s="627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595"/>
      <c r="C13" s="158" t="s">
        <v>70</v>
      </c>
      <c r="D13" s="425"/>
      <c r="E13" s="450"/>
      <c r="F13" s="368" t="s">
        <v>21</v>
      </c>
      <c r="G13" s="474">
        <f>G6+G9+G10+G11+G12</f>
        <v>510</v>
      </c>
      <c r="H13" s="397"/>
      <c r="I13" s="369">
        <f t="shared" ref="I13:Y13" si="0">I6+I9+I10+I11+I12</f>
        <v>20.96</v>
      </c>
      <c r="J13" s="370">
        <f t="shared" si="0"/>
        <v>29.231999999999999</v>
      </c>
      <c r="K13" s="407">
        <f t="shared" si="0"/>
        <v>65.622</v>
      </c>
      <c r="L13" s="822">
        <f t="shared" si="0"/>
        <v>618.37</v>
      </c>
      <c r="M13" s="650">
        <f t="shared" si="0"/>
        <v>0.22799999999999998</v>
      </c>
      <c r="N13" s="370">
        <f t="shared" si="0"/>
        <v>0.13500000000000001</v>
      </c>
      <c r="O13" s="370">
        <f t="shared" si="0"/>
        <v>12.839999999999998</v>
      </c>
      <c r="P13" s="370">
        <f t="shared" si="0"/>
        <v>21</v>
      </c>
      <c r="Q13" s="407">
        <f t="shared" si="0"/>
        <v>3.5999999999999997E-2</v>
      </c>
      <c r="R13" s="369">
        <f t="shared" si="0"/>
        <v>86.43</v>
      </c>
      <c r="S13" s="370">
        <f t="shared" si="0"/>
        <v>235.97</v>
      </c>
      <c r="T13" s="370">
        <f t="shared" si="0"/>
        <v>62.269999999999996</v>
      </c>
      <c r="U13" s="370">
        <f t="shared" si="0"/>
        <v>4.53</v>
      </c>
      <c r="V13" s="370">
        <f t="shared" si="0"/>
        <v>316.44799999999998</v>
      </c>
      <c r="W13" s="370">
        <f t="shared" si="0"/>
        <v>4.8999999999999998E-3</v>
      </c>
      <c r="X13" s="370">
        <f t="shared" si="0"/>
        <v>0.01</v>
      </c>
      <c r="Y13" s="371">
        <f t="shared" si="0"/>
        <v>3.3000000000000002E-2</v>
      </c>
    </row>
    <row r="14" spans="2:25" s="16" customFormat="1" ht="39" customHeight="1" x14ac:dyDescent="0.35">
      <c r="B14" s="595"/>
      <c r="C14" s="159" t="s">
        <v>72</v>
      </c>
      <c r="D14" s="617"/>
      <c r="E14" s="582"/>
      <c r="F14" s="372" t="s">
        <v>21</v>
      </c>
      <c r="G14" s="475">
        <f>G6+G7+G8+G10+G11+G12</f>
        <v>540</v>
      </c>
      <c r="H14" s="406"/>
      <c r="I14" s="388">
        <f t="shared" ref="I14:Y14" si="1">I6+I7+I8+I10+I11+I12</f>
        <v>28.58</v>
      </c>
      <c r="J14" s="387">
        <f t="shared" si="1"/>
        <v>25.720000000000002</v>
      </c>
      <c r="K14" s="391">
        <f t="shared" si="1"/>
        <v>78.39</v>
      </c>
      <c r="L14" s="762">
        <f t="shared" si="1"/>
        <v>666.95</v>
      </c>
      <c r="M14" s="651">
        <f t="shared" si="1"/>
        <v>0.19999999999999998</v>
      </c>
      <c r="N14" s="387">
        <f t="shared" si="1"/>
        <v>0.18</v>
      </c>
      <c r="O14" s="387">
        <f t="shared" si="1"/>
        <v>13.61</v>
      </c>
      <c r="P14" s="387">
        <f t="shared" si="1"/>
        <v>30</v>
      </c>
      <c r="Q14" s="391">
        <f t="shared" si="1"/>
        <v>0.11</v>
      </c>
      <c r="R14" s="388">
        <f t="shared" si="1"/>
        <v>90.08</v>
      </c>
      <c r="S14" s="387">
        <f t="shared" si="1"/>
        <v>350.18</v>
      </c>
      <c r="T14" s="387">
        <f t="shared" si="1"/>
        <v>91.12</v>
      </c>
      <c r="U14" s="387">
        <f t="shared" si="1"/>
        <v>6.79</v>
      </c>
      <c r="V14" s="387">
        <f t="shared" si="1"/>
        <v>437.40000000000003</v>
      </c>
      <c r="W14" s="387">
        <f t="shared" si="1"/>
        <v>9.6000000000000009E-3</v>
      </c>
      <c r="X14" s="387">
        <f t="shared" si="1"/>
        <v>3.3500000000000001E-3</v>
      </c>
      <c r="Y14" s="389">
        <f t="shared" si="1"/>
        <v>7.1999999999999995E-2</v>
      </c>
    </row>
    <row r="15" spans="2:25" s="16" customFormat="1" ht="39" customHeight="1" x14ac:dyDescent="0.35">
      <c r="B15" s="595"/>
      <c r="C15" s="158" t="s">
        <v>70</v>
      </c>
      <c r="D15" s="677"/>
      <c r="E15" s="431"/>
      <c r="F15" s="368" t="s">
        <v>22</v>
      </c>
      <c r="G15" s="427"/>
      <c r="H15" s="431"/>
      <c r="I15" s="271"/>
      <c r="J15" s="59"/>
      <c r="K15" s="100"/>
      <c r="L15" s="897">
        <f>L13/23.5</f>
        <v>26.313617021276595</v>
      </c>
      <c r="M15" s="58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595"/>
      <c r="C16" s="161" t="s">
        <v>72</v>
      </c>
      <c r="D16" s="428"/>
      <c r="E16" s="493"/>
      <c r="F16" s="373" t="s">
        <v>22</v>
      </c>
      <c r="G16" s="428"/>
      <c r="H16" s="493"/>
      <c r="I16" s="303"/>
      <c r="J16" s="297"/>
      <c r="K16" s="468"/>
      <c r="L16" s="898">
        <f>L14/23.5</f>
        <v>28.380851063829788</v>
      </c>
      <c r="M16" s="899"/>
      <c r="N16" s="297"/>
      <c r="O16" s="297"/>
      <c r="P16" s="297"/>
      <c r="Q16" s="468"/>
      <c r="R16" s="303"/>
      <c r="S16" s="297"/>
      <c r="T16" s="297"/>
      <c r="U16" s="297"/>
      <c r="V16" s="297"/>
      <c r="W16" s="297"/>
      <c r="X16" s="297"/>
      <c r="Y16" s="298"/>
    </row>
    <row r="17" spans="2:25" s="16" customFormat="1" ht="39" customHeight="1" x14ac:dyDescent="0.35">
      <c r="B17" s="594" t="s">
        <v>7</v>
      </c>
      <c r="C17" s="194"/>
      <c r="D17" s="344">
        <v>24</v>
      </c>
      <c r="E17" s="583" t="s">
        <v>8</v>
      </c>
      <c r="F17" s="332" t="s">
        <v>107</v>
      </c>
      <c r="G17" s="344">
        <v>150</v>
      </c>
      <c r="H17" s="588"/>
      <c r="I17" s="304">
        <v>0.6</v>
      </c>
      <c r="J17" s="49">
        <v>0</v>
      </c>
      <c r="K17" s="50">
        <v>16.95</v>
      </c>
      <c r="L17" s="392">
        <v>69</v>
      </c>
      <c r="M17" s="385">
        <v>0.01</v>
      </c>
      <c r="N17" s="856">
        <v>0.03</v>
      </c>
      <c r="O17" s="330">
        <v>19.5</v>
      </c>
      <c r="P17" s="330">
        <v>0</v>
      </c>
      <c r="Q17" s="331">
        <v>0</v>
      </c>
      <c r="R17" s="304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608"/>
      <c r="C18" s="114"/>
      <c r="D18" s="463">
        <v>40</v>
      </c>
      <c r="E18" s="148" t="s">
        <v>187</v>
      </c>
      <c r="F18" s="321" t="s">
        <v>188</v>
      </c>
      <c r="G18" s="547">
        <v>200</v>
      </c>
      <c r="H18" s="34"/>
      <c r="I18" s="176">
        <v>4.9400000000000004</v>
      </c>
      <c r="J18" s="76">
        <v>4.7</v>
      </c>
      <c r="K18" s="184">
        <v>13.19</v>
      </c>
      <c r="L18" s="333">
        <v>114.69</v>
      </c>
      <c r="M18" s="214">
        <v>0.04</v>
      </c>
      <c r="N18" s="76">
        <v>0.05</v>
      </c>
      <c r="O18" s="76">
        <v>3.38</v>
      </c>
      <c r="P18" s="76">
        <v>140</v>
      </c>
      <c r="Q18" s="77">
        <v>0</v>
      </c>
      <c r="R18" s="214">
        <v>16.55</v>
      </c>
      <c r="S18" s="76">
        <v>61</v>
      </c>
      <c r="T18" s="76">
        <v>18.53</v>
      </c>
      <c r="U18" s="76">
        <v>0.74</v>
      </c>
      <c r="V18" s="76">
        <v>155.46</v>
      </c>
      <c r="W18" s="76">
        <v>2.2799999999999999E-3</v>
      </c>
      <c r="X18" s="76">
        <v>2.15E-3</v>
      </c>
      <c r="Y18" s="184">
        <v>0.04</v>
      </c>
    </row>
    <row r="19" spans="2:25" s="16" customFormat="1" ht="39" customHeight="1" x14ac:dyDescent="0.35">
      <c r="B19" s="597"/>
      <c r="C19" s="139" t="s">
        <v>70</v>
      </c>
      <c r="D19" s="144">
        <v>152</v>
      </c>
      <c r="E19" s="450" t="s">
        <v>84</v>
      </c>
      <c r="F19" s="586" t="s">
        <v>162</v>
      </c>
      <c r="G19" s="777">
        <v>90</v>
      </c>
      <c r="H19" s="144"/>
      <c r="I19" s="213">
        <v>17.25</v>
      </c>
      <c r="J19" s="54">
        <v>14.98</v>
      </c>
      <c r="K19" s="70">
        <v>7.87</v>
      </c>
      <c r="L19" s="299">
        <v>235.78</v>
      </c>
      <c r="M19" s="213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3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70">
        <v>0.08</v>
      </c>
    </row>
    <row r="20" spans="2:25" s="16" customFormat="1" ht="39" customHeight="1" x14ac:dyDescent="0.35">
      <c r="B20" s="597"/>
      <c r="C20" s="141" t="s">
        <v>120</v>
      </c>
      <c r="D20" s="508">
        <v>126</v>
      </c>
      <c r="E20" s="162" t="s">
        <v>10</v>
      </c>
      <c r="F20" s="464" t="s">
        <v>144</v>
      </c>
      <c r="G20" s="472">
        <v>90</v>
      </c>
      <c r="H20" s="145"/>
      <c r="I20" s="301">
        <v>18.489999999999998</v>
      </c>
      <c r="J20" s="56">
        <v>18.54</v>
      </c>
      <c r="K20" s="71">
        <v>3.59</v>
      </c>
      <c r="L20" s="300">
        <v>256</v>
      </c>
      <c r="M20" s="301">
        <v>0.15</v>
      </c>
      <c r="N20" s="752">
        <v>0.12</v>
      </c>
      <c r="O20" s="56">
        <v>2.0099999999999998</v>
      </c>
      <c r="P20" s="56">
        <v>0</v>
      </c>
      <c r="Q20" s="57">
        <v>0</v>
      </c>
      <c r="R20" s="301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1">
        <v>0.05</v>
      </c>
    </row>
    <row r="21" spans="2:25" s="16" customFormat="1" ht="39" customHeight="1" x14ac:dyDescent="0.35">
      <c r="B21" s="597"/>
      <c r="C21" s="141" t="s">
        <v>120</v>
      </c>
      <c r="D21" s="508">
        <v>22</v>
      </c>
      <c r="E21" s="145" t="s">
        <v>61</v>
      </c>
      <c r="F21" s="464" t="s">
        <v>184</v>
      </c>
      <c r="G21" s="145">
        <v>150</v>
      </c>
      <c r="H21" s="159"/>
      <c r="I21" s="752">
        <v>2.4</v>
      </c>
      <c r="J21" s="56">
        <v>6.9</v>
      </c>
      <c r="K21" s="57">
        <v>14.1</v>
      </c>
      <c r="L21" s="798">
        <v>128.85</v>
      </c>
      <c r="M21" s="752">
        <v>0.09</v>
      </c>
      <c r="N21" s="752">
        <v>7.0000000000000001E-3</v>
      </c>
      <c r="O21" s="56">
        <v>21.27</v>
      </c>
      <c r="P21" s="56">
        <v>420</v>
      </c>
      <c r="Q21" s="57">
        <v>6.0000000000000001E-3</v>
      </c>
      <c r="R21" s="301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1">
        <v>0.03</v>
      </c>
    </row>
    <row r="22" spans="2:25" s="16" customFormat="1" ht="48" customHeight="1" x14ac:dyDescent="0.35">
      <c r="B22" s="597"/>
      <c r="C22" s="139" t="s">
        <v>70</v>
      </c>
      <c r="D22" s="144">
        <v>218</v>
      </c>
      <c r="E22" s="450" t="s">
        <v>61</v>
      </c>
      <c r="F22" s="799" t="s">
        <v>156</v>
      </c>
      <c r="G22" s="777">
        <v>150</v>
      </c>
      <c r="H22" s="144"/>
      <c r="I22" s="271">
        <v>4.1500000000000004</v>
      </c>
      <c r="J22" s="59">
        <v>10.86</v>
      </c>
      <c r="K22" s="60">
        <v>18.64</v>
      </c>
      <c r="L22" s="766">
        <v>189.12</v>
      </c>
      <c r="M22" s="271">
        <v>0.15</v>
      </c>
      <c r="N22" s="58">
        <v>0.19</v>
      </c>
      <c r="O22" s="59">
        <v>13.76</v>
      </c>
      <c r="P22" s="59">
        <v>400</v>
      </c>
      <c r="Q22" s="100">
        <v>0.09</v>
      </c>
      <c r="R22" s="271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597"/>
      <c r="C23" s="198"/>
      <c r="D23" s="125">
        <v>114</v>
      </c>
      <c r="E23" s="111" t="s">
        <v>42</v>
      </c>
      <c r="F23" s="193" t="s">
        <v>49</v>
      </c>
      <c r="G23" s="551">
        <v>200</v>
      </c>
      <c r="H23" s="149"/>
      <c r="I23" s="208">
        <v>0.2</v>
      </c>
      <c r="J23" s="15">
        <v>0</v>
      </c>
      <c r="K23" s="39">
        <v>11</v>
      </c>
      <c r="L23" s="173">
        <v>44.8</v>
      </c>
      <c r="M23" s="208">
        <v>0</v>
      </c>
      <c r="N23" s="17">
        <v>0</v>
      </c>
      <c r="O23" s="15">
        <v>0.08</v>
      </c>
      <c r="P23" s="15">
        <v>0</v>
      </c>
      <c r="Q23" s="18">
        <v>0</v>
      </c>
      <c r="R23" s="208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597"/>
      <c r="C24" s="322"/>
      <c r="D24" s="466">
        <v>119</v>
      </c>
      <c r="E24" s="148" t="s">
        <v>14</v>
      </c>
      <c r="F24" s="130" t="s">
        <v>52</v>
      </c>
      <c r="G24" s="125">
        <v>30</v>
      </c>
      <c r="H24" s="626"/>
      <c r="I24" s="208">
        <v>2.13</v>
      </c>
      <c r="J24" s="15">
        <v>0.21</v>
      </c>
      <c r="K24" s="39">
        <v>13.26</v>
      </c>
      <c r="L24" s="173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8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597"/>
      <c r="C25" s="322"/>
      <c r="D25" s="463">
        <v>120</v>
      </c>
      <c r="E25" s="148" t="s">
        <v>15</v>
      </c>
      <c r="F25" s="130" t="s">
        <v>44</v>
      </c>
      <c r="G25" s="463">
        <v>20</v>
      </c>
      <c r="H25" s="627"/>
      <c r="I25" s="238">
        <v>1.1399999999999999</v>
      </c>
      <c r="J25" s="20">
        <v>0.22</v>
      </c>
      <c r="K25" s="46">
        <v>7.44</v>
      </c>
      <c r="L25" s="765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8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597"/>
      <c r="C26" s="141" t="s">
        <v>120</v>
      </c>
      <c r="D26" s="508"/>
      <c r="E26" s="162"/>
      <c r="F26" s="267" t="s">
        <v>21</v>
      </c>
      <c r="G26" s="423">
        <f>G17+G18+G20+G21+G23+G24+G25</f>
        <v>840</v>
      </c>
      <c r="H26" s="727"/>
      <c r="I26" s="210">
        <f t="shared" ref="I26:Y26" si="2">I17+I18+I20+I21+I23+I24+I25</f>
        <v>29.899999999999995</v>
      </c>
      <c r="J26" s="65">
        <f t="shared" si="2"/>
        <v>30.57</v>
      </c>
      <c r="K26" s="98">
        <f t="shared" si="2"/>
        <v>79.53</v>
      </c>
      <c r="L26" s="800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19">
        <f t="shared" si="2"/>
        <v>6.0000000000000001E-3</v>
      </c>
      <c r="R26" s="210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8">
        <f t="shared" si="2"/>
        <v>0.14700000000000002</v>
      </c>
    </row>
    <row r="27" spans="2:25" s="16" customFormat="1" ht="39" customHeight="1" x14ac:dyDescent="0.35">
      <c r="B27" s="597"/>
      <c r="C27" s="141" t="s">
        <v>120</v>
      </c>
      <c r="D27" s="508"/>
      <c r="E27" s="162"/>
      <c r="F27" s="267" t="s">
        <v>22</v>
      </c>
      <c r="G27" s="508"/>
      <c r="H27" s="727"/>
      <c r="I27" s="210"/>
      <c r="J27" s="65"/>
      <c r="K27" s="98"/>
      <c r="L27" s="801">
        <f>L26/23.5</f>
        <v>30.706382978723401</v>
      </c>
      <c r="M27" s="64"/>
      <c r="N27" s="64"/>
      <c r="O27" s="65"/>
      <c r="P27" s="65"/>
      <c r="Q27" s="419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39" customHeight="1" x14ac:dyDescent="0.35">
      <c r="B28" s="597"/>
      <c r="C28" s="139" t="s">
        <v>70</v>
      </c>
      <c r="D28" s="658"/>
      <c r="E28" s="725"/>
      <c r="F28" s="266" t="s">
        <v>21</v>
      </c>
      <c r="G28" s="474">
        <f>G17+G18+G19+G22+G23+G24+G25</f>
        <v>840</v>
      </c>
      <c r="H28" s="404"/>
      <c r="I28" s="369">
        <f t="shared" ref="I28:Y28" si="3">I17+I18+I19+I22+I23+I24+I25</f>
        <v>30.409999999999997</v>
      </c>
      <c r="J28" s="370">
        <f t="shared" si="3"/>
        <v>30.97</v>
      </c>
      <c r="K28" s="371">
        <f t="shared" si="3"/>
        <v>88.350000000000009</v>
      </c>
      <c r="L28" s="794">
        <f t="shared" si="3"/>
        <v>761.65</v>
      </c>
      <c r="M28" s="650">
        <f t="shared" si="3"/>
        <v>0.32000000000000006</v>
      </c>
      <c r="N28" s="370">
        <f t="shared" si="3"/>
        <v>0.42400000000000004</v>
      </c>
      <c r="O28" s="370">
        <f t="shared" si="3"/>
        <v>37.609999999999992</v>
      </c>
      <c r="P28" s="370">
        <f t="shared" si="3"/>
        <v>550</v>
      </c>
      <c r="Q28" s="407">
        <f t="shared" si="3"/>
        <v>0.11</v>
      </c>
      <c r="R28" s="369">
        <f t="shared" si="3"/>
        <v>169.1</v>
      </c>
      <c r="S28" s="370">
        <f t="shared" si="3"/>
        <v>431.29000000000008</v>
      </c>
      <c r="T28" s="370">
        <f t="shared" si="3"/>
        <v>126.37</v>
      </c>
      <c r="U28" s="370">
        <f t="shared" si="3"/>
        <v>9.4600000000000009</v>
      </c>
      <c r="V28" s="370">
        <f t="shared" si="3"/>
        <v>1564.0300000000002</v>
      </c>
      <c r="W28" s="370">
        <f t="shared" si="3"/>
        <v>1.9680000000000003E-2</v>
      </c>
      <c r="X28" s="370">
        <f t="shared" si="3"/>
        <v>8.4499999999999992E-3</v>
      </c>
      <c r="Y28" s="371">
        <f t="shared" si="3"/>
        <v>0.19700000000000001</v>
      </c>
    </row>
    <row r="29" spans="2:25" s="16" customFormat="1" ht="39" customHeight="1" thickBot="1" x14ac:dyDescent="0.4">
      <c r="B29" s="599"/>
      <c r="C29" s="139" t="s">
        <v>70</v>
      </c>
      <c r="D29" s="787"/>
      <c r="E29" s="788"/>
      <c r="F29" s="761" t="s">
        <v>22</v>
      </c>
      <c r="G29" s="789"/>
      <c r="H29" s="797"/>
      <c r="I29" s="796"/>
      <c r="J29" s="791"/>
      <c r="K29" s="793"/>
      <c r="L29" s="795">
        <f>L28/23.5</f>
        <v>32.410638297872339</v>
      </c>
      <c r="M29" s="790"/>
      <c r="N29" s="791"/>
      <c r="O29" s="791"/>
      <c r="P29" s="791"/>
      <c r="Q29" s="792"/>
      <c r="R29" s="796"/>
      <c r="S29" s="791"/>
      <c r="T29" s="791"/>
      <c r="U29" s="791"/>
      <c r="V29" s="791"/>
      <c r="W29" s="791"/>
      <c r="X29" s="791"/>
      <c r="Y29" s="793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91" t="s">
        <v>62</v>
      </c>
      <c r="C34" s="641"/>
      <c r="D34" s="606"/>
      <c r="E34" s="606"/>
    </row>
    <row r="35" spans="2:11" ht="15.5" x14ac:dyDescent="0.35">
      <c r="B35" s="592" t="s">
        <v>63</v>
      </c>
      <c r="C35" s="642"/>
      <c r="D35" s="607"/>
      <c r="E35" s="607"/>
    </row>
    <row r="36" spans="2:11" x14ac:dyDescent="0.35">
      <c r="B36" s="11"/>
      <c r="C36" s="310"/>
      <c r="D36" s="310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63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10" t="s">
        <v>24</v>
      </c>
      <c r="N4" s="910"/>
      <c r="O4" s="923"/>
      <c r="P4" s="923"/>
      <c r="Q4" s="924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s="16" customFormat="1" ht="47" thickBot="1" x14ac:dyDescent="0.4">
      <c r="B5" s="913"/>
      <c r="C5" s="913"/>
      <c r="D5" s="916"/>
      <c r="E5" s="913"/>
      <c r="F5" s="913"/>
      <c r="G5" s="913"/>
      <c r="H5" s="913"/>
      <c r="I5" s="652" t="s">
        <v>27</v>
      </c>
      <c r="J5" s="655" t="s">
        <v>28</v>
      </c>
      <c r="K5" s="653" t="s">
        <v>29</v>
      </c>
      <c r="L5" s="931"/>
      <c r="M5" s="479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39" customHeight="1" x14ac:dyDescent="0.35">
      <c r="B6" s="594" t="s">
        <v>6</v>
      </c>
      <c r="C6" s="119"/>
      <c r="D6" s="344">
        <v>24</v>
      </c>
      <c r="E6" s="134" t="s">
        <v>8</v>
      </c>
      <c r="F6" s="873" t="s">
        <v>107</v>
      </c>
      <c r="G6" s="134">
        <v>150</v>
      </c>
      <c r="H6" s="588"/>
      <c r="I6" s="304">
        <v>0.6</v>
      </c>
      <c r="J6" s="49">
        <v>0</v>
      </c>
      <c r="K6" s="341">
        <v>16.95</v>
      </c>
      <c r="L6" s="874">
        <v>69</v>
      </c>
      <c r="M6" s="385">
        <v>0.01</v>
      </c>
      <c r="N6" s="856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95"/>
      <c r="C7" s="114"/>
      <c r="D7" s="148">
        <v>282</v>
      </c>
      <c r="E7" s="148" t="s">
        <v>4</v>
      </c>
      <c r="F7" s="609" t="s">
        <v>146</v>
      </c>
      <c r="G7" s="365">
        <v>150</v>
      </c>
      <c r="H7" s="148"/>
      <c r="I7" s="238">
        <v>14.98</v>
      </c>
      <c r="J7" s="20">
        <v>9.99</v>
      </c>
      <c r="K7" s="21">
        <v>31.58</v>
      </c>
      <c r="L7" s="168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8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95"/>
      <c r="C8" s="114"/>
      <c r="D8" s="463">
        <v>115</v>
      </c>
      <c r="E8" s="115" t="s">
        <v>18</v>
      </c>
      <c r="F8" s="248" t="s">
        <v>41</v>
      </c>
      <c r="G8" s="365">
        <v>200</v>
      </c>
      <c r="H8" s="148"/>
      <c r="I8" s="238">
        <v>6.64</v>
      </c>
      <c r="J8" s="20">
        <v>5.14</v>
      </c>
      <c r="K8" s="46">
        <v>18.600000000000001</v>
      </c>
      <c r="L8" s="765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16" customFormat="1" ht="39" customHeight="1" x14ac:dyDescent="0.35">
      <c r="B9" s="595"/>
      <c r="C9" s="114"/>
      <c r="D9" s="126">
        <v>121</v>
      </c>
      <c r="E9" s="157" t="s">
        <v>48</v>
      </c>
      <c r="F9" s="193" t="s">
        <v>48</v>
      </c>
      <c r="G9" s="171">
        <v>30</v>
      </c>
      <c r="H9" s="149"/>
      <c r="I9" s="208">
        <v>2.16</v>
      </c>
      <c r="J9" s="15">
        <v>0.81</v>
      </c>
      <c r="K9" s="39">
        <v>14.73</v>
      </c>
      <c r="L9" s="173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95"/>
      <c r="C10" s="114"/>
      <c r="D10" s="126">
        <v>120</v>
      </c>
      <c r="E10" s="114" t="s">
        <v>15</v>
      </c>
      <c r="F10" s="129" t="s">
        <v>44</v>
      </c>
      <c r="G10" s="149">
        <v>20</v>
      </c>
      <c r="H10" s="149"/>
      <c r="I10" s="208">
        <v>1.1399999999999999</v>
      </c>
      <c r="J10" s="15">
        <v>0.22</v>
      </c>
      <c r="K10" s="39">
        <v>7.44</v>
      </c>
      <c r="L10" s="534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95"/>
      <c r="C11" s="114"/>
      <c r="D11" s="622"/>
      <c r="E11" s="116"/>
      <c r="F11" s="268" t="s">
        <v>21</v>
      </c>
      <c r="G11" s="361">
        <f>SUM(G6:G10)</f>
        <v>550</v>
      </c>
      <c r="H11" s="147"/>
      <c r="I11" s="557">
        <f t="shared" ref="I11:Y11" si="0">SUM(I6:I10)</f>
        <v>25.52</v>
      </c>
      <c r="J11" s="555">
        <f t="shared" si="0"/>
        <v>16.16</v>
      </c>
      <c r="K11" s="558">
        <f t="shared" si="0"/>
        <v>89.3</v>
      </c>
      <c r="L11" s="678">
        <f>SUM(L6:L10)</f>
        <v>606.99</v>
      </c>
      <c r="M11" s="554">
        <f t="shared" si="0"/>
        <v>0.2</v>
      </c>
      <c r="N11" s="555">
        <f t="shared" si="0"/>
        <v>0.57400000000000007</v>
      </c>
      <c r="O11" s="555">
        <f t="shared" si="0"/>
        <v>23.89</v>
      </c>
      <c r="P11" s="555">
        <f t="shared" si="0"/>
        <v>151.6</v>
      </c>
      <c r="Q11" s="556">
        <f t="shared" si="0"/>
        <v>0.29000000000000004</v>
      </c>
      <c r="R11" s="557">
        <f t="shared" si="0"/>
        <v>430.98</v>
      </c>
      <c r="S11" s="555">
        <f t="shared" si="0"/>
        <v>440.46000000000004</v>
      </c>
      <c r="T11" s="555">
        <f t="shared" si="0"/>
        <v>99.54</v>
      </c>
      <c r="U11" s="555">
        <f t="shared" si="0"/>
        <v>5.93</v>
      </c>
      <c r="V11" s="555">
        <f t="shared" si="0"/>
        <v>983.9</v>
      </c>
      <c r="W11" s="555">
        <f t="shared" si="0"/>
        <v>2.6590000000000003E-2</v>
      </c>
      <c r="X11" s="555">
        <f t="shared" si="0"/>
        <v>2.2400000000000003E-2</v>
      </c>
      <c r="Y11" s="558">
        <f t="shared" si="0"/>
        <v>0.123</v>
      </c>
    </row>
    <row r="12" spans="2:25" s="16" customFormat="1" ht="39" customHeight="1" thickBot="1" x14ac:dyDescent="0.4">
      <c r="B12" s="595"/>
      <c r="C12" s="306"/>
      <c r="D12" s="623"/>
      <c r="E12" s="287"/>
      <c r="F12" s="269" t="s">
        <v>22</v>
      </c>
      <c r="G12" s="362"/>
      <c r="H12" s="362"/>
      <c r="I12" s="295"/>
      <c r="J12" s="285"/>
      <c r="K12" s="286"/>
      <c r="L12" s="679">
        <f>L11/23.5</f>
        <v>25.82936170212766</v>
      </c>
      <c r="M12" s="290"/>
      <c r="N12" s="290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</row>
    <row r="13" spans="2:25" s="16" customFormat="1" ht="39" customHeight="1" x14ac:dyDescent="0.35">
      <c r="B13" s="594" t="s">
        <v>7</v>
      </c>
      <c r="C13" s="119"/>
      <c r="D13" s="173">
        <v>13</v>
      </c>
      <c r="E13" s="246" t="s">
        <v>8</v>
      </c>
      <c r="F13" s="546" t="s">
        <v>55</v>
      </c>
      <c r="G13" s="559">
        <v>60</v>
      </c>
      <c r="H13" s="246"/>
      <c r="I13" s="401">
        <v>1.2</v>
      </c>
      <c r="J13" s="402">
        <v>4.26</v>
      </c>
      <c r="K13" s="403">
        <v>6.18</v>
      </c>
      <c r="L13" s="249">
        <v>67.92</v>
      </c>
      <c r="M13" s="228">
        <v>0.03</v>
      </c>
      <c r="N13" s="37">
        <v>0.02</v>
      </c>
      <c r="O13" s="37">
        <v>7.44</v>
      </c>
      <c r="P13" s="37">
        <v>930</v>
      </c>
      <c r="Q13" s="38">
        <v>0</v>
      </c>
      <c r="R13" s="228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95"/>
      <c r="C14" s="114"/>
      <c r="D14" s="463">
        <v>33</v>
      </c>
      <c r="E14" s="115" t="s">
        <v>9</v>
      </c>
      <c r="F14" s="523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98"/>
      <c r="C15" s="198"/>
      <c r="D15" s="173">
        <v>148</v>
      </c>
      <c r="E15" s="115" t="s">
        <v>10</v>
      </c>
      <c r="F15" s="321" t="s">
        <v>104</v>
      </c>
      <c r="G15" s="541">
        <v>90</v>
      </c>
      <c r="H15" s="115"/>
      <c r="I15" s="208">
        <v>19.71</v>
      </c>
      <c r="J15" s="15">
        <v>15.75</v>
      </c>
      <c r="K15" s="39">
        <v>6.21</v>
      </c>
      <c r="L15" s="165">
        <v>245.34</v>
      </c>
      <c r="M15" s="208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8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98"/>
      <c r="C16" s="198"/>
      <c r="D16" s="463">
        <v>55</v>
      </c>
      <c r="E16" s="115" t="s">
        <v>61</v>
      </c>
      <c r="F16" s="248" t="s">
        <v>100</v>
      </c>
      <c r="G16" s="115">
        <v>150</v>
      </c>
      <c r="H16" s="463"/>
      <c r="I16" s="214">
        <v>3.6</v>
      </c>
      <c r="J16" s="76">
        <v>4.95</v>
      </c>
      <c r="K16" s="184">
        <v>24.6</v>
      </c>
      <c r="L16" s="466">
        <v>156.6</v>
      </c>
      <c r="M16" s="72">
        <v>0.03</v>
      </c>
      <c r="N16" s="72">
        <v>0.03</v>
      </c>
      <c r="O16" s="13">
        <v>0</v>
      </c>
      <c r="P16" s="13">
        <v>0</v>
      </c>
      <c r="Q16" s="23">
        <v>0</v>
      </c>
      <c r="R16" s="209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98"/>
      <c r="C17" s="198"/>
      <c r="D17" s="466">
        <v>100</v>
      </c>
      <c r="E17" s="91" t="s">
        <v>83</v>
      </c>
      <c r="F17" s="130" t="s">
        <v>81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168">
        <v>63.2</v>
      </c>
      <c r="M17" s="208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98"/>
      <c r="C18" s="198"/>
      <c r="D18" s="127">
        <v>119</v>
      </c>
      <c r="E18" s="114" t="s">
        <v>14</v>
      </c>
      <c r="F18" s="154" t="s">
        <v>52</v>
      </c>
      <c r="G18" s="149">
        <v>45</v>
      </c>
      <c r="H18" s="114"/>
      <c r="I18" s="208">
        <v>3.19</v>
      </c>
      <c r="J18" s="15">
        <v>0.31</v>
      </c>
      <c r="K18" s="39">
        <v>19.89</v>
      </c>
      <c r="L18" s="165">
        <v>108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98"/>
      <c r="C19" s="198"/>
      <c r="D19" s="125">
        <v>120</v>
      </c>
      <c r="E19" s="114" t="s">
        <v>15</v>
      </c>
      <c r="F19" s="154" t="s">
        <v>44</v>
      </c>
      <c r="G19" s="149">
        <v>25</v>
      </c>
      <c r="H19" s="114"/>
      <c r="I19" s="208">
        <v>1.42</v>
      </c>
      <c r="J19" s="15">
        <v>0.27</v>
      </c>
      <c r="K19" s="39">
        <v>9.3000000000000007</v>
      </c>
      <c r="L19" s="165">
        <v>45.32</v>
      </c>
      <c r="M19" s="208">
        <v>0.02</v>
      </c>
      <c r="N19" s="17">
        <v>0.03</v>
      </c>
      <c r="O19" s="15">
        <v>0.1</v>
      </c>
      <c r="P19" s="15">
        <v>0</v>
      </c>
      <c r="Q19" s="39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97"/>
      <c r="C20" s="322"/>
      <c r="D20" s="636"/>
      <c r="E20" s="322"/>
      <c r="F20" s="268" t="s">
        <v>21</v>
      </c>
      <c r="G20" s="329">
        <f>SUM(G13:G19)</f>
        <v>770</v>
      </c>
      <c r="H20" s="231"/>
      <c r="I20" s="360">
        <f t="shared" ref="I20:Y20" si="1">SUM(I13:I19)</f>
        <v>35.720000000000006</v>
      </c>
      <c r="J20" s="75">
        <f t="shared" si="1"/>
        <v>31.74</v>
      </c>
      <c r="K20" s="232">
        <f t="shared" si="1"/>
        <v>93.94</v>
      </c>
      <c r="L20" s="231">
        <f>L13+L15+L14+L16+L17+L18+L19</f>
        <v>816.98000000000013</v>
      </c>
      <c r="M20" s="360">
        <f t="shared" si="1"/>
        <v>0.24000000000000002</v>
      </c>
      <c r="N20" s="75">
        <f t="shared" si="1"/>
        <v>0.29400000000000004</v>
      </c>
      <c r="O20" s="75">
        <f t="shared" si="1"/>
        <v>17.940000000000001</v>
      </c>
      <c r="P20" s="75">
        <f t="shared" si="1"/>
        <v>1283.7</v>
      </c>
      <c r="Q20" s="232">
        <f t="shared" si="1"/>
        <v>0.21</v>
      </c>
      <c r="R20" s="360">
        <f t="shared" si="1"/>
        <v>140.76</v>
      </c>
      <c r="S20" s="75">
        <f t="shared" si="1"/>
        <v>515.38000000000011</v>
      </c>
      <c r="T20" s="75">
        <f t="shared" si="1"/>
        <v>131.47</v>
      </c>
      <c r="U20" s="75">
        <f t="shared" si="1"/>
        <v>4.79</v>
      </c>
      <c r="V20" s="75">
        <f t="shared" si="1"/>
        <v>1033.5300000000002</v>
      </c>
      <c r="W20" s="75">
        <f t="shared" si="1"/>
        <v>0.1225</v>
      </c>
      <c r="X20" s="75">
        <f t="shared" si="1"/>
        <v>3.2399999999999998E-2</v>
      </c>
      <c r="Y20" s="232">
        <f t="shared" si="1"/>
        <v>0.64400000000000002</v>
      </c>
    </row>
    <row r="21" spans="2:25" s="34" customFormat="1" ht="39" customHeight="1" thickBot="1" x14ac:dyDescent="0.4">
      <c r="B21" s="637"/>
      <c r="C21" s="121"/>
      <c r="D21" s="638"/>
      <c r="E21" s="121"/>
      <c r="F21" s="269" t="s">
        <v>22</v>
      </c>
      <c r="G21" s="222"/>
      <c r="H21" s="121"/>
      <c r="I21" s="178"/>
      <c r="J21" s="51"/>
      <c r="K21" s="104"/>
      <c r="L21" s="170">
        <f>L20/23.5</f>
        <v>34.765106382978729</v>
      </c>
      <c r="M21" s="178"/>
      <c r="N21" s="135"/>
      <c r="O21" s="51"/>
      <c r="P21" s="51"/>
      <c r="Q21" s="104"/>
      <c r="R21" s="178"/>
      <c r="S21" s="51"/>
      <c r="T21" s="51"/>
      <c r="U21" s="51"/>
      <c r="V21" s="51"/>
      <c r="W21" s="51"/>
      <c r="X21" s="51"/>
      <c r="Y21" s="10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93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18" t="s">
        <v>25</v>
      </c>
      <c r="S4" s="921"/>
      <c r="T4" s="921"/>
      <c r="U4" s="921"/>
      <c r="V4" s="921"/>
      <c r="W4" s="921"/>
      <c r="X4" s="921"/>
      <c r="Y4" s="922"/>
    </row>
    <row r="5" spans="2:25" s="16" customFormat="1" ht="31.5" thickBot="1" x14ac:dyDescent="0.4">
      <c r="B5" s="913"/>
      <c r="C5" s="913"/>
      <c r="D5" s="916"/>
      <c r="E5" s="913"/>
      <c r="F5" s="913"/>
      <c r="G5" s="913"/>
      <c r="H5" s="913"/>
      <c r="I5" s="424" t="s">
        <v>27</v>
      </c>
      <c r="J5" s="687" t="s">
        <v>28</v>
      </c>
      <c r="K5" s="424" t="s">
        <v>29</v>
      </c>
      <c r="L5" s="916"/>
      <c r="M5" s="434" t="s">
        <v>30</v>
      </c>
      <c r="N5" s="434" t="s">
        <v>109</v>
      </c>
      <c r="O5" s="434" t="s">
        <v>31</v>
      </c>
      <c r="P5" s="442" t="s">
        <v>110</v>
      </c>
      <c r="Q5" s="434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687" t="s">
        <v>115</v>
      </c>
    </row>
    <row r="6" spans="2:25" s="16" customFormat="1" ht="37.5" customHeight="1" x14ac:dyDescent="0.35">
      <c r="B6" s="635" t="s">
        <v>6</v>
      </c>
      <c r="C6" s="115"/>
      <c r="D6" s="115">
        <v>135</v>
      </c>
      <c r="E6" s="463" t="s">
        <v>20</v>
      </c>
      <c r="F6" s="138" t="s">
        <v>161</v>
      </c>
      <c r="G6" s="541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1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08"/>
      <c r="C7" s="524" t="s">
        <v>70</v>
      </c>
      <c r="D7" s="144">
        <v>152</v>
      </c>
      <c r="E7" s="158" t="s">
        <v>84</v>
      </c>
      <c r="F7" s="603" t="s">
        <v>162</v>
      </c>
      <c r="G7" s="550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08"/>
      <c r="C8" s="525" t="s">
        <v>71</v>
      </c>
      <c r="D8" s="145">
        <v>88</v>
      </c>
      <c r="E8" s="159" t="s">
        <v>10</v>
      </c>
      <c r="F8" s="604" t="s">
        <v>149</v>
      </c>
      <c r="G8" s="543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3">
        <v>0.05</v>
      </c>
      <c r="N8" s="74">
        <v>0.13</v>
      </c>
      <c r="O8" s="74">
        <v>0.55000000000000004</v>
      </c>
      <c r="P8" s="74">
        <v>0</v>
      </c>
      <c r="Q8" s="398">
        <v>0</v>
      </c>
      <c r="R8" s="363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4">
        <v>5.8999999999999997E-2</v>
      </c>
    </row>
    <row r="9" spans="2:25" s="16" customFormat="1" ht="37.5" customHeight="1" x14ac:dyDescent="0.35">
      <c r="B9" s="608"/>
      <c r="C9" s="656" t="s">
        <v>70</v>
      </c>
      <c r="D9" s="158">
        <v>50</v>
      </c>
      <c r="E9" s="144" t="s">
        <v>61</v>
      </c>
      <c r="F9" s="663" t="s">
        <v>92</v>
      </c>
      <c r="G9" s="158">
        <v>150</v>
      </c>
      <c r="H9" s="158"/>
      <c r="I9" s="664">
        <v>3.3</v>
      </c>
      <c r="J9" s="665">
        <v>7.8</v>
      </c>
      <c r="K9" s="666">
        <v>22.35</v>
      </c>
      <c r="L9" s="667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5"/>
      <c r="C10" s="525" t="s">
        <v>71</v>
      </c>
      <c r="D10" s="145">
        <v>52</v>
      </c>
      <c r="E10" s="159" t="s">
        <v>61</v>
      </c>
      <c r="F10" s="604" t="s">
        <v>136</v>
      </c>
      <c r="G10" s="543">
        <v>150</v>
      </c>
      <c r="H10" s="145"/>
      <c r="I10" s="210">
        <v>3.15</v>
      </c>
      <c r="J10" s="65">
        <v>4.5</v>
      </c>
      <c r="K10" s="98">
        <v>17.55</v>
      </c>
      <c r="L10" s="348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19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595"/>
      <c r="C11" s="526"/>
      <c r="D11" s="91">
        <v>98</v>
      </c>
      <c r="E11" s="114" t="s">
        <v>18</v>
      </c>
      <c r="F11" s="605" t="s">
        <v>17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595"/>
      <c r="C12" s="526"/>
      <c r="D12" s="92">
        <v>119</v>
      </c>
      <c r="E12" s="114" t="s">
        <v>14</v>
      </c>
      <c r="F12" s="569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595"/>
      <c r="C13" s="526"/>
      <c r="D13" s="111">
        <v>120</v>
      </c>
      <c r="E13" s="114" t="s">
        <v>15</v>
      </c>
      <c r="F13" s="569" t="s">
        <v>44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5"/>
      <c r="C14" s="524" t="s">
        <v>70</v>
      </c>
      <c r="D14" s="144"/>
      <c r="E14" s="158"/>
      <c r="F14" s="600" t="s">
        <v>21</v>
      </c>
      <c r="G14" s="256">
        <f>G6+G7+G9+G11+G12+G13</f>
        <v>540</v>
      </c>
      <c r="H14" s="404"/>
      <c r="I14" s="369">
        <f t="shared" ref="I14:Y14" si="0">I6+I7+I9+I11+I12+I13</f>
        <v>24.689999999999998</v>
      </c>
      <c r="J14" s="370">
        <f t="shared" si="0"/>
        <v>28.540000000000003</v>
      </c>
      <c r="K14" s="371">
        <f t="shared" si="0"/>
        <v>78.62</v>
      </c>
      <c r="L14" s="494">
        <f t="shared" si="0"/>
        <v>676.34</v>
      </c>
      <c r="M14" s="369">
        <f t="shared" si="0"/>
        <v>701.56999999999994</v>
      </c>
      <c r="N14" s="370">
        <f t="shared" si="0"/>
        <v>0.32000000000000006</v>
      </c>
      <c r="O14" s="370">
        <f t="shared" si="0"/>
        <v>23.239999999999995</v>
      </c>
      <c r="P14" s="370">
        <f t="shared" si="0"/>
        <v>121.6</v>
      </c>
      <c r="Q14" s="407">
        <f t="shared" si="0"/>
        <v>0.12000000000000001</v>
      </c>
      <c r="R14" s="369">
        <f t="shared" si="0"/>
        <v>116.69000000000001</v>
      </c>
      <c r="S14" s="370">
        <f t="shared" si="0"/>
        <v>446.77</v>
      </c>
      <c r="T14" s="370">
        <f t="shared" si="0"/>
        <v>119.16</v>
      </c>
      <c r="U14" s="370">
        <f t="shared" si="0"/>
        <v>9.3400000000000016</v>
      </c>
      <c r="V14" s="370">
        <f t="shared" si="0"/>
        <v>1259.0899999999997</v>
      </c>
      <c r="W14" s="370">
        <f t="shared" si="0"/>
        <v>1.7600000000000001E-2</v>
      </c>
      <c r="X14" s="370">
        <f t="shared" si="0"/>
        <v>8.8999999999999999E-3</v>
      </c>
      <c r="Y14" s="371">
        <f t="shared" si="0"/>
        <v>0.13400000000000001</v>
      </c>
    </row>
    <row r="15" spans="2:25" s="16" customFormat="1" ht="37.5" customHeight="1" x14ac:dyDescent="0.35">
      <c r="B15" s="595"/>
      <c r="C15" s="525" t="s">
        <v>71</v>
      </c>
      <c r="D15" s="145"/>
      <c r="E15" s="159"/>
      <c r="F15" s="601" t="s">
        <v>21</v>
      </c>
      <c r="G15" s="254">
        <f>G6+G8+G10+G11+G12+G13</f>
        <v>540</v>
      </c>
      <c r="H15" s="257"/>
      <c r="I15" s="388">
        <f t="shared" ref="I15:Y15" si="1">I6+I8+I10+I11+I12+I13</f>
        <v>25.289999999999996</v>
      </c>
      <c r="J15" s="387">
        <f t="shared" si="1"/>
        <v>26.759999999999998</v>
      </c>
      <c r="K15" s="389">
        <f t="shared" si="1"/>
        <v>68.84</v>
      </c>
      <c r="L15" s="503">
        <f t="shared" si="1"/>
        <v>623.11</v>
      </c>
      <c r="M15" s="388">
        <f t="shared" si="1"/>
        <v>0.31000000000000005</v>
      </c>
      <c r="N15" s="387">
        <f t="shared" si="1"/>
        <v>0.32000000000000006</v>
      </c>
      <c r="O15" s="387">
        <f t="shared" si="1"/>
        <v>30.13</v>
      </c>
      <c r="P15" s="387">
        <f t="shared" si="1"/>
        <v>109.5</v>
      </c>
      <c r="Q15" s="391">
        <f t="shared" si="1"/>
        <v>0.08</v>
      </c>
      <c r="R15" s="388">
        <f t="shared" si="1"/>
        <v>83.410000000000011</v>
      </c>
      <c r="S15" s="387">
        <f t="shared" si="1"/>
        <v>471.26</v>
      </c>
      <c r="T15" s="387">
        <f t="shared" si="1"/>
        <v>128.81</v>
      </c>
      <c r="U15" s="387">
        <f t="shared" si="1"/>
        <v>24.85</v>
      </c>
      <c r="V15" s="387">
        <f t="shared" si="1"/>
        <v>1430.6499999999999</v>
      </c>
      <c r="W15" s="387">
        <f t="shared" si="1"/>
        <v>3.1599999999999996E-2</v>
      </c>
      <c r="X15" s="387">
        <f t="shared" si="1"/>
        <v>6.0000000000000001E-3</v>
      </c>
      <c r="Y15" s="389">
        <f t="shared" si="1"/>
        <v>0.121</v>
      </c>
    </row>
    <row r="16" spans="2:25" s="16" customFormat="1" ht="37.5" customHeight="1" x14ac:dyDescent="0.35">
      <c r="B16" s="595"/>
      <c r="C16" s="524" t="s">
        <v>70</v>
      </c>
      <c r="D16" s="144"/>
      <c r="E16" s="158"/>
      <c r="F16" s="600" t="s">
        <v>22</v>
      </c>
      <c r="G16" s="158"/>
      <c r="H16" s="144"/>
      <c r="I16" s="302"/>
      <c r="J16" s="66"/>
      <c r="K16" s="296"/>
      <c r="L16" s="502">
        <f>L14/23.5</f>
        <v>28.780425531914894</v>
      </c>
      <c r="M16" s="302"/>
      <c r="N16" s="66"/>
      <c r="O16" s="66"/>
      <c r="P16" s="66"/>
      <c r="Q16" s="467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595"/>
      <c r="C17" s="618" t="s">
        <v>71</v>
      </c>
      <c r="D17" s="146"/>
      <c r="E17" s="161"/>
      <c r="F17" s="602" t="s">
        <v>22</v>
      </c>
      <c r="G17" s="161"/>
      <c r="H17" s="146"/>
      <c r="I17" s="303"/>
      <c r="J17" s="297"/>
      <c r="K17" s="298"/>
      <c r="L17" s="500">
        <f>L15/23.5</f>
        <v>26.515319148936172</v>
      </c>
      <c r="M17" s="303"/>
      <c r="N17" s="297"/>
      <c r="O17" s="297"/>
      <c r="P17" s="297"/>
      <c r="Q17" s="468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35" t="s">
        <v>7</v>
      </c>
      <c r="C18" s="119"/>
      <c r="D18" s="463">
        <v>172</v>
      </c>
      <c r="E18" s="463" t="s">
        <v>20</v>
      </c>
      <c r="F18" s="138" t="s">
        <v>165</v>
      </c>
      <c r="G18" s="541">
        <v>60</v>
      </c>
      <c r="H18" s="148"/>
      <c r="I18" s="385">
        <v>1.86</v>
      </c>
      <c r="J18" s="330">
        <v>0.12</v>
      </c>
      <c r="K18" s="331">
        <v>4.26</v>
      </c>
      <c r="L18" s="251">
        <v>24.6</v>
      </c>
      <c r="M18" s="385">
        <v>0.06</v>
      </c>
      <c r="N18" s="330">
        <v>0.11</v>
      </c>
      <c r="O18" s="330">
        <v>6</v>
      </c>
      <c r="P18" s="330">
        <v>1.2</v>
      </c>
      <c r="Q18" s="331">
        <v>0</v>
      </c>
      <c r="R18" s="385">
        <v>9.6</v>
      </c>
      <c r="S18" s="330">
        <v>31.8</v>
      </c>
      <c r="T18" s="330">
        <v>12.6</v>
      </c>
      <c r="U18" s="330">
        <v>0.42</v>
      </c>
      <c r="V18" s="330">
        <v>438.6</v>
      </c>
      <c r="W18" s="330">
        <v>0</v>
      </c>
      <c r="X18" s="330">
        <v>1E-3</v>
      </c>
      <c r="Y18" s="386">
        <v>0.02</v>
      </c>
    </row>
    <row r="19" spans="2:25" s="16" customFormat="1" ht="37.5" customHeight="1" x14ac:dyDescent="0.35">
      <c r="B19" s="608"/>
      <c r="C19" s="114"/>
      <c r="D19" s="463">
        <v>37</v>
      </c>
      <c r="E19" s="114" t="s">
        <v>9</v>
      </c>
      <c r="F19" s="151" t="s">
        <v>53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2"/>
      <c r="D20" s="125">
        <v>295</v>
      </c>
      <c r="E20" s="111" t="s">
        <v>10</v>
      </c>
      <c r="F20" s="319" t="s">
        <v>163</v>
      </c>
      <c r="G20" s="551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46</v>
      </c>
      <c r="F21" s="319" t="s">
        <v>51</v>
      </c>
      <c r="G21" s="551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42</v>
      </c>
      <c r="F22" s="319" t="s">
        <v>49</v>
      </c>
      <c r="G22" s="551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14</v>
      </c>
      <c r="F23" s="587" t="s">
        <v>52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4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15</v>
      </c>
      <c r="F24" s="587" t="s">
        <v>44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4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15"/>
      <c r="E25" s="225"/>
      <c r="F25" s="136" t="s">
        <v>21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8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16"/>
      <c r="E26" s="570"/>
      <c r="F26" s="137" t="s">
        <v>22</v>
      </c>
      <c r="G26" s="570"/>
      <c r="H26" s="282"/>
      <c r="I26" s="574"/>
      <c r="J26" s="576"/>
      <c r="K26" s="577"/>
      <c r="L26" s="350">
        <f>L25/23.5</f>
        <v>30.238297872340421</v>
      </c>
      <c r="M26" s="574"/>
      <c r="N26" s="575"/>
      <c r="O26" s="576"/>
      <c r="P26" s="576"/>
      <c r="Q26" s="577"/>
      <c r="R26" s="574"/>
      <c r="S26" s="576"/>
      <c r="T26" s="576"/>
      <c r="U26" s="576"/>
      <c r="V26" s="576"/>
      <c r="W26" s="576"/>
      <c r="X26" s="576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1" t="s">
        <v>62</v>
      </c>
      <c r="C28" s="606"/>
      <c r="D28" s="606"/>
      <c r="E28" s="11"/>
      <c r="F28" s="25"/>
      <c r="G28" s="26"/>
      <c r="H28" s="11"/>
      <c r="I28" s="9"/>
      <c r="J28" s="11"/>
      <c r="K28" s="11"/>
    </row>
    <row r="29" spans="2:25" ht="18" x14ac:dyDescent="0.35">
      <c r="B29" s="592" t="s">
        <v>63</v>
      </c>
      <c r="C29" s="607"/>
      <c r="D29" s="607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63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12" t="s">
        <v>0</v>
      </c>
      <c r="C4" s="912"/>
      <c r="D4" s="914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18" t="s">
        <v>25</v>
      </c>
      <c r="S4" s="921"/>
      <c r="T4" s="921"/>
      <c r="U4" s="921"/>
      <c r="V4" s="921"/>
      <c r="W4" s="921"/>
      <c r="X4" s="921"/>
      <c r="Y4" s="922"/>
    </row>
    <row r="5" spans="2:26" s="16" customFormat="1" ht="28.5" customHeight="1" thickBot="1" x14ac:dyDescent="0.4">
      <c r="B5" s="913"/>
      <c r="C5" s="917"/>
      <c r="D5" s="913"/>
      <c r="E5" s="913"/>
      <c r="F5" s="913"/>
      <c r="G5" s="913"/>
      <c r="H5" s="913"/>
      <c r="I5" s="445" t="s">
        <v>27</v>
      </c>
      <c r="J5" s="413" t="s">
        <v>28</v>
      </c>
      <c r="K5" s="544" t="s">
        <v>29</v>
      </c>
      <c r="L5" s="916"/>
      <c r="M5" s="434" t="s">
        <v>30</v>
      </c>
      <c r="N5" s="434" t="s">
        <v>109</v>
      </c>
      <c r="O5" s="434" t="s">
        <v>31</v>
      </c>
      <c r="P5" s="442" t="s">
        <v>110</v>
      </c>
      <c r="Q5" s="434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413" t="s">
        <v>115</v>
      </c>
    </row>
    <row r="6" spans="2:26" s="16" customFormat="1" ht="38.25" customHeight="1" x14ac:dyDescent="0.35">
      <c r="B6" s="594" t="s">
        <v>6</v>
      </c>
      <c r="C6" s="119"/>
      <c r="D6" s="344">
        <v>137</v>
      </c>
      <c r="E6" s="588" t="s">
        <v>20</v>
      </c>
      <c r="F6" s="774" t="s">
        <v>159</v>
      </c>
      <c r="G6" s="851">
        <v>100</v>
      </c>
      <c r="H6" s="134"/>
      <c r="I6" s="305">
        <v>0.8</v>
      </c>
      <c r="J6" s="49">
        <v>0.2</v>
      </c>
      <c r="K6" s="341">
        <v>7.5</v>
      </c>
      <c r="L6" s="852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08"/>
      <c r="C7" s="114"/>
      <c r="D7" s="463">
        <v>145</v>
      </c>
      <c r="E7" s="91" t="s">
        <v>90</v>
      </c>
      <c r="F7" s="138" t="s">
        <v>164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95"/>
      <c r="C8" s="114"/>
      <c r="D8" s="125">
        <v>113</v>
      </c>
      <c r="E8" s="111" t="s">
        <v>5</v>
      </c>
      <c r="F8" s="319" t="s">
        <v>11</v>
      </c>
      <c r="G8" s="551">
        <v>200</v>
      </c>
      <c r="H8" s="114"/>
      <c r="I8" s="17">
        <v>0.2</v>
      </c>
      <c r="J8" s="15">
        <v>0</v>
      </c>
      <c r="K8" s="18">
        <v>11</v>
      </c>
      <c r="L8" s="443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95"/>
      <c r="C9" s="114"/>
      <c r="D9" s="127">
        <v>121</v>
      </c>
      <c r="E9" s="111" t="s">
        <v>14</v>
      </c>
      <c r="F9" s="319" t="s">
        <v>48</v>
      </c>
      <c r="G9" s="551">
        <v>30</v>
      </c>
      <c r="H9" s="114"/>
      <c r="I9" s="17">
        <v>2.16</v>
      </c>
      <c r="J9" s="15">
        <v>0.81</v>
      </c>
      <c r="K9" s="18">
        <v>14.73</v>
      </c>
      <c r="L9" s="443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95"/>
      <c r="C10" s="114"/>
      <c r="D10" s="125">
        <v>120</v>
      </c>
      <c r="E10" s="111" t="s">
        <v>15</v>
      </c>
      <c r="F10" s="587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44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95"/>
      <c r="C11" s="114"/>
      <c r="D11" s="125"/>
      <c r="E11" s="111"/>
      <c r="F11" s="136" t="s">
        <v>21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16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96"/>
      <c r="C12" s="529"/>
      <c r="D12" s="619"/>
      <c r="E12" s="308"/>
      <c r="F12" s="395" t="s">
        <v>22</v>
      </c>
      <c r="G12" s="308"/>
      <c r="H12" s="306"/>
      <c r="I12" s="610"/>
      <c r="J12" s="611"/>
      <c r="K12" s="612"/>
      <c r="L12" s="531">
        <f>L11/23.5</f>
        <v>22.68</v>
      </c>
      <c r="M12" s="613"/>
      <c r="N12" s="611"/>
      <c r="O12" s="611"/>
      <c r="P12" s="611"/>
      <c r="Q12" s="614"/>
      <c r="R12" s="610"/>
      <c r="S12" s="611"/>
      <c r="T12" s="611"/>
      <c r="U12" s="611"/>
      <c r="V12" s="611"/>
      <c r="W12" s="611"/>
      <c r="X12" s="611"/>
      <c r="Y12" s="410"/>
    </row>
    <row r="13" spans="2:26" s="16" customFormat="1" ht="38.25" customHeight="1" x14ac:dyDescent="0.35">
      <c r="B13" s="635" t="s">
        <v>7</v>
      </c>
      <c r="C13" s="119"/>
      <c r="D13" s="263">
        <v>24</v>
      </c>
      <c r="E13" s="832" t="s">
        <v>8</v>
      </c>
      <c r="F13" s="584" t="s">
        <v>107</v>
      </c>
      <c r="G13" s="446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08"/>
      <c r="C14" s="114"/>
      <c r="D14" s="463">
        <v>138</v>
      </c>
      <c r="E14" s="148" t="s">
        <v>9</v>
      </c>
      <c r="F14" s="138" t="s">
        <v>64</v>
      </c>
      <c r="G14" s="547">
        <v>200</v>
      </c>
      <c r="H14" s="91"/>
      <c r="I14" s="214">
        <v>6.2</v>
      </c>
      <c r="J14" s="76">
        <v>6.2</v>
      </c>
      <c r="K14" s="184">
        <v>11</v>
      </c>
      <c r="L14" s="333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97"/>
      <c r="C15" s="524" t="s">
        <v>70</v>
      </c>
      <c r="D15" s="144">
        <v>152</v>
      </c>
      <c r="E15" s="450" t="s">
        <v>84</v>
      </c>
      <c r="F15" s="586" t="s">
        <v>162</v>
      </c>
      <c r="G15" s="777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597"/>
      <c r="C16" s="525" t="s">
        <v>71</v>
      </c>
      <c r="D16" s="145">
        <v>89</v>
      </c>
      <c r="E16" s="162" t="s">
        <v>10</v>
      </c>
      <c r="F16" s="464" t="s">
        <v>87</v>
      </c>
      <c r="G16" s="472">
        <v>90</v>
      </c>
      <c r="H16" s="145"/>
      <c r="I16" s="363">
        <v>18.13</v>
      </c>
      <c r="J16" s="74">
        <v>17.05</v>
      </c>
      <c r="K16" s="364">
        <v>3.69</v>
      </c>
      <c r="L16" s="741">
        <v>240.96</v>
      </c>
      <c r="M16" s="363">
        <v>0.06</v>
      </c>
      <c r="N16" s="74">
        <v>0.13</v>
      </c>
      <c r="O16" s="74">
        <v>1.06</v>
      </c>
      <c r="P16" s="74">
        <v>0</v>
      </c>
      <c r="Q16" s="398">
        <v>0</v>
      </c>
      <c r="R16" s="363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4">
        <v>0.06</v>
      </c>
    </row>
    <row r="17" spans="2:25" s="16" customFormat="1" ht="38.25" customHeight="1" x14ac:dyDescent="0.35">
      <c r="B17" s="94"/>
      <c r="C17" s="322"/>
      <c r="D17" s="91">
        <v>54</v>
      </c>
      <c r="E17" s="148" t="s">
        <v>46</v>
      </c>
      <c r="F17" s="112" t="s">
        <v>39</v>
      </c>
      <c r="G17" s="463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2"/>
      <c r="D18" s="91">
        <v>107</v>
      </c>
      <c r="E18" s="148" t="s">
        <v>18</v>
      </c>
      <c r="F18" s="138" t="s">
        <v>124</v>
      </c>
      <c r="G18" s="547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2"/>
      <c r="D19" s="333">
        <v>119</v>
      </c>
      <c r="E19" s="148" t="s">
        <v>14</v>
      </c>
      <c r="F19" s="112" t="s">
        <v>19</v>
      </c>
      <c r="G19" s="547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2"/>
      <c r="D20" s="91">
        <v>120</v>
      </c>
      <c r="E20" s="148" t="s">
        <v>15</v>
      </c>
      <c r="F20" s="112" t="s">
        <v>44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6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24" t="s">
        <v>70</v>
      </c>
      <c r="D21" s="144"/>
      <c r="E21" s="450"/>
      <c r="F21" s="368" t="s">
        <v>21</v>
      </c>
      <c r="G21" s="425">
        <f>G13+G14+G15+G17+G18+G19+G20</f>
        <v>830</v>
      </c>
      <c r="H21" s="450">
        <f t="shared" ref="H21:Y21" si="1">H13+H14+H15+H17+H18+H19+H20</f>
        <v>0</v>
      </c>
      <c r="I21" s="450">
        <f t="shared" si="1"/>
        <v>34.589999999999996</v>
      </c>
      <c r="J21" s="22">
        <f t="shared" si="1"/>
        <v>26.84</v>
      </c>
      <c r="K21" s="52">
        <f t="shared" si="1"/>
        <v>109.16</v>
      </c>
      <c r="L21" s="742">
        <f t="shared" si="1"/>
        <v>819.54000000000008</v>
      </c>
      <c r="M21" s="450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50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5">
        <f t="shared" si="1"/>
        <v>0.14500000000000002</v>
      </c>
    </row>
    <row r="22" spans="2:25" s="16" customFormat="1" ht="38.25" customHeight="1" x14ac:dyDescent="0.35">
      <c r="B22" s="95"/>
      <c r="C22" s="525" t="s">
        <v>71</v>
      </c>
      <c r="D22" s="465"/>
      <c r="E22" s="582"/>
      <c r="F22" s="372" t="s">
        <v>21</v>
      </c>
      <c r="G22" s="617">
        <f>G13+G14+G16+G17+G18+G19+G20</f>
        <v>830</v>
      </c>
      <c r="H22" s="582"/>
      <c r="I22" s="582">
        <f t="shared" ref="I22:Y22" si="2">I13+I14+I16+I17+I18+I19+I20</f>
        <v>35.47</v>
      </c>
      <c r="J22" s="748">
        <f t="shared" si="2"/>
        <v>28.91</v>
      </c>
      <c r="K22" s="63">
        <f t="shared" si="2"/>
        <v>104.97999999999999</v>
      </c>
      <c r="L22" s="749">
        <f t="shared" si="2"/>
        <v>824.71999999999991</v>
      </c>
      <c r="M22" s="582">
        <f t="shared" si="2"/>
        <v>0.42000000000000004</v>
      </c>
      <c r="N22" s="748">
        <f t="shared" si="2"/>
        <v>0.34</v>
      </c>
      <c r="O22" s="748">
        <f t="shared" si="2"/>
        <v>35.339999999999996</v>
      </c>
      <c r="P22" s="748">
        <f t="shared" si="2"/>
        <v>100.5</v>
      </c>
      <c r="Q22" s="63">
        <f t="shared" si="2"/>
        <v>0</v>
      </c>
      <c r="R22" s="582">
        <f t="shared" si="2"/>
        <v>118.22</v>
      </c>
      <c r="S22" s="748">
        <f t="shared" si="2"/>
        <v>564.97</v>
      </c>
      <c r="T22" s="748">
        <f t="shared" si="2"/>
        <v>259.15000000000003</v>
      </c>
      <c r="U22" s="748">
        <f t="shared" si="2"/>
        <v>15.780000000000001</v>
      </c>
      <c r="V22" s="748">
        <f t="shared" si="2"/>
        <v>1361.6999999999998</v>
      </c>
      <c r="W22" s="748">
        <f t="shared" si="2"/>
        <v>1.9599999999999999E-2</v>
      </c>
      <c r="X22" s="748">
        <f t="shared" si="2"/>
        <v>8.8500000000000002E-3</v>
      </c>
      <c r="Y22" s="617">
        <f t="shared" si="2"/>
        <v>0.125</v>
      </c>
    </row>
    <row r="23" spans="2:25" s="16" customFormat="1" ht="38.25" customHeight="1" x14ac:dyDescent="0.35">
      <c r="B23" s="95"/>
      <c r="C23" s="524" t="s">
        <v>70</v>
      </c>
      <c r="D23" s="426"/>
      <c r="E23" s="431"/>
      <c r="F23" s="368" t="s">
        <v>22</v>
      </c>
      <c r="G23" s="677"/>
      <c r="H23" s="431"/>
      <c r="I23" s="743"/>
      <c r="J23" s="744"/>
      <c r="K23" s="745"/>
      <c r="L23" s="746">
        <f>L21/23.5</f>
        <v>34.874042553191494</v>
      </c>
      <c r="M23" s="743"/>
      <c r="N23" s="744"/>
      <c r="O23" s="744"/>
      <c r="P23" s="744"/>
      <c r="Q23" s="747"/>
      <c r="R23" s="743"/>
      <c r="S23" s="744"/>
      <c r="T23" s="744"/>
      <c r="U23" s="744"/>
      <c r="V23" s="744"/>
      <c r="W23" s="744"/>
      <c r="X23" s="744"/>
      <c r="Y23" s="745"/>
    </row>
    <row r="24" spans="2:25" s="16" customFormat="1" ht="38.25" customHeight="1" thickBot="1" x14ac:dyDescent="0.4">
      <c r="B24" s="223"/>
      <c r="C24" s="525" t="s">
        <v>71</v>
      </c>
      <c r="D24" s="146"/>
      <c r="E24" s="493"/>
      <c r="F24" s="373" t="s">
        <v>22</v>
      </c>
      <c r="G24" s="819"/>
      <c r="H24" s="493"/>
      <c r="I24" s="374"/>
      <c r="J24" s="375"/>
      <c r="K24" s="376"/>
      <c r="L24" s="750">
        <f>L22/23.5</f>
        <v>35.094468085106378</v>
      </c>
      <c r="M24" s="374"/>
      <c r="N24" s="375"/>
      <c r="O24" s="375"/>
      <c r="P24" s="375"/>
      <c r="Q24" s="408"/>
      <c r="R24" s="374"/>
      <c r="S24" s="375"/>
      <c r="T24" s="375"/>
      <c r="U24" s="375"/>
      <c r="V24" s="375"/>
      <c r="W24" s="375"/>
      <c r="X24" s="375"/>
      <c r="Y24" s="376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91" t="s">
        <v>62</v>
      </c>
      <c r="D27" s="591"/>
      <c r="E27" s="606"/>
      <c r="F27" s="606"/>
      <c r="G27" s="26"/>
      <c r="H27" s="11"/>
      <c r="I27" s="11"/>
      <c r="J27" s="11"/>
      <c r="K27" s="11"/>
    </row>
    <row r="28" spans="2:25" ht="15.5" x14ac:dyDescent="0.35">
      <c r="C28" s="592" t="s">
        <v>63</v>
      </c>
      <c r="D28" s="592"/>
      <c r="E28" s="607"/>
      <c r="F28" s="607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63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4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21"/>
      <c r="K4" s="922"/>
      <c r="L4" s="915" t="s">
        <v>155</v>
      </c>
      <c r="M4" s="909" t="s">
        <v>24</v>
      </c>
      <c r="N4" s="910"/>
      <c r="O4" s="923"/>
      <c r="P4" s="923"/>
      <c r="Q4" s="924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s="16" customFormat="1" ht="48.75" customHeight="1" thickBot="1" x14ac:dyDescent="0.4">
      <c r="B5" s="913"/>
      <c r="C5" s="913"/>
      <c r="D5" s="917"/>
      <c r="E5" s="917"/>
      <c r="F5" s="917"/>
      <c r="G5" s="917"/>
      <c r="H5" s="917"/>
      <c r="I5" s="424" t="s">
        <v>27</v>
      </c>
      <c r="J5" s="803" t="s">
        <v>28</v>
      </c>
      <c r="K5" s="424" t="s">
        <v>29</v>
      </c>
      <c r="L5" s="925"/>
      <c r="M5" s="434" t="s">
        <v>30</v>
      </c>
      <c r="N5" s="69" t="s">
        <v>109</v>
      </c>
      <c r="O5" s="69" t="s">
        <v>31</v>
      </c>
      <c r="P5" s="811" t="s">
        <v>110</v>
      </c>
      <c r="Q5" s="812" t="s">
        <v>111</v>
      </c>
      <c r="R5" s="434" t="s">
        <v>32</v>
      </c>
      <c r="S5" s="69" t="s">
        <v>33</v>
      </c>
      <c r="T5" s="69" t="s">
        <v>34</v>
      </c>
      <c r="U5" s="69" t="s">
        <v>35</v>
      </c>
      <c r="V5" s="69" t="s">
        <v>112</v>
      </c>
      <c r="W5" s="69" t="s">
        <v>113</v>
      </c>
      <c r="X5" s="69" t="s">
        <v>114</v>
      </c>
      <c r="Y5" s="813" t="s">
        <v>115</v>
      </c>
    </row>
    <row r="6" spans="2:25" s="16" customFormat="1" ht="38.25" customHeight="1" x14ac:dyDescent="0.35">
      <c r="B6" s="858" t="s">
        <v>6</v>
      </c>
      <c r="C6" s="878"/>
      <c r="D6" s="134" t="s">
        <v>138</v>
      </c>
      <c r="E6" s="134" t="s">
        <v>18</v>
      </c>
      <c r="F6" s="881" t="s">
        <v>139</v>
      </c>
      <c r="G6" s="134">
        <v>250</v>
      </c>
      <c r="H6" s="588"/>
      <c r="I6" s="304">
        <v>0</v>
      </c>
      <c r="J6" s="49">
        <v>0</v>
      </c>
      <c r="K6" s="50">
        <v>37.5</v>
      </c>
      <c r="L6" s="392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807"/>
      <c r="D7" s="115">
        <v>78</v>
      </c>
      <c r="E7" s="807" t="s">
        <v>10</v>
      </c>
      <c r="F7" s="882" t="s">
        <v>95</v>
      </c>
      <c r="G7" s="365">
        <v>90</v>
      </c>
      <c r="H7" s="148"/>
      <c r="I7" s="208">
        <v>14.85</v>
      </c>
      <c r="J7" s="15">
        <v>13.32</v>
      </c>
      <c r="K7" s="18">
        <v>5.94</v>
      </c>
      <c r="L7" s="443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83"/>
      <c r="D8" s="116">
        <v>65</v>
      </c>
      <c r="E8" s="808" t="s">
        <v>61</v>
      </c>
      <c r="F8" s="283" t="s">
        <v>51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83"/>
      <c r="D9" s="115">
        <v>160</v>
      </c>
      <c r="E9" s="808" t="s">
        <v>60</v>
      </c>
      <c r="F9" s="504" t="s">
        <v>101</v>
      </c>
      <c r="G9" s="809">
        <v>200</v>
      </c>
      <c r="H9" s="147"/>
      <c r="I9" s="208">
        <v>0.4</v>
      </c>
      <c r="J9" s="15">
        <v>0.6</v>
      </c>
      <c r="K9" s="18">
        <v>17.8</v>
      </c>
      <c r="L9" s="443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83"/>
      <c r="D10" s="117">
        <v>119</v>
      </c>
      <c r="E10" s="683" t="s">
        <v>14</v>
      </c>
      <c r="F10" s="128" t="s">
        <v>52</v>
      </c>
      <c r="G10" s="810">
        <v>20</v>
      </c>
      <c r="H10" s="149"/>
      <c r="I10" s="208">
        <v>1.4</v>
      </c>
      <c r="J10" s="15">
        <v>0.14000000000000001</v>
      </c>
      <c r="K10" s="18">
        <v>8.8000000000000007</v>
      </c>
      <c r="L10" s="443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83"/>
      <c r="D11" s="114">
        <v>120</v>
      </c>
      <c r="E11" s="683" t="s">
        <v>15</v>
      </c>
      <c r="F11" s="128" t="s">
        <v>44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44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879"/>
      <c r="D12" s="115"/>
      <c r="E12" s="807"/>
      <c r="F12" s="268" t="s">
        <v>21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16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880"/>
      <c r="D13" s="118"/>
      <c r="E13" s="877"/>
      <c r="F13" s="269" t="s">
        <v>22</v>
      </c>
      <c r="G13" s="172"/>
      <c r="H13" s="172"/>
      <c r="I13" s="211"/>
      <c r="J13" s="132"/>
      <c r="K13" s="196"/>
      <c r="L13" s="517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7</v>
      </c>
      <c r="C14" s="340"/>
      <c r="D14" s="481">
        <v>137</v>
      </c>
      <c r="E14" s="853" t="s">
        <v>20</v>
      </c>
      <c r="F14" s="854" t="s">
        <v>159</v>
      </c>
      <c r="G14" s="855">
        <v>100</v>
      </c>
      <c r="H14" s="847"/>
      <c r="I14" s="856">
        <v>0.8</v>
      </c>
      <c r="J14" s="330">
        <v>0.2</v>
      </c>
      <c r="K14" s="331">
        <v>7.5</v>
      </c>
      <c r="L14" s="421">
        <v>38</v>
      </c>
      <c r="M14" s="385">
        <v>0.06</v>
      </c>
      <c r="N14" s="856">
        <v>0.03</v>
      </c>
      <c r="O14" s="330">
        <v>38</v>
      </c>
      <c r="P14" s="330">
        <v>10</v>
      </c>
      <c r="Q14" s="386">
        <v>0</v>
      </c>
      <c r="R14" s="385">
        <v>35</v>
      </c>
      <c r="S14" s="330">
        <v>17</v>
      </c>
      <c r="T14" s="330">
        <v>11</v>
      </c>
      <c r="U14" s="330">
        <v>0.1</v>
      </c>
      <c r="V14" s="330">
        <v>155</v>
      </c>
      <c r="W14" s="330">
        <v>2.9999999999999997E-4</v>
      </c>
      <c r="X14" s="330">
        <v>1E-4</v>
      </c>
      <c r="Y14" s="386">
        <v>0.15</v>
      </c>
    </row>
    <row r="15" spans="2:25" s="16" customFormat="1" ht="39" customHeight="1" x14ac:dyDescent="0.35">
      <c r="B15" s="93"/>
      <c r="C15" s="128"/>
      <c r="D15" s="463">
        <v>32</v>
      </c>
      <c r="E15" s="91" t="s">
        <v>9</v>
      </c>
      <c r="F15" s="138" t="s">
        <v>50</v>
      </c>
      <c r="G15" s="541">
        <v>200</v>
      </c>
      <c r="H15" s="148"/>
      <c r="I15" s="214">
        <v>5.88</v>
      </c>
      <c r="J15" s="76">
        <v>8.82</v>
      </c>
      <c r="K15" s="184">
        <v>9.6</v>
      </c>
      <c r="L15" s="333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57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63">
        <v>182</v>
      </c>
      <c r="E16" s="181" t="s">
        <v>10</v>
      </c>
      <c r="F16" s="321" t="s">
        <v>166</v>
      </c>
      <c r="G16" s="785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63">
        <v>53</v>
      </c>
      <c r="E17" s="224" t="s">
        <v>61</v>
      </c>
      <c r="F17" s="283" t="s">
        <v>57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14</v>
      </c>
      <c r="F19" s="129" t="s">
        <v>52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15</v>
      </c>
      <c r="F20" s="186" t="s">
        <v>44</v>
      </c>
      <c r="G20" s="115">
        <v>40</v>
      </c>
      <c r="H20" s="322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15"/>
      <c r="E21" s="216"/>
      <c r="F21" s="268" t="s">
        <v>21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3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16"/>
      <c r="E22" s="270"/>
      <c r="F22" s="269" t="s">
        <v>22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6">
        <v>216</v>
      </c>
      <c r="E27" s="111" t="s">
        <v>18</v>
      </c>
      <c r="F27" s="319" t="s">
        <v>122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63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912" t="s">
        <v>0</v>
      </c>
      <c r="C4" s="912"/>
      <c r="D4" s="915" t="s">
        <v>154</v>
      </c>
      <c r="E4" s="926" t="s">
        <v>38</v>
      </c>
      <c r="F4" s="915" t="s">
        <v>37</v>
      </c>
      <c r="G4" s="915" t="s">
        <v>26</v>
      </c>
      <c r="H4" s="915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07"/>
      <c r="Q4" s="908"/>
      <c r="R4" s="918" t="s">
        <v>25</v>
      </c>
      <c r="S4" s="921"/>
      <c r="T4" s="921"/>
      <c r="U4" s="921"/>
      <c r="V4" s="921"/>
      <c r="W4" s="921"/>
      <c r="X4" s="921"/>
      <c r="Y4" s="922"/>
    </row>
    <row r="5" spans="2:48" s="16" customFormat="1" ht="28.5" customHeight="1" thickBot="1" x14ac:dyDescent="0.4">
      <c r="B5" s="913"/>
      <c r="C5" s="917"/>
      <c r="D5" s="916"/>
      <c r="E5" s="916"/>
      <c r="F5" s="916"/>
      <c r="G5" s="916"/>
      <c r="H5" s="916"/>
      <c r="I5" s="109" t="s">
        <v>27</v>
      </c>
      <c r="J5" s="413" t="s">
        <v>28</v>
      </c>
      <c r="K5" s="532" t="s">
        <v>29</v>
      </c>
      <c r="L5" s="916"/>
      <c r="M5" s="316" t="s">
        <v>30</v>
      </c>
      <c r="N5" s="316" t="s">
        <v>109</v>
      </c>
      <c r="O5" s="316" t="s">
        <v>31</v>
      </c>
      <c r="P5" s="412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48" s="16" customFormat="1" ht="19.5" customHeight="1" x14ac:dyDescent="0.35">
      <c r="B6" s="595" t="s">
        <v>6</v>
      </c>
      <c r="C6" s="119"/>
      <c r="D6" s="446">
        <v>24</v>
      </c>
      <c r="E6" s="119" t="s">
        <v>8</v>
      </c>
      <c r="F6" s="367" t="s">
        <v>107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95"/>
      <c r="C7" s="114"/>
      <c r="D7" s="463">
        <v>67</v>
      </c>
      <c r="E7" s="115" t="s">
        <v>59</v>
      </c>
      <c r="F7" s="112" t="s">
        <v>150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595"/>
      <c r="C8" s="114"/>
      <c r="D8" s="463">
        <v>116</v>
      </c>
      <c r="E8" s="91" t="s">
        <v>60</v>
      </c>
      <c r="F8" s="112" t="s">
        <v>89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95"/>
      <c r="C9" s="114"/>
      <c r="D9" s="127">
        <v>121</v>
      </c>
      <c r="E9" s="111" t="s">
        <v>14</v>
      </c>
      <c r="F9" s="319" t="s">
        <v>48</v>
      </c>
      <c r="G9" s="551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95"/>
      <c r="C10" s="114"/>
      <c r="D10" s="126">
        <v>120</v>
      </c>
      <c r="E10" s="111" t="s">
        <v>15</v>
      </c>
      <c r="F10" s="587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95"/>
      <c r="C11" s="114"/>
      <c r="D11" s="622"/>
      <c r="E11" s="90"/>
      <c r="F11" s="136" t="s">
        <v>21</v>
      </c>
      <c r="G11" s="628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77">
        <f t="shared" si="0"/>
        <v>56.42</v>
      </c>
      <c r="L11" s="506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77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78">
        <f t="shared" si="0"/>
        <v>6.7000000000000004E-2</v>
      </c>
    </row>
    <row r="12" spans="2:48" s="34" customFormat="1" ht="24" customHeight="1" thickBot="1" x14ac:dyDescent="0.4">
      <c r="B12" s="596"/>
      <c r="C12" s="306"/>
      <c r="D12" s="625"/>
      <c r="E12" s="288"/>
      <c r="F12" s="137" t="s">
        <v>22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594" t="s">
        <v>7</v>
      </c>
      <c r="C13" s="859"/>
      <c r="D13" s="246">
        <v>9</v>
      </c>
      <c r="E13" s="247" t="s">
        <v>20</v>
      </c>
      <c r="F13" s="546" t="s">
        <v>88</v>
      </c>
      <c r="G13" s="692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595"/>
      <c r="C14" s="149"/>
      <c r="D14" s="116">
        <v>236</v>
      </c>
      <c r="E14" s="126" t="s">
        <v>9</v>
      </c>
      <c r="F14" s="339" t="s">
        <v>192</v>
      </c>
      <c r="G14" s="549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598"/>
      <c r="C15" s="626"/>
      <c r="D15" s="116">
        <v>126</v>
      </c>
      <c r="E15" s="90" t="s">
        <v>10</v>
      </c>
      <c r="F15" s="339" t="s">
        <v>144</v>
      </c>
      <c r="G15" s="549">
        <v>90</v>
      </c>
      <c r="H15" s="90"/>
      <c r="I15" s="209" t="s">
        <v>151</v>
      </c>
      <c r="J15" s="13" t="s">
        <v>152</v>
      </c>
      <c r="K15" s="530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598"/>
      <c r="C16" s="626"/>
      <c r="D16" s="116">
        <v>210</v>
      </c>
      <c r="E16" s="126" t="s">
        <v>61</v>
      </c>
      <c r="F16" s="113" t="s">
        <v>66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98"/>
      <c r="C17" s="626"/>
      <c r="D17" s="116">
        <v>101</v>
      </c>
      <c r="E17" s="126" t="s">
        <v>18</v>
      </c>
      <c r="F17" s="339" t="s">
        <v>65</v>
      </c>
      <c r="G17" s="549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97"/>
      <c r="C18" s="627"/>
      <c r="D18" s="187">
        <v>119</v>
      </c>
      <c r="E18" s="463" t="s">
        <v>14</v>
      </c>
      <c r="F18" s="112" t="s">
        <v>52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97"/>
      <c r="C19" s="627"/>
      <c r="D19" s="115">
        <v>120</v>
      </c>
      <c r="E19" s="463" t="s">
        <v>15</v>
      </c>
      <c r="F19" s="112" t="s">
        <v>44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44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98"/>
      <c r="C20" s="626"/>
      <c r="D20" s="198"/>
      <c r="E20" s="125"/>
      <c r="F20" s="136" t="s">
        <v>21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24"/>
      <c r="F21" s="137" t="s">
        <v>22</v>
      </c>
      <c r="G21" s="282"/>
      <c r="H21" s="570"/>
      <c r="I21" s="574"/>
      <c r="J21" s="576"/>
      <c r="K21" s="577"/>
      <c r="L21" s="281">
        <f>L20/23.5</f>
        <v>35.936170212765958</v>
      </c>
      <c r="M21" s="574"/>
      <c r="N21" s="575"/>
      <c r="O21" s="576"/>
      <c r="P21" s="576"/>
      <c r="Q21" s="577"/>
      <c r="R21" s="575"/>
      <c r="S21" s="576"/>
      <c r="T21" s="629"/>
      <c r="U21" s="576"/>
      <c r="V21" s="576"/>
      <c r="W21" s="576"/>
      <c r="X21" s="629"/>
      <c r="Y21" s="630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63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18" t="s">
        <v>24</v>
      </c>
      <c r="N4" s="921"/>
      <c r="O4" s="921"/>
      <c r="P4" s="921"/>
      <c r="Q4" s="922"/>
      <c r="R4" s="918" t="s">
        <v>25</v>
      </c>
      <c r="S4" s="921"/>
      <c r="T4" s="921"/>
      <c r="U4" s="921"/>
      <c r="V4" s="921"/>
      <c r="W4" s="921"/>
      <c r="X4" s="921"/>
      <c r="Y4" s="922"/>
    </row>
    <row r="5" spans="2:25" s="16" customFormat="1" ht="47" thickBot="1" x14ac:dyDescent="0.4">
      <c r="B5" s="913"/>
      <c r="C5" s="913"/>
      <c r="D5" s="916"/>
      <c r="E5" s="913"/>
      <c r="F5" s="913"/>
      <c r="G5" s="913"/>
      <c r="H5" s="913"/>
      <c r="I5" s="445" t="s">
        <v>27</v>
      </c>
      <c r="J5" s="413" t="s">
        <v>28</v>
      </c>
      <c r="K5" s="544" t="s">
        <v>29</v>
      </c>
      <c r="L5" s="916"/>
      <c r="M5" s="434" t="s">
        <v>30</v>
      </c>
      <c r="N5" s="434" t="s">
        <v>109</v>
      </c>
      <c r="O5" s="434" t="s">
        <v>31</v>
      </c>
      <c r="P5" s="442" t="s">
        <v>110</v>
      </c>
      <c r="Q5" s="434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540" t="s">
        <v>115</v>
      </c>
    </row>
    <row r="6" spans="2:25" s="16" customFormat="1" ht="19.5" customHeight="1" x14ac:dyDescent="0.35">
      <c r="B6" s="594" t="s">
        <v>6</v>
      </c>
      <c r="C6" s="235"/>
      <c r="D6" s="344">
        <v>1</v>
      </c>
      <c r="E6" s="583" t="s">
        <v>20</v>
      </c>
      <c r="F6" s="332" t="s">
        <v>12</v>
      </c>
      <c r="G6" s="134">
        <v>15</v>
      </c>
      <c r="H6" s="588"/>
      <c r="I6" s="304">
        <v>3.48</v>
      </c>
      <c r="J6" s="49">
        <v>4.43</v>
      </c>
      <c r="K6" s="50">
        <v>0</v>
      </c>
      <c r="L6" s="392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95"/>
      <c r="C7" s="128"/>
      <c r="D7" s="463">
        <v>123</v>
      </c>
      <c r="E7" s="148" t="s">
        <v>59</v>
      </c>
      <c r="F7" s="138" t="s">
        <v>117</v>
      </c>
      <c r="G7" s="199">
        <v>205</v>
      </c>
      <c r="H7" s="91"/>
      <c r="I7" s="334">
        <v>7.17</v>
      </c>
      <c r="J7" s="83">
        <v>7.38</v>
      </c>
      <c r="K7" s="88">
        <v>35.049999999999997</v>
      </c>
      <c r="L7" s="393">
        <v>234.72</v>
      </c>
      <c r="M7" s="279">
        <v>0.08</v>
      </c>
      <c r="N7" s="27">
        <v>0.23</v>
      </c>
      <c r="O7" s="27">
        <v>0.88</v>
      </c>
      <c r="P7" s="27">
        <v>40</v>
      </c>
      <c r="Q7" s="486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08"/>
      <c r="C8" s="179"/>
      <c r="D8" s="125">
        <v>114</v>
      </c>
      <c r="E8" s="111" t="s">
        <v>42</v>
      </c>
      <c r="F8" s="319" t="s">
        <v>49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08"/>
      <c r="C9" s="179"/>
      <c r="D9" s="125" t="s">
        <v>138</v>
      </c>
      <c r="E9" s="111" t="s">
        <v>18</v>
      </c>
      <c r="F9" s="319" t="s">
        <v>153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08"/>
      <c r="C10" s="179"/>
      <c r="D10" s="466">
        <v>121</v>
      </c>
      <c r="E10" s="148" t="s">
        <v>14</v>
      </c>
      <c r="F10" s="112" t="s">
        <v>48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6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08"/>
      <c r="C11" s="179"/>
      <c r="D11" s="463">
        <v>120</v>
      </c>
      <c r="E11" s="148" t="s">
        <v>15</v>
      </c>
      <c r="F11" s="112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8"/>
      <c r="C12" s="179"/>
      <c r="D12" s="463"/>
      <c r="E12" s="148"/>
      <c r="F12" s="136" t="s">
        <v>21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9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08"/>
      <c r="C13" s="245"/>
      <c r="D13" s="463"/>
      <c r="E13" s="148"/>
      <c r="F13" s="137" t="s">
        <v>22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60"/>
      <c r="O13" s="860"/>
      <c r="P13" s="860"/>
      <c r="Q13" s="861"/>
      <c r="R13" s="862"/>
      <c r="S13" s="860"/>
      <c r="T13" s="863"/>
      <c r="U13" s="860"/>
      <c r="V13" s="860"/>
      <c r="W13" s="860"/>
      <c r="X13" s="860"/>
      <c r="Y13" s="864"/>
    </row>
    <row r="14" spans="2:25" s="16" customFormat="1" ht="33.75" customHeight="1" x14ac:dyDescent="0.35">
      <c r="B14" s="594" t="s">
        <v>7</v>
      </c>
      <c r="C14" s="235"/>
      <c r="D14" s="344">
        <v>137</v>
      </c>
      <c r="E14" s="588" t="s">
        <v>20</v>
      </c>
      <c r="F14" s="774" t="s">
        <v>159</v>
      </c>
      <c r="G14" s="851">
        <v>100</v>
      </c>
      <c r="H14" s="134"/>
      <c r="I14" s="305">
        <v>0.8</v>
      </c>
      <c r="J14" s="49">
        <v>0.2</v>
      </c>
      <c r="K14" s="341">
        <v>7.5</v>
      </c>
      <c r="L14" s="852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95"/>
      <c r="C15" s="128"/>
      <c r="D15" s="115">
        <v>237</v>
      </c>
      <c r="E15" s="91" t="s">
        <v>9</v>
      </c>
      <c r="F15" s="138" t="s">
        <v>106</v>
      </c>
      <c r="G15" s="365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98"/>
      <c r="C16" s="200"/>
      <c r="D16" s="463">
        <v>89</v>
      </c>
      <c r="E16" s="115" t="s">
        <v>10</v>
      </c>
      <c r="F16" s="153" t="s">
        <v>87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3">
        <v>240.96</v>
      </c>
      <c r="M16" s="334">
        <v>0.06</v>
      </c>
      <c r="N16" s="82">
        <v>0.13</v>
      </c>
      <c r="O16" s="83">
        <v>1.06</v>
      </c>
      <c r="P16" s="83">
        <v>0</v>
      </c>
      <c r="Q16" s="84">
        <v>0</v>
      </c>
      <c r="R16" s="334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63">
        <v>209</v>
      </c>
      <c r="E17" s="91" t="s">
        <v>61</v>
      </c>
      <c r="F17" s="112" t="s">
        <v>167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65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66">
        <v>216</v>
      </c>
      <c r="E18" s="91" t="s">
        <v>18</v>
      </c>
      <c r="F18" s="138" t="s">
        <v>122</v>
      </c>
      <c r="G18" s="115">
        <v>200</v>
      </c>
      <c r="H18" s="335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14</v>
      </c>
      <c r="F19" s="569" t="s">
        <v>52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15</v>
      </c>
      <c r="F20" s="569" t="s">
        <v>44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15"/>
      <c r="E21" s="198"/>
      <c r="F21" s="155" t="s">
        <v>21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6">
        <f t="shared" ref="M21:Y21" si="2">SUM(M13:M20)</f>
        <v>0.27</v>
      </c>
      <c r="N21" s="416">
        <f t="shared" si="2"/>
        <v>0.28400000000000003</v>
      </c>
      <c r="O21" s="417">
        <f t="shared" si="2"/>
        <v>53.62</v>
      </c>
      <c r="P21" s="417">
        <f t="shared" si="2"/>
        <v>134.4</v>
      </c>
      <c r="Q21" s="418">
        <f t="shared" si="2"/>
        <v>0.09</v>
      </c>
      <c r="R21" s="416">
        <f t="shared" si="2"/>
        <v>116.69</v>
      </c>
      <c r="S21" s="417">
        <f t="shared" si="2"/>
        <v>447.79999999999995</v>
      </c>
      <c r="T21" s="417">
        <f t="shared" si="2"/>
        <v>148.24</v>
      </c>
      <c r="U21" s="417">
        <f t="shared" si="2"/>
        <v>5.77</v>
      </c>
      <c r="V21" s="417">
        <f t="shared" si="2"/>
        <v>1012.98</v>
      </c>
      <c r="W21" s="417">
        <f t="shared" si="2"/>
        <v>6.0300000000000006E-2</v>
      </c>
      <c r="X21" s="417">
        <f t="shared" si="2"/>
        <v>5.6500000000000005E-3</v>
      </c>
      <c r="Y21" s="469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16"/>
      <c r="E22" s="282"/>
      <c r="F22" s="156" t="s">
        <v>22</v>
      </c>
      <c r="G22" s="282"/>
      <c r="H22" s="570"/>
      <c r="I22" s="574"/>
      <c r="J22" s="576"/>
      <c r="K22" s="577"/>
      <c r="L22" s="281">
        <f>L21/23.5</f>
        <v>30.979574468085104</v>
      </c>
      <c r="M22" s="574"/>
      <c r="N22" s="575"/>
      <c r="O22" s="576"/>
      <c r="P22" s="576"/>
      <c r="Q22" s="631"/>
      <c r="R22" s="574"/>
      <c r="S22" s="576"/>
      <c r="T22" s="576"/>
      <c r="U22" s="576"/>
      <c r="V22" s="576"/>
      <c r="W22" s="576"/>
      <c r="X22" s="576"/>
      <c r="Y22" s="577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62" t="s">
        <v>1</v>
      </c>
      <c r="C2" s="633"/>
      <c r="D2" s="563"/>
      <c r="E2" s="562" t="s">
        <v>3</v>
      </c>
      <c r="F2" s="562"/>
      <c r="G2" s="564" t="s">
        <v>2</v>
      </c>
      <c r="H2" s="563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27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28" t="s">
        <v>23</v>
      </c>
      <c r="J4" s="929"/>
      <c r="K4" s="930"/>
      <c r="L4" s="915" t="s">
        <v>155</v>
      </c>
      <c r="M4" s="905" t="s">
        <v>24</v>
      </c>
      <c r="N4" s="906"/>
      <c r="O4" s="907"/>
      <c r="P4" s="907"/>
      <c r="Q4" s="907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s="16" customFormat="1" ht="28.5" customHeight="1" thickBot="1" x14ac:dyDescent="0.4">
      <c r="B5" s="913"/>
      <c r="C5" s="917"/>
      <c r="D5" s="916"/>
      <c r="E5" s="913"/>
      <c r="F5" s="913"/>
      <c r="G5" s="913"/>
      <c r="H5" s="913"/>
      <c r="I5" s="424" t="s">
        <v>27</v>
      </c>
      <c r="J5" s="413" t="s">
        <v>28</v>
      </c>
      <c r="K5" s="424" t="s">
        <v>29</v>
      </c>
      <c r="L5" s="916"/>
      <c r="M5" s="434" t="s">
        <v>30</v>
      </c>
      <c r="N5" s="434" t="s">
        <v>109</v>
      </c>
      <c r="O5" s="434" t="s">
        <v>31</v>
      </c>
      <c r="P5" s="442" t="s">
        <v>110</v>
      </c>
      <c r="Q5" s="53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3" t="s">
        <v>115</v>
      </c>
    </row>
    <row r="6" spans="2:25" s="16" customFormat="1" ht="26.5" customHeight="1" x14ac:dyDescent="0.35">
      <c r="B6" s="594" t="s">
        <v>6</v>
      </c>
      <c r="C6" s="866"/>
      <c r="D6" s="344">
        <v>24</v>
      </c>
      <c r="E6" s="263" t="s">
        <v>20</v>
      </c>
      <c r="F6" s="584" t="s">
        <v>105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08"/>
      <c r="C7" s="105"/>
      <c r="D7" s="463">
        <v>270</v>
      </c>
      <c r="E7" s="463" t="s">
        <v>10</v>
      </c>
      <c r="F7" s="321" t="s">
        <v>141</v>
      </c>
      <c r="G7" s="541">
        <v>90</v>
      </c>
      <c r="H7" s="148"/>
      <c r="I7" s="334">
        <v>24.03</v>
      </c>
      <c r="J7" s="83">
        <v>19.829999999999998</v>
      </c>
      <c r="K7" s="88">
        <v>1.61</v>
      </c>
      <c r="L7" s="393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08"/>
      <c r="C8" s="105"/>
      <c r="D8" s="91">
        <v>227</v>
      </c>
      <c r="E8" s="148" t="s">
        <v>61</v>
      </c>
      <c r="F8" s="585" t="s">
        <v>108</v>
      </c>
      <c r="G8" s="541">
        <v>150</v>
      </c>
      <c r="H8" s="148"/>
      <c r="I8" s="214">
        <v>4.3499999999999996</v>
      </c>
      <c r="J8" s="76">
        <v>3.9</v>
      </c>
      <c r="K8" s="184">
        <v>20.399999999999999</v>
      </c>
      <c r="L8" s="333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08"/>
      <c r="C9" s="105"/>
      <c r="D9" s="463">
        <v>95</v>
      </c>
      <c r="E9" s="90" t="s">
        <v>18</v>
      </c>
      <c r="F9" s="339" t="s">
        <v>130</v>
      </c>
      <c r="G9" s="553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08"/>
      <c r="C10" s="105"/>
      <c r="D10" s="466">
        <v>119</v>
      </c>
      <c r="E10" s="114" t="s">
        <v>14</v>
      </c>
      <c r="F10" s="587" t="s">
        <v>52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08"/>
      <c r="C11" s="105"/>
      <c r="D11" s="463">
        <v>120</v>
      </c>
      <c r="E11" s="111" t="s">
        <v>15</v>
      </c>
      <c r="F11" s="587" t="s">
        <v>13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8"/>
      <c r="C12" s="105"/>
      <c r="D12" s="463"/>
      <c r="E12" s="91"/>
      <c r="F12" s="136" t="s">
        <v>21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8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32"/>
      <c r="C13" s="106"/>
      <c r="D13" s="230"/>
      <c r="E13" s="182"/>
      <c r="F13" s="395" t="s">
        <v>22</v>
      </c>
      <c r="G13" s="118"/>
      <c r="H13" s="182"/>
      <c r="I13" s="226"/>
      <c r="J13" s="227"/>
      <c r="K13" s="410"/>
      <c r="L13" s="284">
        <f>L12/23.5</f>
        <v>27.577872340425532</v>
      </c>
      <c r="M13" s="226"/>
      <c r="N13" s="227"/>
      <c r="O13" s="227"/>
      <c r="P13" s="227"/>
      <c r="Q13" s="410"/>
      <c r="R13" s="415"/>
      <c r="S13" s="227"/>
      <c r="T13" s="227"/>
      <c r="U13" s="227"/>
      <c r="V13" s="227"/>
      <c r="W13" s="227"/>
      <c r="X13" s="227"/>
      <c r="Y13" s="410"/>
    </row>
    <row r="14" spans="2:25" s="16" customFormat="1" ht="33.75" customHeight="1" x14ac:dyDescent="0.35">
      <c r="B14" s="566" t="s">
        <v>7</v>
      </c>
      <c r="C14" s="867"/>
      <c r="D14" s="134">
        <v>172</v>
      </c>
      <c r="E14" s="817" t="s">
        <v>20</v>
      </c>
      <c r="F14" s="820" t="s">
        <v>165</v>
      </c>
      <c r="G14" s="818">
        <v>60</v>
      </c>
      <c r="H14" s="247"/>
      <c r="I14" s="250">
        <v>1.86</v>
      </c>
      <c r="J14" s="79">
        <v>0.12</v>
      </c>
      <c r="K14" s="470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70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7"/>
      <c r="D15" s="115">
        <v>31</v>
      </c>
      <c r="E15" s="148" t="s">
        <v>9</v>
      </c>
      <c r="F15" s="321" t="s">
        <v>74</v>
      </c>
      <c r="G15" s="547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67"/>
      <c r="C16" s="347"/>
      <c r="D16" s="115">
        <v>85</v>
      </c>
      <c r="E16" s="148" t="s">
        <v>10</v>
      </c>
      <c r="F16" s="138" t="s">
        <v>135</v>
      </c>
      <c r="G16" s="547">
        <v>90</v>
      </c>
      <c r="H16" s="91"/>
      <c r="I16" s="214">
        <v>13.81</v>
      </c>
      <c r="J16" s="76">
        <v>7.8</v>
      </c>
      <c r="K16" s="184">
        <v>7.21</v>
      </c>
      <c r="L16" s="333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67"/>
      <c r="C17" s="448" t="s">
        <v>71</v>
      </c>
      <c r="D17" s="162">
        <v>51</v>
      </c>
      <c r="E17" s="162" t="s">
        <v>61</v>
      </c>
      <c r="F17" s="265" t="s">
        <v>142</v>
      </c>
      <c r="G17" s="472">
        <v>150</v>
      </c>
      <c r="H17" s="159"/>
      <c r="I17" s="363">
        <v>3.3</v>
      </c>
      <c r="J17" s="74">
        <v>3.9</v>
      </c>
      <c r="K17" s="398">
        <v>25.65</v>
      </c>
      <c r="L17" s="453">
        <v>151.35</v>
      </c>
      <c r="M17" s="363">
        <v>0.15</v>
      </c>
      <c r="N17" s="74">
        <v>0.09</v>
      </c>
      <c r="O17" s="74">
        <v>21</v>
      </c>
      <c r="P17" s="74">
        <v>0</v>
      </c>
      <c r="Q17" s="398">
        <v>0</v>
      </c>
      <c r="R17" s="363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4">
        <v>4.4999999999999998E-2</v>
      </c>
    </row>
    <row r="18" spans="2:25" s="16" customFormat="1" ht="33.75" customHeight="1" x14ac:dyDescent="0.35">
      <c r="B18" s="567"/>
      <c r="C18" s="447" t="s">
        <v>70</v>
      </c>
      <c r="D18" s="450">
        <v>50</v>
      </c>
      <c r="E18" s="450" t="s">
        <v>61</v>
      </c>
      <c r="F18" s="799" t="s">
        <v>119</v>
      </c>
      <c r="G18" s="777">
        <v>150</v>
      </c>
      <c r="H18" s="158"/>
      <c r="I18" s="671">
        <v>3.3</v>
      </c>
      <c r="J18" s="665">
        <v>7.8</v>
      </c>
      <c r="K18" s="666">
        <v>22.35</v>
      </c>
      <c r="L18" s="672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67"/>
      <c r="C19" s="347"/>
      <c r="D19" s="115">
        <v>95</v>
      </c>
      <c r="E19" s="147" t="s">
        <v>18</v>
      </c>
      <c r="F19" s="339" t="s">
        <v>131</v>
      </c>
      <c r="G19" s="553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67"/>
      <c r="C20" s="347"/>
      <c r="D20" s="187">
        <v>119</v>
      </c>
      <c r="E20" s="148" t="s">
        <v>14</v>
      </c>
      <c r="F20" s="112" t="s">
        <v>52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67"/>
      <c r="C21" s="347"/>
      <c r="D21" s="115">
        <v>120</v>
      </c>
      <c r="E21" s="149" t="s">
        <v>15</v>
      </c>
      <c r="F21" s="587" t="s">
        <v>44</v>
      </c>
      <c r="G21" s="115">
        <v>40</v>
      </c>
      <c r="H21" s="322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67"/>
      <c r="C22" s="447" t="s">
        <v>70</v>
      </c>
      <c r="D22" s="205"/>
      <c r="E22" s="431"/>
      <c r="F22" s="368" t="s">
        <v>21</v>
      </c>
      <c r="G22" s="677">
        <f>G14+G15+G16+G18+G19+G20+G21</f>
        <v>785</v>
      </c>
      <c r="H22" s="426"/>
      <c r="I22" s="814">
        <f t="shared" ref="I22:Y22" si="1">I14+I15+I16+I18+I19+I20+I21</f>
        <v>30.550000000000004</v>
      </c>
      <c r="J22" s="59">
        <f t="shared" si="1"/>
        <v>25.299999999999997</v>
      </c>
      <c r="K22" s="770">
        <f t="shared" si="1"/>
        <v>98.54</v>
      </c>
      <c r="L22" s="760">
        <f t="shared" si="1"/>
        <v>757.67000000000007</v>
      </c>
      <c r="M22" s="814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15">
        <f t="shared" si="1"/>
        <v>2.09</v>
      </c>
      <c r="R22" s="770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15">
        <f t="shared" si="1"/>
        <v>0.10199999999999999</v>
      </c>
    </row>
    <row r="23" spans="2:25" s="16" customFormat="1" ht="33.75" customHeight="1" x14ac:dyDescent="0.35">
      <c r="B23" s="567"/>
      <c r="C23" s="447" t="s">
        <v>70</v>
      </c>
      <c r="D23" s="205"/>
      <c r="E23" s="431"/>
      <c r="F23" s="368" t="s">
        <v>22</v>
      </c>
      <c r="G23" s="677"/>
      <c r="H23" s="426"/>
      <c r="I23" s="814"/>
      <c r="J23" s="59"/>
      <c r="K23" s="770"/>
      <c r="L23" s="760">
        <f>L22/23.5</f>
        <v>32.241276595744687</v>
      </c>
      <c r="M23" s="814"/>
      <c r="N23" s="59"/>
      <c r="O23" s="59"/>
      <c r="P23" s="59"/>
      <c r="Q23" s="815"/>
      <c r="R23" s="770"/>
      <c r="S23" s="59"/>
      <c r="T23" s="59"/>
      <c r="U23" s="59"/>
      <c r="V23" s="59"/>
      <c r="W23" s="59"/>
      <c r="X23" s="59"/>
      <c r="Y23" s="815"/>
    </row>
    <row r="24" spans="2:25" s="16" customFormat="1" ht="33.75" customHeight="1" x14ac:dyDescent="0.35">
      <c r="B24" s="567"/>
      <c r="C24" s="448" t="s">
        <v>71</v>
      </c>
      <c r="D24" s="206"/>
      <c r="E24" s="582"/>
      <c r="F24" s="372" t="s">
        <v>21</v>
      </c>
      <c r="G24" s="475">
        <f>G14+G15+G16+G17+G19+G20+G21</f>
        <v>785</v>
      </c>
      <c r="H24" s="255"/>
      <c r="I24" s="405">
        <f t="shared" ref="I24:Y24" si="2">I14+I15+I16+I17+I19+I20+I21</f>
        <v>30.550000000000004</v>
      </c>
      <c r="J24" s="387">
        <f t="shared" si="2"/>
        <v>21.399999999999995</v>
      </c>
      <c r="K24" s="475">
        <f t="shared" si="2"/>
        <v>101.84</v>
      </c>
      <c r="L24" s="762">
        <f t="shared" si="2"/>
        <v>735.92000000000007</v>
      </c>
      <c r="M24" s="405">
        <f t="shared" si="2"/>
        <v>0.65000000000000013</v>
      </c>
      <c r="N24" s="387">
        <f t="shared" si="2"/>
        <v>1.7900000000000003</v>
      </c>
      <c r="O24" s="387">
        <f t="shared" si="2"/>
        <v>45.58</v>
      </c>
      <c r="P24" s="387">
        <f t="shared" si="2"/>
        <v>214.32</v>
      </c>
      <c r="Q24" s="475">
        <f t="shared" si="2"/>
        <v>1.99</v>
      </c>
      <c r="R24" s="405">
        <f t="shared" si="2"/>
        <v>101.84</v>
      </c>
      <c r="S24" s="387">
        <f t="shared" si="2"/>
        <v>567.56999999999994</v>
      </c>
      <c r="T24" s="387">
        <f t="shared" si="2"/>
        <v>124.33</v>
      </c>
      <c r="U24" s="387">
        <f t="shared" si="2"/>
        <v>10.65</v>
      </c>
      <c r="V24" s="387">
        <f t="shared" si="2"/>
        <v>1853.4499999999998</v>
      </c>
      <c r="W24" s="387">
        <f t="shared" si="2"/>
        <v>2.2249999999999999E-2</v>
      </c>
      <c r="X24" s="387">
        <f t="shared" si="2"/>
        <v>7.7299999999999994E-2</v>
      </c>
      <c r="Y24" s="475">
        <f t="shared" si="2"/>
        <v>0.105</v>
      </c>
    </row>
    <row r="25" spans="2:25" s="16" customFormat="1" ht="33.75" customHeight="1" thickBot="1" x14ac:dyDescent="0.4">
      <c r="B25" s="535"/>
      <c r="C25" s="448" t="s">
        <v>71</v>
      </c>
      <c r="D25" s="161"/>
      <c r="E25" s="493"/>
      <c r="F25" s="373" t="s">
        <v>22</v>
      </c>
      <c r="G25" s="819"/>
      <c r="H25" s="146"/>
      <c r="I25" s="374"/>
      <c r="J25" s="375"/>
      <c r="K25" s="408"/>
      <c r="L25" s="763">
        <f>L24/23.5</f>
        <v>31.315744680851068</v>
      </c>
      <c r="M25" s="374"/>
      <c r="N25" s="375"/>
      <c r="O25" s="375"/>
      <c r="P25" s="375"/>
      <c r="Q25" s="408"/>
      <c r="R25" s="374"/>
      <c r="S25" s="375"/>
      <c r="T25" s="375"/>
      <c r="U25" s="375"/>
      <c r="V25" s="375"/>
      <c r="W25" s="375"/>
      <c r="X25" s="375"/>
      <c r="Y25" s="376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7" t="s">
        <v>62</v>
      </c>
      <c r="C28" s="102"/>
      <c r="D28" s="438"/>
      <c r="E28" s="439"/>
      <c r="F28" s="25"/>
      <c r="G28" s="26"/>
      <c r="H28" s="11"/>
      <c r="I28" s="11"/>
      <c r="J28" s="11"/>
      <c r="K28" s="11"/>
    </row>
    <row r="29" spans="2:25" ht="18" x14ac:dyDescent="0.35">
      <c r="B29" s="440" t="s">
        <v>63</v>
      </c>
      <c r="C29" s="103"/>
      <c r="D29" s="441"/>
      <c r="E29" s="44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62" t="s">
        <v>1</v>
      </c>
      <c r="C2" s="562"/>
      <c r="D2" s="563"/>
      <c r="E2" s="562" t="s">
        <v>3</v>
      </c>
      <c r="F2" s="562"/>
      <c r="G2" s="564" t="s">
        <v>2</v>
      </c>
      <c r="H2" s="593">
        <v>9</v>
      </c>
      <c r="I2" s="6"/>
      <c r="L2" s="8"/>
      <c r="M2" s="7"/>
      <c r="N2" s="1"/>
      <c r="O2" s="2"/>
    </row>
    <row r="3" spans="2:25" ht="15" thickBot="1" x14ac:dyDescent="0.4">
      <c r="B3" s="634"/>
      <c r="C3" s="634"/>
      <c r="D3" s="633"/>
      <c r="E3" s="634"/>
      <c r="F3" s="634"/>
      <c r="G3" s="634"/>
      <c r="H3" s="634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12" t="s">
        <v>0</v>
      </c>
      <c r="C4" s="912"/>
      <c r="D4" s="915" t="s">
        <v>154</v>
      </c>
      <c r="E4" s="912" t="s">
        <v>38</v>
      </c>
      <c r="F4" s="914" t="s">
        <v>37</v>
      </c>
      <c r="G4" s="914" t="s">
        <v>26</v>
      </c>
      <c r="H4" s="914" t="s">
        <v>36</v>
      </c>
      <c r="I4" s="918" t="s">
        <v>23</v>
      </c>
      <c r="J4" s="919"/>
      <c r="K4" s="920"/>
      <c r="L4" s="915" t="s">
        <v>155</v>
      </c>
      <c r="M4" s="905" t="s">
        <v>24</v>
      </c>
      <c r="N4" s="906"/>
      <c r="O4" s="907"/>
      <c r="P4" s="923"/>
      <c r="Q4" s="908"/>
      <c r="R4" s="909" t="s">
        <v>25</v>
      </c>
      <c r="S4" s="910"/>
      <c r="T4" s="910"/>
      <c r="U4" s="910"/>
      <c r="V4" s="910"/>
      <c r="W4" s="910"/>
      <c r="X4" s="910"/>
      <c r="Y4" s="911"/>
    </row>
    <row r="5" spans="2:25" s="16" customFormat="1" ht="50.25" customHeight="1" thickBot="1" x14ac:dyDescent="0.4">
      <c r="B5" s="913"/>
      <c r="C5" s="917"/>
      <c r="D5" s="916"/>
      <c r="E5" s="917"/>
      <c r="F5" s="917"/>
      <c r="G5" s="917"/>
      <c r="H5" s="917"/>
      <c r="I5" s="424" t="s">
        <v>27</v>
      </c>
      <c r="J5" s="413" t="s">
        <v>28</v>
      </c>
      <c r="K5" s="424" t="s">
        <v>29</v>
      </c>
      <c r="L5" s="925"/>
      <c r="M5" s="434" t="s">
        <v>30</v>
      </c>
      <c r="N5" s="434" t="s">
        <v>109</v>
      </c>
      <c r="O5" s="536" t="s">
        <v>31</v>
      </c>
      <c r="P5" s="701" t="s">
        <v>110</v>
      </c>
      <c r="Q5" s="68" t="s">
        <v>111</v>
      </c>
      <c r="R5" s="434" t="s">
        <v>32</v>
      </c>
      <c r="S5" s="434" t="s">
        <v>33</v>
      </c>
      <c r="T5" s="434" t="s">
        <v>34</v>
      </c>
      <c r="U5" s="434" t="s">
        <v>35</v>
      </c>
      <c r="V5" s="434" t="s">
        <v>112</v>
      </c>
      <c r="W5" s="434" t="s">
        <v>113</v>
      </c>
      <c r="X5" s="434" t="s">
        <v>114</v>
      </c>
      <c r="Y5" s="540" t="s">
        <v>115</v>
      </c>
    </row>
    <row r="6" spans="2:25" s="16" customFormat="1" ht="38.25" customHeight="1" x14ac:dyDescent="0.35">
      <c r="B6" s="868" t="s">
        <v>6</v>
      </c>
      <c r="C6" s="804"/>
      <c r="D6" s="119" t="s">
        <v>43</v>
      </c>
      <c r="E6" s="263" t="s">
        <v>20</v>
      </c>
      <c r="F6" s="342" t="s">
        <v>40</v>
      </c>
      <c r="G6" s="119">
        <v>17</v>
      </c>
      <c r="H6" s="802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68"/>
      <c r="C7" s="179"/>
      <c r="D7" s="91">
        <v>75</v>
      </c>
      <c r="E7" s="148" t="s">
        <v>10</v>
      </c>
      <c r="F7" s="690" t="s">
        <v>118</v>
      </c>
      <c r="G7" s="148">
        <v>90</v>
      </c>
      <c r="H7" s="115"/>
      <c r="I7" s="17">
        <v>12.42</v>
      </c>
      <c r="J7" s="15">
        <v>2.88</v>
      </c>
      <c r="K7" s="18">
        <v>4.59</v>
      </c>
      <c r="L7" s="443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608"/>
      <c r="C8" s="657" t="s">
        <v>70</v>
      </c>
      <c r="D8" s="144">
        <v>50</v>
      </c>
      <c r="E8" s="450" t="s">
        <v>61</v>
      </c>
      <c r="F8" s="693" t="s">
        <v>92</v>
      </c>
      <c r="G8" s="450">
        <v>150</v>
      </c>
      <c r="H8" s="158"/>
      <c r="I8" s="664">
        <v>3.3</v>
      </c>
      <c r="J8" s="665">
        <v>7.8</v>
      </c>
      <c r="K8" s="666">
        <v>22.35</v>
      </c>
      <c r="L8" s="672">
        <v>173.1</v>
      </c>
      <c r="M8" s="271">
        <v>0.14000000000000001</v>
      </c>
      <c r="N8" s="59">
        <v>0.12</v>
      </c>
      <c r="O8" s="59">
        <v>18.149999999999999</v>
      </c>
      <c r="P8" s="59">
        <v>21.6</v>
      </c>
      <c r="Q8" s="100">
        <v>0.1</v>
      </c>
      <c r="R8" s="271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608"/>
      <c r="C9" s="674" t="s">
        <v>72</v>
      </c>
      <c r="D9" s="145">
        <v>226</v>
      </c>
      <c r="E9" s="162" t="s">
        <v>61</v>
      </c>
      <c r="F9" s="694" t="s">
        <v>137</v>
      </c>
      <c r="G9" s="676">
        <v>150</v>
      </c>
      <c r="H9" s="159"/>
      <c r="I9" s="64">
        <v>3.3</v>
      </c>
      <c r="J9" s="65">
        <v>3.9</v>
      </c>
      <c r="K9" s="419">
        <v>25.6</v>
      </c>
      <c r="L9" s="451">
        <v>151.35</v>
      </c>
      <c r="M9" s="210">
        <v>0.15</v>
      </c>
      <c r="N9" s="65">
        <v>0.11</v>
      </c>
      <c r="O9" s="65">
        <v>21</v>
      </c>
      <c r="P9" s="65">
        <v>15.3</v>
      </c>
      <c r="Q9" s="419">
        <v>0.06</v>
      </c>
      <c r="R9" s="210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8">
        <v>0.05</v>
      </c>
    </row>
    <row r="10" spans="2:25" s="34" customFormat="1" ht="37.5" customHeight="1" x14ac:dyDescent="0.35">
      <c r="B10" s="608"/>
      <c r="C10" s="179"/>
      <c r="D10" s="91">
        <v>98</v>
      </c>
      <c r="E10" s="149" t="s">
        <v>18</v>
      </c>
      <c r="F10" s="684" t="s">
        <v>17</v>
      </c>
      <c r="G10" s="171">
        <v>200</v>
      </c>
      <c r="H10" s="114"/>
      <c r="I10" s="17">
        <v>0.4</v>
      </c>
      <c r="J10" s="15">
        <v>0</v>
      </c>
      <c r="K10" s="18">
        <v>27</v>
      </c>
      <c r="L10" s="444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608"/>
      <c r="C11" s="179"/>
      <c r="D11" s="333">
        <v>119</v>
      </c>
      <c r="E11" s="148" t="s">
        <v>14</v>
      </c>
      <c r="F11" s="690" t="s">
        <v>52</v>
      </c>
      <c r="G11" s="148">
        <v>35</v>
      </c>
      <c r="H11" s="115"/>
      <c r="I11" s="19">
        <v>2.66</v>
      </c>
      <c r="J11" s="20">
        <v>0.28000000000000003</v>
      </c>
      <c r="K11" s="21">
        <v>17.22</v>
      </c>
      <c r="L11" s="384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608"/>
      <c r="C12" s="179"/>
      <c r="D12" s="111">
        <v>120</v>
      </c>
      <c r="E12" s="149" t="s">
        <v>15</v>
      </c>
      <c r="F12" s="337" t="s">
        <v>13</v>
      </c>
      <c r="G12" s="149">
        <v>20</v>
      </c>
      <c r="H12" s="114"/>
      <c r="I12" s="17">
        <v>1.1399999999999999</v>
      </c>
      <c r="J12" s="15">
        <v>0.22</v>
      </c>
      <c r="K12" s="18">
        <v>7.44</v>
      </c>
      <c r="L12" s="444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608"/>
      <c r="C13" s="673" t="s">
        <v>70</v>
      </c>
      <c r="D13" s="144"/>
      <c r="E13" s="450"/>
      <c r="F13" s="695" t="s">
        <v>21</v>
      </c>
      <c r="G13" s="450">
        <f>G6+G7+G8+G10+G11+G12</f>
        <v>512</v>
      </c>
      <c r="H13" s="158"/>
      <c r="I13" s="58">
        <f t="shared" ref="I13:Y13" si="0">I6+I7+I8+I10+I11+I12</f>
        <v>21.619999999999997</v>
      </c>
      <c r="J13" s="59">
        <f t="shared" si="0"/>
        <v>15.6</v>
      </c>
      <c r="K13" s="100">
        <f t="shared" si="0"/>
        <v>79.449999999999989</v>
      </c>
      <c r="L13" s="697">
        <f t="shared" si="0"/>
        <v>545.1</v>
      </c>
      <c r="M13" s="271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100">
        <f t="shared" si="0"/>
        <v>0.26</v>
      </c>
      <c r="R13" s="271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608"/>
      <c r="C14" s="674" t="s">
        <v>72</v>
      </c>
      <c r="D14" s="145"/>
      <c r="E14" s="162"/>
      <c r="F14" s="696" t="s">
        <v>21</v>
      </c>
      <c r="G14" s="162">
        <f>G6+G7+G9+G10+G11+G12</f>
        <v>512</v>
      </c>
      <c r="H14" s="159"/>
      <c r="I14" s="64">
        <f t="shared" ref="I14:Y14" si="1">I6+I7+I9+I10+I11+I12</f>
        <v>21.619999999999997</v>
      </c>
      <c r="J14" s="65">
        <f t="shared" si="1"/>
        <v>11.7</v>
      </c>
      <c r="K14" s="419">
        <f t="shared" si="1"/>
        <v>82.699999999999989</v>
      </c>
      <c r="L14" s="698">
        <f t="shared" si="1"/>
        <v>523.35</v>
      </c>
      <c r="M14" s="210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19">
        <f t="shared" si="1"/>
        <v>0.22</v>
      </c>
      <c r="R14" s="210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8">
        <f t="shared" si="1"/>
        <v>0.57200000000000006</v>
      </c>
    </row>
    <row r="15" spans="2:25" s="34" customFormat="1" ht="26.25" customHeight="1" x14ac:dyDescent="0.35">
      <c r="B15" s="608"/>
      <c r="C15" s="673" t="s">
        <v>70</v>
      </c>
      <c r="D15" s="144"/>
      <c r="E15" s="450"/>
      <c r="F15" s="695" t="s">
        <v>22</v>
      </c>
      <c r="G15" s="404"/>
      <c r="H15" s="158"/>
      <c r="I15" s="52"/>
      <c r="J15" s="22"/>
      <c r="K15" s="99"/>
      <c r="L15" s="699">
        <f>L13/23.5</f>
        <v>23.195744680851064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608"/>
      <c r="C16" s="680" t="s">
        <v>72</v>
      </c>
      <c r="D16" s="146"/>
      <c r="E16" s="493"/>
      <c r="F16" s="830" t="s">
        <v>22</v>
      </c>
      <c r="G16" s="493"/>
      <c r="H16" s="161"/>
      <c r="I16" s="668"/>
      <c r="J16" s="375"/>
      <c r="K16" s="408"/>
      <c r="L16" s="700">
        <f>L14/23.5</f>
        <v>22.270212765957449</v>
      </c>
      <c r="M16" s="374"/>
      <c r="N16" s="375"/>
      <c r="O16" s="375"/>
      <c r="P16" s="375"/>
      <c r="Q16" s="408"/>
      <c r="R16" s="374"/>
      <c r="S16" s="375"/>
      <c r="T16" s="375"/>
      <c r="U16" s="375"/>
      <c r="V16" s="375"/>
      <c r="W16" s="375"/>
      <c r="X16" s="375"/>
      <c r="Y16" s="376"/>
    </row>
    <row r="17" spans="2:25" s="16" customFormat="1" ht="33.75" customHeight="1" x14ac:dyDescent="0.35">
      <c r="B17" s="566" t="s">
        <v>7</v>
      </c>
      <c r="C17" s="340"/>
      <c r="D17" s="344">
        <v>13</v>
      </c>
      <c r="E17" s="583" t="s">
        <v>20</v>
      </c>
      <c r="F17" s="332" t="s">
        <v>55</v>
      </c>
      <c r="G17" s="344">
        <v>60</v>
      </c>
      <c r="H17" s="588"/>
      <c r="I17" s="304">
        <v>1.2</v>
      </c>
      <c r="J17" s="49">
        <v>4.26</v>
      </c>
      <c r="K17" s="50">
        <v>6.18</v>
      </c>
      <c r="L17" s="528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65"/>
      <c r="C18" s="128"/>
      <c r="D18" s="126">
        <v>48</v>
      </c>
      <c r="E18" s="90" t="s">
        <v>9</v>
      </c>
      <c r="F18" s="339" t="s">
        <v>69</v>
      </c>
      <c r="G18" s="553">
        <v>200</v>
      </c>
      <c r="H18" s="116"/>
      <c r="I18" s="72">
        <v>7.2</v>
      </c>
      <c r="J18" s="13">
        <v>6.4</v>
      </c>
      <c r="K18" s="23">
        <v>8</v>
      </c>
      <c r="L18" s="117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5"/>
      <c r="C19" s="105"/>
      <c r="D19" s="91">
        <v>227</v>
      </c>
      <c r="E19" s="148" t="s">
        <v>61</v>
      </c>
      <c r="F19" s="585" t="s">
        <v>108</v>
      </c>
      <c r="G19" s="541">
        <v>150</v>
      </c>
      <c r="H19" s="148"/>
      <c r="I19" s="214">
        <v>4.3499999999999996</v>
      </c>
      <c r="J19" s="76">
        <v>3.9</v>
      </c>
      <c r="K19" s="184">
        <v>20.399999999999999</v>
      </c>
      <c r="L19" s="333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4">
        <v>8.9999999999999993E-3</v>
      </c>
    </row>
    <row r="20" spans="2:25" s="16" customFormat="1" ht="33.75" customHeight="1" x14ac:dyDescent="0.35">
      <c r="B20" s="81"/>
      <c r="C20" s="524" t="s">
        <v>70</v>
      </c>
      <c r="D20" s="144">
        <v>152</v>
      </c>
      <c r="E20" s="450" t="s">
        <v>84</v>
      </c>
      <c r="F20" s="586" t="s">
        <v>162</v>
      </c>
      <c r="G20" s="777">
        <v>90</v>
      </c>
      <c r="H20" s="144"/>
      <c r="I20" s="213">
        <v>17.25</v>
      </c>
      <c r="J20" s="54">
        <v>14.98</v>
      </c>
      <c r="K20" s="70">
        <v>7.87</v>
      </c>
      <c r="L20" s="299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35">
      <c r="B21" s="81"/>
      <c r="C21" s="525" t="s">
        <v>71</v>
      </c>
      <c r="D21" s="145">
        <v>89</v>
      </c>
      <c r="E21" s="162" t="s">
        <v>10</v>
      </c>
      <c r="F21" s="464" t="s">
        <v>87</v>
      </c>
      <c r="G21" s="472">
        <v>90</v>
      </c>
      <c r="H21" s="145"/>
      <c r="I21" s="363">
        <v>18.13</v>
      </c>
      <c r="J21" s="74">
        <v>17.05</v>
      </c>
      <c r="K21" s="364">
        <v>3.69</v>
      </c>
      <c r="L21" s="741">
        <v>240.96</v>
      </c>
      <c r="M21" s="363">
        <v>0.06</v>
      </c>
      <c r="N21" s="74">
        <v>0.13</v>
      </c>
      <c r="O21" s="74">
        <v>1.06</v>
      </c>
      <c r="P21" s="74">
        <v>0</v>
      </c>
      <c r="Q21" s="398">
        <v>0</v>
      </c>
      <c r="R21" s="363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64">
        <v>0.06</v>
      </c>
    </row>
    <row r="22" spans="2:25" s="16" customFormat="1" ht="43.5" customHeight="1" x14ac:dyDescent="0.35">
      <c r="B22" s="81"/>
      <c r="C22" s="197"/>
      <c r="D22" s="126">
        <v>107</v>
      </c>
      <c r="E22" s="90" t="s">
        <v>18</v>
      </c>
      <c r="F22" s="339" t="s">
        <v>125</v>
      </c>
      <c r="G22" s="553">
        <v>200</v>
      </c>
      <c r="H22" s="116"/>
      <c r="I22" s="17">
        <v>0</v>
      </c>
      <c r="J22" s="15">
        <v>0</v>
      </c>
      <c r="K22" s="18">
        <v>24.2</v>
      </c>
      <c r="L22" s="165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1"/>
      <c r="C23" s="197"/>
      <c r="D23" s="127">
        <v>119</v>
      </c>
      <c r="E23" s="111" t="s">
        <v>14</v>
      </c>
      <c r="F23" s="587" t="s">
        <v>52</v>
      </c>
      <c r="G23" s="548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8"/>
      <c r="C24" s="200"/>
      <c r="D24" s="125">
        <v>120</v>
      </c>
      <c r="E24" s="111" t="s">
        <v>15</v>
      </c>
      <c r="F24" s="587" t="s">
        <v>44</v>
      </c>
      <c r="G24" s="111">
        <v>20</v>
      </c>
      <c r="H24" s="114"/>
      <c r="I24" s="17">
        <v>1.1399999999999999</v>
      </c>
      <c r="J24" s="15">
        <v>0.22</v>
      </c>
      <c r="K24" s="18">
        <v>7.44</v>
      </c>
      <c r="L24" s="16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8"/>
      <c r="C25" s="764" t="s">
        <v>71</v>
      </c>
      <c r="D25" s="508"/>
      <c r="E25" s="145"/>
      <c r="F25" s="372" t="s">
        <v>21</v>
      </c>
      <c r="G25" s="145">
        <f>G17+G18+G19+G21+G22+G23+G24</f>
        <v>740</v>
      </c>
      <c r="H25" s="159"/>
      <c r="I25" s="64">
        <f t="shared" ref="I25:Y25" si="2">I17+I18+I19+I21+I22+I23+I24</f>
        <v>33.42</v>
      </c>
      <c r="J25" s="65">
        <f t="shared" si="2"/>
        <v>31.97</v>
      </c>
      <c r="K25" s="419">
        <f t="shared" si="2"/>
        <v>78.709999999999994</v>
      </c>
      <c r="L25" s="821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8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8">
        <f t="shared" si="2"/>
        <v>0.32100000000000006</v>
      </c>
    </row>
    <row r="26" spans="2:25" s="16" customFormat="1" ht="33.75" customHeight="1" x14ac:dyDescent="0.35">
      <c r="B26" s="78"/>
      <c r="C26" s="764" t="s">
        <v>71</v>
      </c>
      <c r="D26" s="508"/>
      <c r="E26" s="145"/>
      <c r="F26" s="372" t="s">
        <v>22</v>
      </c>
      <c r="G26" s="145"/>
      <c r="H26" s="159"/>
      <c r="I26" s="64"/>
      <c r="J26" s="65"/>
      <c r="K26" s="419"/>
      <c r="L26" s="821">
        <f>L25/23.5</f>
        <v>31.557021276595744</v>
      </c>
      <c r="M26" s="210"/>
      <c r="N26" s="64"/>
      <c r="O26" s="65"/>
      <c r="P26" s="65"/>
      <c r="Q26" s="98"/>
      <c r="R26" s="210"/>
      <c r="S26" s="65"/>
      <c r="T26" s="65"/>
      <c r="U26" s="65"/>
      <c r="V26" s="65"/>
      <c r="W26" s="65"/>
      <c r="X26" s="65"/>
      <c r="Y26" s="98"/>
    </row>
    <row r="27" spans="2:25" s="16" customFormat="1" ht="33.75" customHeight="1" x14ac:dyDescent="0.35">
      <c r="B27" s="78"/>
      <c r="C27" s="768" t="s">
        <v>70</v>
      </c>
      <c r="D27" s="658"/>
      <c r="E27" s="351"/>
      <c r="F27" s="368" t="s">
        <v>21</v>
      </c>
      <c r="G27" s="397">
        <f>G17+G18+G19+G20+G22+G23+G24</f>
        <v>740</v>
      </c>
      <c r="H27" s="158"/>
      <c r="I27" s="52">
        <f t="shared" ref="I27:Y27" si="3">I17+I18+I19+I20+I22+I23+I24</f>
        <v>32.54</v>
      </c>
      <c r="J27" s="22">
        <f t="shared" si="3"/>
        <v>29.9</v>
      </c>
      <c r="K27" s="99">
        <f t="shared" si="3"/>
        <v>82.889999999999986</v>
      </c>
      <c r="L27" s="822">
        <f t="shared" si="3"/>
        <v>736.41</v>
      </c>
      <c r="M27" s="175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5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7"/>
      <c r="C28" s="823" t="s">
        <v>70</v>
      </c>
      <c r="D28" s="787"/>
      <c r="E28" s="829"/>
      <c r="F28" s="831" t="s">
        <v>22</v>
      </c>
      <c r="G28" s="829"/>
      <c r="H28" s="823"/>
      <c r="I28" s="824"/>
      <c r="J28" s="825"/>
      <c r="K28" s="826"/>
      <c r="L28" s="816">
        <f>L27/23.5</f>
        <v>31.336595744680849</v>
      </c>
      <c r="M28" s="827"/>
      <c r="N28" s="824"/>
      <c r="O28" s="825"/>
      <c r="P28" s="825"/>
      <c r="Q28" s="828"/>
      <c r="R28" s="827"/>
      <c r="S28" s="825"/>
      <c r="T28" s="825"/>
      <c r="U28" s="825"/>
      <c r="V28" s="825"/>
      <c r="W28" s="825"/>
      <c r="X28" s="825"/>
      <c r="Y28" s="828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6"/>
      <c r="C30" s="336"/>
      <c r="D30" s="240"/>
      <c r="E30" s="189"/>
      <c r="F30" s="25"/>
      <c r="G30" s="26"/>
      <c r="H30" s="11"/>
      <c r="I30" s="9"/>
      <c r="J30" s="11"/>
      <c r="K30" s="11"/>
    </row>
    <row r="31" spans="2:25" x14ac:dyDescent="0.35">
      <c r="B31" s="437" t="s">
        <v>62</v>
      </c>
      <c r="C31" s="102"/>
      <c r="D31" s="438"/>
      <c r="E31" s="439"/>
    </row>
    <row r="32" spans="2:25" x14ac:dyDescent="0.35">
      <c r="B32" s="440" t="s">
        <v>63</v>
      </c>
      <c r="C32" s="103"/>
      <c r="D32" s="441"/>
      <c r="E32" s="44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2023-02-11T05:06:15Z</dcterms:modified>
</cp:coreProperties>
</file>