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1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1" i="26" l="1"/>
  <c r="F11" i="26"/>
  <c r="K12" i="22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3" i="16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K16" i="31" s="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K16" i="23" l="1"/>
  <c r="I11" i="26" l="1"/>
  <c r="J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H11" i="26"/>
  <c r="I26" i="25" l="1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H26" i="25"/>
  <c r="H25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23" i="26" l="1"/>
  <c r="J23" i="26"/>
  <c r="K23" i="26"/>
  <c r="K25" i="26" s="1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I22" i="26"/>
  <c r="J22" i="26"/>
  <c r="K22" i="26"/>
  <c r="K24" i="26" s="1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H23" i="26"/>
  <c r="H22" i="26"/>
  <c r="F23" i="26"/>
  <c r="F22" i="26"/>
  <c r="K28" i="25"/>
  <c r="K27" i="25"/>
  <c r="F26" i="25"/>
  <c r="F25" i="25"/>
  <c r="H22" i="24"/>
  <c r="I22" i="24"/>
  <c r="J22" i="24"/>
  <c r="K22" i="24"/>
  <c r="K24" i="24" s="1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H21" i="24"/>
  <c r="I21" i="24"/>
  <c r="J21" i="24"/>
  <c r="K21" i="24"/>
  <c r="K23" i="24" s="1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F22" i="24"/>
  <c r="F21" i="24"/>
  <c r="G28" i="23"/>
  <c r="H28" i="23"/>
  <c r="I28" i="23"/>
  <c r="J28" i="23"/>
  <c r="K28" i="23"/>
  <c r="K30" i="23" s="1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G27" i="23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F28" i="23"/>
  <c r="F27" i="23"/>
  <c r="H20" i="21"/>
  <c r="I20" i="21"/>
  <c r="J20" i="21"/>
  <c r="K20" i="21"/>
  <c r="K21" i="21" s="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F20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21" i="22"/>
  <c r="F13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G16" i="23" l="1"/>
  <c r="H16" i="23"/>
  <c r="I16" i="23"/>
  <c r="J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F16" i="23"/>
  <c r="F15" i="23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3" i="20" l="1"/>
  <c r="K29" i="17" l="1"/>
  <c r="K28" i="17"/>
  <c r="F11" i="27" l="1"/>
  <c r="H13" i="17" l="1"/>
  <c r="I13" i="17"/>
  <c r="J13" i="17"/>
  <c r="K13" i="17"/>
  <c r="K13" i="30"/>
  <c r="K14" i="20" l="1"/>
  <c r="J20" i="6" l="1"/>
  <c r="K24" i="31" l="1"/>
  <c r="K23" i="29"/>
  <c r="K20" i="27"/>
  <c r="K21" i="22"/>
  <c r="H13" i="20"/>
  <c r="K22" i="16" l="1"/>
  <c r="I22" i="16"/>
  <c r="H22" i="16"/>
  <c r="K20" i="15"/>
  <c r="H20" i="15"/>
  <c r="J21" i="14"/>
  <c r="K25" i="11" l="1"/>
  <c r="K26" i="11" s="1"/>
  <c r="H25" i="11"/>
  <c r="G20" i="6" l="1"/>
  <c r="K18" i="23" l="1"/>
  <c r="K14" i="17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K12" i="26" l="1"/>
  <c r="H15" i="23" l="1"/>
  <c r="I15" i="23"/>
  <c r="J15" i="23"/>
  <c r="K15" i="23"/>
  <c r="K17" i="23" s="1"/>
  <c r="H21" i="22"/>
  <c r="I21" i="22"/>
  <c r="J21" i="22"/>
  <c r="K22" i="22"/>
  <c r="I13" i="20"/>
  <c r="J13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<sst xmlns="http://schemas.openxmlformats.org/spreadsheetml/2006/main" count="1663" uniqueCount="212">
  <si>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</si>
  <si>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</si>
  <si>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</si>
  <si>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</si>
  <si>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</si>
  <si>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</si>
  <si>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</si>
  <si>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</si>
  <si>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</si>
  <si>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</si>
  <si>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</si>
  <si>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</si>
  <si>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</si>
  <si>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</si>
  <si>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</si>
  <si>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</si>
  <si>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</si>
  <si>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</si>
  <si>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</si>
  <si>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</si>
  <si>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</si>
  <si>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</si>
  <si>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</si>
  <si>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</si>
  <si>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</si>
  <si>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</si>
  <si>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</si>
  <si>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</si>
  <si>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</si>
  <si>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</si>
  <si>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</si>
  <si>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</si>
  <si>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</si>
  <si>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</si>
  <si>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</si>
  <si>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</si>
  <si>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</si>
  <si>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</si>
  <si>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</si>
  <si>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</si>
  <si>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</si>
  <si>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</si>
  <si>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</si>
  <si>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</si>
  <si>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</si>
  <si>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</si>
  <si>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</si>
  <si>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</si>
  <si>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</si>
  <si>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</si>
  <si>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</si>
  <si>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</si>
  <si>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</si>
  <si>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</si>
  <si>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</si>
  <si>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</si>
  <si>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</si>
  <si>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</si>
  <si>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</si>
  <si>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</si>
  <si>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</si>
  <si>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</si>
  <si>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</si>
  <si>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</si>
  <si>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</si>
  <si>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</si>
  <si>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</si>
  <si>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</si>
  <si>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</si>
  <si>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</si>
  <si>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</si>
  <si>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</si>
  <si>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</si>
  <si>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</si>
  <si>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</si>
  <si>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</si>
  <si>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</si>
  <si>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</si>
  <si>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</si>
  <si>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</si>
  <si>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</si>
  <si>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</si>
  <si>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</si>
  <si>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</si>
  <si>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</si>
  <si>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</si>
  <si>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</si>
  <si>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</si>
  <si>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</si>
  <si>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</si>
  <si>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</si>
  <si>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</si>
  <si>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</si>
  <si>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</si>
  <si>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</si>
  <si>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</si>
  <si>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</si>
  <si>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</si>
  <si>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</si>
  <si>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</si>
  <si>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</si>
  <si>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Горячее блюдо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</si>
  <si>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</si>
  <si>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</si>
  <si>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</si>
  <si>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</si>
  <si>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</si>
  <si>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</si>
  <si>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</si>
  <si>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</si>
  <si>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</si>
  <si>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</si>
  <si>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</si>
  <si>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</si>
  <si>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</si>
  <si>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</si>
  <si>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</si>
  <si>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</si>
  <si>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</si>
  <si>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</si>
  <si>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</si>
  <si>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</si>
  <si>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</si>
  <si>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</si>
  <si>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</si>
  <si>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</si>
  <si>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</si>
  <si>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</si>
  <si>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</si>
  <si>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</si>
  <si>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</si>
  <si>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</si>
  <si>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</si>
  <si>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</si>
  <si>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</si>
  <si>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</si>
  <si>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</si>
  <si>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</si>
  <si>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</si>
  <si>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</si>
  <si>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</si>
  <si>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</si>
  <si>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</si>
  <si>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</si>
  <si>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</si>
  <si>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</si>
  <si>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</si>
  <si>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</si>
  <si>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</si>
  <si>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</si>
  <si>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</si>
  <si>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</si>
  <si>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</si>
  <si>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</si>
  <si>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</si>
  <si>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</si>
  <si>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</si>
  <si>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</si>
  <si>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</si>
  <si>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</si>
  <si>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</si>
  <si>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</si>
  <si>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</si>
  <si>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</si>
  <si>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</si>
  <si>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</si>
  <si>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</si>
  <si>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</si>
  <si>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</si>
  <si>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</si>
  <si>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</si>
  <si>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</si>
  <si>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</si>
  <si>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</si>
  <si>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</si>
  <si>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</si>
  <si>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</si>
  <si>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</si>
  <si>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</si>
  <si>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</si>
  <si>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</si>
  <si>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</si>
  <si>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Салат из свежих огурцов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</si>
  <si>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</si>
  <si>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</si>
  <si>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</si>
  <si>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</si>
  <si>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</si>
  <si>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</si>
  <si>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</si>
  <si>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</si>
  <si>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</si>
  <si>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Кондитерское изделие промышленного производства (Зефир)</t>
  </si>
  <si>
    <t>Макароны отварные с  сыром  и маслом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</si>
  <si>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</si>
  <si>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</si>
  <si>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</si>
  <si>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</si>
  <si>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</si>
  <si>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</si>
  <si>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</si>
  <si>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Напиток плодово – ягодный витаминизированный  (вишневый)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</si>
  <si>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</si>
  <si>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</si>
  <si>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</si>
  <si>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</si>
  <si>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</si>
  <si>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</si>
  <si>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</si>
  <si>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</si>
  <si>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</si>
  <si>
    <t>Пудинг из творога с изюмом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</si>
</sst>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10" fillId="4" borderId="43" xfId="0" applyFont="1" applyFill="1" applyBorder="1" applyAlignment="1">
      <alignment horizontal="left"/>
    </xf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10" fillId="0" borderId="60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164" fontId="7" fillId="4" borderId="44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60" xfId="0" applyFont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42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164" fontId="7" fillId="3" borderId="42" xfId="0" applyNumberFormat="1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3" borderId="48" xfId="0" applyFont="1" applyFill="1" applyBorder="1"/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0" fillId="0" borderId="56" xfId="0" applyFont="1" applyBorder="1" applyAlignment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7" fillId="3" borderId="58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9" xfId="0" applyFont="1" applyFill="1" applyBorder="1" applyAlignment="1"/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4" fontId="6" fillId="4" borderId="42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164" fontId="7" fillId="4" borderId="43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10" fillId="0" borderId="48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left"/>
    </xf>
    <xf numFmtId="0" fontId="10" fillId="3" borderId="56" xfId="0" applyFont="1" applyFill="1" applyBorder="1" applyAlignment="1">
      <alignment horizontal="left"/>
    </xf>
    <xf numFmtId="0" fontId="10" fillId="4" borderId="59" xfId="0" applyFont="1" applyFill="1" applyBorder="1" applyAlignment="1">
      <alignment horizontal="left"/>
    </xf>
    <xf numFmtId="0" fontId="10" fillId="2" borderId="72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8"/>
      <c r="B4" s="640" t="s">
        <v>40</v>
      </c>
      <c r="C4" s="371"/>
      <c r="D4" s="500"/>
      <c r="E4" s="640"/>
      <c r="F4" s="639"/>
      <c r="G4" s="346" t="s">
        <v>23</v>
      </c>
      <c r="H4" s="347"/>
      <c r="I4" s="348"/>
      <c r="J4" s="432" t="s">
        <v>24</v>
      </c>
      <c r="K4" s="1050" t="s">
        <v>25</v>
      </c>
      <c r="L4" s="1051"/>
      <c r="M4" s="1052"/>
      <c r="N4" s="1052"/>
      <c r="O4" s="1053"/>
      <c r="P4" s="1054" t="s">
        <v>26</v>
      </c>
      <c r="Q4" s="1055"/>
      <c r="R4" s="1055"/>
      <c r="S4" s="1055"/>
      <c r="T4" s="1055"/>
      <c r="U4" s="1055"/>
      <c r="V4" s="1055"/>
      <c r="W4" s="1055"/>
    </row>
    <row r="5" spans="1:23" ht="47" thickBot="1" x14ac:dyDescent="0.4">
      <c r="A5" s="109" t="s">
        <v>0</v>
      </c>
      <c r="B5" s="136" t="s">
        <v>41</v>
      </c>
      <c r="C5" s="651" t="s">
        <v>42</v>
      </c>
      <c r="D5" s="166" t="s">
        <v>39</v>
      </c>
      <c r="E5" s="136" t="s">
        <v>27</v>
      </c>
      <c r="F5" s="129" t="s">
        <v>38</v>
      </c>
      <c r="G5" s="310" t="s">
        <v>28</v>
      </c>
      <c r="H5" s="92" t="s">
        <v>29</v>
      </c>
      <c r="I5" s="93" t="s">
        <v>30</v>
      </c>
      <c r="J5" s="433" t="s">
        <v>31</v>
      </c>
      <c r="K5" s="507" t="s">
        <v>32</v>
      </c>
      <c r="L5" s="507" t="s">
        <v>146</v>
      </c>
      <c r="M5" s="507" t="s">
        <v>33</v>
      </c>
      <c r="N5" s="720" t="s">
        <v>147</v>
      </c>
      <c r="O5" s="507" t="s">
        <v>148</v>
      </c>
      <c r="P5" s="507" t="s">
        <v>34</v>
      </c>
      <c r="Q5" s="507" t="s">
        <v>35</v>
      </c>
      <c r="R5" s="507" t="s">
        <v>36</v>
      </c>
      <c r="S5" s="507" t="s">
        <v>37</v>
      </c>
      <c r="T5" s="507" t="s">
        <v>149</v>
      </c>
      <c r="U5" s="507" t="s">
        <v>150</v>
      </c>
      <c r="V5" s="507" t="s">
        <v>151</v>
      </c>
      <c r="W5" s="507" t="s">
        <v>152</v>
      </c>
    </row>
    <row r="6" spans="1:23" ht="34.5" customHeight="1" x14ac:dyDescent="0.35">
      <c r="A6" s="110" t="s">
        <v>6</v>
      </c>
      <c r="B6" s="279">
        <v>225</v>
      </c>
      <c r="C6" s="276" t="s">
        <v>20</v>
      </c>
      <c r="D6" s="360" t="s">
        <v>198</v>
      </c>
      <c r="E6" s="279" t="s">
        <v>99</v>
      </c>
      <c r="F6" s="645"/>
      <c r="G6" s="338">
        <v>4.5999999999999996</v>
      </c>
      <c r="H6" s="39">
        <v>13.4</v>
      </c>
      <c r="I6" s="281">
        <v>26.9</v>
      </c>
      <c r="J6" s="650">
        <v>250</v>
      </c>
      <c r="K6" s="311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53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10"/>
      <c r="B7" s="215">
        <v>56</v>
      </c>
      <c r="C7" s="262" t="s">
        <v>66</v>
      </c>
      <c r="D7" s="398" t="s">
        <v>119</v>
      </c>
      <c r="E7" s="238" t="s">
        <v>100</v>
      </c>
      <c r="F7" s="131"/>
      <c r="G7" s="364">
        <v>6.31</v>
      </c>
      <c r="H7" s="22">
        <v>7.15</v>
      </c>
      <c r="I7" s="54">
        <v>31.59</v>
      </c>
      <c r="J7" s="363">
        <v>215.25</v>
      </c>
      <c r="K7" s="311">
        <v>0.06</v>
      </c>
      <c r="L7" s="19">
        <v>2.3E-2</v>
      </c>
      <c r="M7" s="17">
        <v>0.88</v>
      </c>
      <c r="N7" s="17">
        <v>32.4</v>
      </c>
      <c r="O7" s="20">
        <v>0.1</v>
      </c>
      <c r="P7" s="311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10"/>
      <c r="B8" s="175">
        <v>113</v>
      </c>
      <c r="C8" s="192" t="s">
        <v>5</v>
      </c>
      <c r="D8" s="225" t="s">
        <v>11</v>
      </c>
      <c r="E8" s="175">
        <v>200</v>
      </c>
      <c r="F8" s="331"/>
      <c r="G8" s="311">
        <v>0.2</v>
      </c>
      <c r="H8" s="17">
        <v>0</v>
      </c>
      <c r="I8" s="46">
        <v>11</v>
      </c>
      <c r="J8" s="335">
        <v>45.6</v>
      </c>
      <c r="K8" s="311">
        <v>0</v>
      </c>
      <c r="L8" s="19">
        <v>0</v>
      </c>
      <c r="M8" s="17">
        <v>2.6</v>
      </c>
      <c r="N8" s="17">
        <v>0</v>
      </c>
      <c r="O8" s="46">
        <v>0</v>
      </c>
      <c r="P8" s="311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10"/>
      <c r="B9" s="178">
        <v>121</v>
      </c>
      <c r="C9" s="225" t="s">
        <v>14</v>
      </c>
      <c r="D9" s="277" t="s">
        <v>53</v>
      </c>
      <c r="E9" s="457">
        <v>30</v>
      </c>
      <c r="F9" s="175"/>
      <c r="G9" s="19">
        <v>2.16</v>
      </c>
      <c r="H9" s="17">
        <v>0.81</v>
      </c>
      <c r="I9" s="20">
        <v>14.73</v>
      </c>
      <c r="J9" s="245">
        <v>75.66</v>
      </c>
      <c r="K9" s="311">
        <v>0.04</v>
      </c>
      <c r="L9" s="19">
        <v>0.01</v>
      </c>
      <c r="M9" s="17">
        <v>0</v>
      </c>
      <c r="N9" s="17">
        <v>0</v>
      </c>
      <c r="O9" s="46">
        <v>0</v>
      </c>
      <c r="P9" s="31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10"/>
      <c r="B10" s="176">
        <v>120</v>
      </c>
      <c r="C10" s="262" t="s">
        <v>15</v>
      </c>
      <c r="D10" s="264" t="s">
        <v>13</v>
      </c>
      <c r="E10" s="176">
        <v>20</v>
      </c>
      <c r="F10" s="643"/>
      <c r="G10" s="364">
        <v>1.1399999999999999</v>
      </c>
      <c r="H10" s="22">
        <v>0.22</v>
      </c>
      <c r="I10" s="54">
        <v>7.44</v>
      </c>
      <c r="J10" s="604">
        <v>36.26</v>
      </c>
      <c r="K10" s="364">
        <v>0.02</v>
      </c>
      <c r="L10" s="21">
        <v>2.4E-2</v>
      </c>
      <c r="M10" s="22">
        <v>0.08</v>
      </c>
      <c r="N10" s="22">
        <v>0</v>
      </c>
      <c r="O10" s="54">
        <v>0</v>
      </c>
      <c r="P10" s="36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10"/>
      <c r="B11" s="175" t="s">
        <v>205</v>
      </c>
      <c r="C11" s="225" t="s">
        <v>18</v>
      </c>
      <c r="D11" s="277" t="s">
        <v>206</v>
      </c>
      <c r="E11" s="1015">
        <v>250</v>
      </c>
      <c r="F11" s="168"/>
      <c r="G11" s="311">
        <v>1.5</v>
      </c>
      <c r="H11" s="17">
        <v>0</v>
      </c>
      <c r="I11" s="46">
        <v>31.25</v>
      </c>
      <c r="J11" s="334">
        <v>131</v>
      </c>
      <c r="K11" s="311"/>
      <c r="L11" s="17"/>
      <c r="M11" s="17"/>
      <c r="N11" s="17"/>
      <c r="O11" s="20"/>
      <c r="P11" s="311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10"/>
      <c r="B12" s="176"/>
      <c r="C12" s="262"/>
      <c r="D12" s="400" t="s">
        <v>21</v>
      </c>
      <c r="E12" s="356">
        <v>795</v>
      </c>
      <c r="F12" s="643"/>
      <c r="G12" s="258">
        <f t="shared" ref="G12:W12" si="0">G6+G7+G8+G9+G10</f>
        <v>14.41</v>
      </c>
      <c r="H12" s="36">
        <f t="shared" si="0"/>
        <v>21.58</v>
      </c>
      <c r="I12" s="80">
        <f t="shared" si="0"/>
        <v>91.66</v>
      </c>
      <c r="J12" s="646">
        <f>J6+J7+J8+J9+J10+J11</f>
        <v>753.77</v>
      </c>
      <c r="K12" s="258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80">
        <f t="shared" si="0"/>
        <v>0.39</v>
      </c>
      <c r="P12" s="258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80">
        <f t="shared" si="0"/>
        <v>8.3000000000000004E-2</v>
      </c>
    </row>
    <row r="13" spans="1:23" ht="34.5" customHeight="1" thickBot="1" x14ac:dyDescent="0.4">
      <c r="A13" s="110"/>
      <c r="B13" s="176"/>
      <c r="C13" s="262"/>
      <c r="D13" s="400" t="s">
        <v>22</v>
      </c>
      <c r="E13" s="176"/>
      <c r="F13" s="643"/>
      <c r="G13" s="261"/>
      <c r="H13" s="59"/>
      <c r="I13" s="147"/>
      <c r="J13" s="644">
        <f>J12/23.5</f>
        <v>32.075319148936167</v>
      </c>
      <c r="K13" s="261"/>
      <c r="L13" s="199"/>
      <c r="M13" s="647"/>
      <c r="N13" s="647"/>
      <c r="O13" s="648"/>
      <c r="P13" s="649"/>
      <c r="Q13" s="647"/>
      <c r="R13" s="647"/>
      <c r="S13" s="647"/>
      <c r="T13" s="647"/>
      <c r="U13" s="647"/>
      <c r="V13" s="647"/>
      <c r="W13" s="648"/>
    </row>
    <row r="14" spans="1:23" ht="34.5" customHeight="1" x14ac:dyDescent="0.35">
      <c r="A14" s="112" t="s">
        <v>7</v>
      </c>
      <c r="B14" s="180">
        <v>25</v>
      </c>
      <c r="C14" s="324" t="s">
        <v>20</v>
      </c>
      <c r="D14" s="488" t="s">
        <v>52</v>
      </c>
      <c r="E14" s="490">
        <v>150</v>
      </c>
      <c r="F14" s="180"/>
      <c r="G14" s="41">
        <v>0.6</v>
      </c>
      <c r="H14" s="42">
        <v>0.45</v>
      </c>
      <c r="I14" s="49">
        <v>12.3</v>
      </c>
      <c r="J14" s="710">
        <v>54.9</v>
      </c>
      <c r="K14" s="353">
        <v>0.03</v>
      </c>
      <c r="L14" s="41">
        <v>0.05</v>
      </c>
      <c r="M14" s="42">
        <v>7.5</v>
      </c>
      <c r="N14" s="42">
        <v>0</v>
      </c>
      <c r="O14" s="43">
        <v>0</v>
      </c>
      <c r="P14" s="353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10"/>
      <c r="B15" s="175">
        <v>30</v>
      </c>
      <c r="C15" s="192" t="s">
        <v>9</v>
      </c>
      <c r="D15" s="225" t="s">
        <v>16</v>
      </c>
      <c r="E15" s="175">
        <v>200</v>
      </c>
      <c r="F15" s="225"/>
      <c r="G15" s="311">
        <v>6</v>
      </c>
      <c r="H15" s="17">
        <v>6.28</v>
      </c>
      <c r="I15" s="46">
        <v>7.12</v>
      </c>
      <c r="J15" s="335">
        <v>109.74</v>
      </c>
      <c r="K15" s="311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11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3"/>
      <c r="B16" s="175">
        <v>255</v>
      </c>
      <c r="C16" s="192" t="s">
        <v>10</v>
      </c>
      <c r="D16" s="225" t="s">
        <v>209</v>
      </c>
      <c r="E16" s="175">
        <v>250</v>
      </c>
      <c r="F16" s="225"/>
      <c r="G16" s="311">
        <v>27.75</v>
      </c>
      <c r="H16" s="17">
        <v>11.25</v>
      </c>
      <c r="I16" s="46">
        <v>38</v>
      </c>
      <c r="J16" s="246">
        <v>365.25</v>
      </c>
      <c r="K16" s="311">
        <v>0.1</v>
      </c>
      <c r="L16" s="19">
        <v>0.2</v>
      </c>
      <c r="M16" s="17">
        <v>1.32</v>
      </c>
      <c r="N16" s="17">
        <v>150</v>
      </c>
      <c r="O16" s="46">
        <v>0</v>
      </c>
      <c r="P16" s="311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3"/>
      <c r="B17" s="175">
        <v>98</v>
      </c>
      <c r="C17" s="192" t="s">
        <v>18</v>
      </c>
      <c r="D17" s="225" t="s">
        <v>17</v>
      </c>
      <c r="E17" s="175">
        <v>200</v>
      </c>
      <c r="F17" s="225"/>
      <c r="G17" s="311">
        <v>0.4</v>
      </c>
      <c r="H17" s="17">
        <v>0</v>
      </c>
      <c r="I17" s="46">
        <v>27</v>
      </c>
      <c r="J17" s="335">
        <v>110</v>
      </c>
      <c r="K17" s="311">
        <v>0</v>
      </c>
      <c r="L17" s="19">
        <v>0</v>
      </c>
      <c r="M17" s="17">
        <v>1.4</v>
      </c>
      <c r="N17" s="17">
        <v>0</v>
      </c>
      <c r="O17" s="46">
        <v>0</v>
      </c>
      <c r="P17" s="311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3"/>
      <c r="B18" s="178">
        <v>119</v>
      </c>
      <c r="C18" s="192" t="s">
        <v>14</v>
      </c>
      <c r="D18" s="225" t="s">
        <v>58</v>
      </c>
      <c r="E18" s="175">
        <v>30</v>
      </c>
      <c r="F18" s="225"/>
      <c r="G18" s="311">
        <v>2.13</v>
      </c>
      <c r="H18" s="17">
        <v>0.21</v>
      </c>
      <c r="I18" s="46">
        <v>13.26</v>
      </c>
      <c r="J18" s="335">
        <v>72</v>
      </c>
      <c r="K18" s="364">
        <v>0.03</v>
      </c>
      <c r="L18" s="21">
        <v>0.01</v>
      </c>
      <c r="M18" s="22">
        <v>0</v>
      </c>
      <c r="N18" s="22">
        <v>0</v>
      </c>
      <c r="O18" s="54">
        <v>0</v>
      </c>
      <c r="P18" s="364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3"/>
      <c r="B19" s="175">
        <v>120</v>
      </c>
      <c r="C19" s="192" t="s">
        <v>15</v>
      </c>
      <c r="D19" s="225" t="s">
        <v>49</v>
      </c>
      <c r="E19" s="175">
        <v>20</v>
      </c>
      <c r="F19" s="225"/>
      <c r="G19" s="311">
        <v>1.1399999999999999</v>
      </c>
      <c r="H19" s="17">
        <v>0.22</v>
      </c>
      <c r="I19" s="46">
        <v>7.44</v>
      </c>
      <c r="J19" s="335">
        <v>36.26</v>
      </c>
      <c r="K19" s="364">
        <v>0.02</v>
      </c>
      <c r="L19" s="21">
        <v>2.4E-2</v>
      </c>
      <c r="M19" s="22">
        <v>0.08</v>
      </c>
      <c r="N19" s="22">
        <v>0</v>
      </c>
      <c r="O19" s="54">
        <v>0</v>
      </c>
      <c r="P19" s="364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3"/>
      <c r="B20" s="290"/>
      <c r="C20" s="292"/>
      <c r="D20" s="400" t="s">
        <v>21</v>
      </c>
      <c r="E20" s="430">
        <f>SUM(E14:E19)</f>
        <v>850</v>
      </c>
      <c r="F20" s="332"/>
      <c r="G20" s="256">
        <f>SUM(G14:G19)</f>
        <v>38.020000000000003</v>
      </c>
      <c r="H20" s="15">
        <f>SUM(H14:H19)</f>
        <v>18.41</v>
      </c>
      <c r="I20" s="51">
        <f>SUM(I14:I19)</f>
        <v>105.12</v>
      </c>
      <c r="J20" s="437">
        <f>SUM(J14:J19)</f>
        <v>748.15</v>
      </c>
      <c r="K20" s="256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6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12"/>
      <c r="B21" s="445"/>
      <c r="C21" s="395"/>
      <c r="D21" s="401" t="s">
        <v>22</v>
      </c>
      <c r="E21" s="395"/>
      <c r="F21" s="423"/>
      <c r="G21" s="510"/>
      <c r="H21" s="45"/>
      <c r="I21" s="511"/>
      <c r="J21" s="438">
        <f>J20/23.5</f>
        <v>31.836170212765957</v>
      </c>
      <c r="K21" s="397"/>
      <c r="L21" s="393"/>
      <c r="M21" s="47"/>
      <c r="N21" s="47"/>
      <c r="O21" s="48"/>
      <c r="P21" s="397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6" zoomScale="58" zoomScaleNormal="58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5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1"/>
      <c r="B4" s="151"/>
      <c r="C4" s="547" t="s">
        <v>40</v>
      </c>
      <c r="D4" s="169"/>
      <c r="E4" s="203"/>
      <c r="F4" s="547"/>
      <c r="G4" s="548"/>
      <c r="H4" s="33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65"/>
    </row>
    <row r="5" spans="1:24" s="18" customFormat="1" ht="47" thickBot="1" x14ac:dyDescent="0.4">
      <c r="A5" s="87" t="s">
        <v>0</v>
      </c>
      <c r="B5" s="152"/>
      <c r="C5" s="129" t="s">
        <v>41</v>
      </c>
      <c r="D5" s="170" t="s">
        <v>42</v>
      </c>
      <c r="E5" s="136" t="s">
        <v>39</v>
      </c>
      <c r="F5" s="129" t="s">
        <v>27</v>
      </c>
      <c r="G5" s="136" t="s">
        <v>38</v>
      </c>
      <c r="H5" s="310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35" t="s">
        <v>152</v>
      </c>
    </row>
    <row r="6" spans="1:24" s="18" customFormat="1" ht="33.75" customHeight="1" x14ac:dyDescent="0.35">
      <c r="A6" s="580" t="s">
        <v>7</v>
      </c>
      <c r="B6" s="1023"/>
      <c r="C6" s="180">
        <v>24</v>
      </c>
      <c r="D6" s="1030" t="s">
        <v>8</v>
      </c>
      <c r="E6" s="361" t="s">
        <v>144</v>
      </c>
      <c r="F6" s="180">
        <v>150</v>
      </c>
      <c r="G6" s="324"/>
      <c r="H6" s="353">
        <v>0.6</v>
      </c>
      <c r="I6" s="42">
        <v>0</v>
      </c>
      <c r="J6" s="43">
        <v>16.95</v>
      </c>
      <c r="K6" s="811">
        <v>69</v>
      </c>
      <c r="L6" s="353">
        <v>0.01</v>
      </c>
      <c r="M6" s="42">
        <v>0.03</v>
      </c>
      <c r="N6" s="42">
        <v>19.5</v>
      </c>
      <c r="O6" s="42">
        <v>0</v>
      </c>
      <c r="P6" s="49">
        <v>0</v>
      </c>
      <c r="Q6" s="353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1"/>
      <c r="B7" s="1024"/>
      <c r="C7" s="177">
        <v>31</v>
      </c>
      <c r="D7" s="1031" t="s">
        <v>9</v>
      </c>
      <c r="E7" s="419" t="s">
        <v>84</v>
      </c>
      <c r="F7" s="235">
        <v>200</v>
      </c>
      <c r="G7" s="130"/>
      <c r="H7" s="312">
        <v>5.74</v>
      </c>
      <c r="I7" s="13">
        <v>8.7799999999999994</v>
      </c>
      <c r="J7" s="50">
        <v>8.74</v>
      </c>
      <c r="K7" s="385">
        <v>138.04</v>
      </c>
      <c r="L7" s="312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1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20"/>
      <c r="B8" s="1026" t="s">
        <v>82</v>
      </c>
      <c r="C8" s="234">
        <v>148</v>
      </c>
      <c r="D8" s="875" t="s">
        <v>10</v>
      </c>
      <c r="E8" s="607" t="s">
        <v>131</v>
      </c>
      <c r="F8" s="472">
        <v>90</v>
      </c>
      <c r="G8" s="212"/>
      <c r="H8" s="595">
        <v>19.71</v>
      </c>
      <c r="I8" s="104">
        <v>15.75</v>
      </c>
      <c r="J8" s="596">
        <v>6.21</v>
      </c>
      <c r="K8" s="812">
        <v>245.34</v>
      </c>
      <c r="L8" s="595">
        <v>0.03</v>
      </c>
      <c r="M8" s="104">
        <v>0.11</v>
      </c>
      <c r="N8" s="104">
        <v>2.4</v>
      </c>
      <c r="O8" s="104">
        <v>173.7</v>
      </c>
      <c r="P8" s="689">
        <v>0.21</v>
      </c>
      <c r="Q8" s="595">
        <v>27.88</v>
      </c>
      <c r="R8" s="104">
        <v>104.45</v>
      </c>
      <c r="S8" s="104">
        <v>17.88</v>
      </c>
      <c r="T8" s="104">
        <v>0.49</v>
      </c>
      <c r="U8" s="104">
        <v>88.47</v>
      </c>
      <c r="V8" s="104">
        <v>0.11</v>
      </c>
      <c r="W8" s="104">
        <v>8.9999999999999998E-4</v>
      </c>
      <c r="X8" s="596">
        <v>0.51</v>
      </c>
    </row>
    <row r="9" spans="1:24" s="18" customFormat="1" ht="51" customHeight="1" x14ac:dyDescent="0.35">
      <c r="A9" s="120"/>
      <c r="B9" s="1026" t="s">
        <v>82</v>
      </c>
      <c r="C9" s="234">
        <v>22</v>
      </c>
      <c r="D9" s="474" t="s">
        <v>68</v>
      </c>
      <c r="E9" s="412" t="s">
        <v>191</v>
      </c>
      <c r="F9" s="212">
        <v>150</v>
      </c>
      <c r="G9" s="234"/>
      <c r="H9" s="480">
        <v>2.4</v>
      </c>
      <c r="I9" s="66">
        <v>6.9</v>
      </c>
      <c r="J9" s="67">
        <v>14.1</v>
      </c>
      <c r="K9" s="315">
        <v>128.85</v>
      </c>
      <c r="L9" s="314">
        <v>0.09</v>
      </c>
      <c r="M9" s="314">
        <v>7.0000000000000001E-3</v>
      </c>
      <c r="N9" s="66">
        <v>21.27</v>
      </c>
      <c r="O9" s="66">
        <v>420</v>
      </c>
      <c r="P9" s="67">
        <v>6.0000000000000001E-3</v>
      </c>
      <c r="Q9" s="480">
        <v>47.33</v>
      </c>
      <c r="R9" s="66">
        <v>66.89</v>
      </c>
      <c r="S9" s="66">
        <v>29.4</v>
      </c>
      <c r="T9" s="66">
        <v>1.08</v>
      </c>
      <c r="U9" s="66">
        <v>35.24</v>
      </c>
      <c r="V9" s="66">
        <v>5.3E-3</v>
      </c>
      <c r="W9" s="66">
        <v>4.0000000000000002E-4</v>
      </c>
      <c r="X9" s="99">
        <v>0.03</v>
      </c>
    </row>
    <row r="10" spans="1:24" s="18" customFormat="1" ht="43.5" customHeight="1" x14ac:dyDescent="0.35">
      <c r="A10" s="120"/>
      <c r="B10" s="963"/>
      <c r="C10" s="175">
        <v>114</v>
      </c>
      <c r="D10" s="225" t="s">
        <v>47</v>
      </c>
      <c r="E10" s="277" t="s">
        <v>54</v>
      </c>
      <c r="F10" s="457">
        <v>200</v>
      </c>
      <c r="G10" s="192"/>
      <c r="H10" s="311">
        <v>0.2</v>
      </c>
      <c r="I10" s="17">
        <v>0</v>
      </c>
      <c r="J10" s="46">
        <v>11</v>
      </c>
      <c r="K10" s="334">
        <v>44.8</v>
      </c>
      <c r="L10" s="311">
        <v>0</v>
      </c>
      <c r="M10" s="19">
        <v>0</v>
      </c>
      <c r="N10" s="17">
        <v>0.08</v>
      </c>
      <c r="O10" s="17">
        <v>0</v>
      </c>
      <c r="P10" s="20">
        <v>0</v>
      </c>
      <c r="Q10" s="311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20"/>
      <c r="B11" s="963"/>
      <c r="C11" s="270">
        <v>119</v>
      </c>
      <c r="D11" s="941" t="s">
        <v>14</v>
      </c>
      <c r="E11" s="194" t="s">
        <v>58</v>
      </c>
      <c r="F11" s="176">
        <v>45</v>
      </c>
      <c r="G11" s="131"/>
      <c r="H11" s="364">
        <v>3.19</v>
      </c>
      <c r="I11" s="22">
        <v>0.31</v>
      </c>
      <c r="J11" s="54">
        <v>19.89</v>
      </c>
      <c r="K11" s="384">
        <v>108</v>
      </c>
      <c r="L11" s="364">
        <v>0.05</v>
      </c>
      <c r="M11" s="22">
        <v>0.02</v>
      </c>
      <c r="N11" s="22">
        <v>0</v>
      </c>
      <c r="O11" s="22">
        <v>0</v>
      </c>
      <c r="P11" s="23">
        <v>0</v>
      </c>
      <c r="Q11" s="364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20"/>
      <c r="B12" s="963"/>
      <c r="C12" s="176">
        <v>120</v>
      </c>
      <c r="D12" s="941" t="s">
        <v>15</v>
      </c>
      <c r="E12" s="194" t="s">
        <v>49</v>
      </c>
      <c r="F12" s="176">
        <v>25</v>
      </c>
      <c r="G12" s="131"/>
      <c r="H12" s="364">
        <v>1.42</v>
      </c>
      <c r="I12" s="22">
        <v>0.27</v>
      </c>
      <c r="J12" s="54">
        <v>9.3000000000000007</v>
      </c>
      <c r="K12" s="384">
        <v>45.32</v>
      </c>
      <c r="L12" s="364">
        <v>0.02</v>
      </c>
      <c r="M12" s="22">
        <v>0.03</v>
      </c>
      <c r="N12" s="22">
        <v>0.1</v>
      </c>
      <c r="O12" s="22">
        <v>0</v>
      </c>
      <c r="P12" s="23">
        <v>0</v>
      </c>
      <c r="Q12" s="364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20"/>
      <c r="B13" s="1025" t="s">
        <v>80</v>
      </c>
      <c r="C13" s="509"/>
      <c r="D13" s="1032"/>
      <c r="E13" s="414" t="s">
        <v>21</v>
      </c>
      <c r="F13" s="391" t="e">
        <f>F6+F7+#REF!+#REF!+F10+F11+F12</f>
        <v>#REF!</v>
      </c>
      <c r="G13" s="684"/>
      <c r="H13" s="614" t="e">
        <f>H6+H7+#REF!+#REF!+H10+H11+H12</f>
        <v>#REF!</v>
      </c>
      <c r="I13" s="615" t="e">
        <f>I6+I7+#REF!+#REF!+I10+I11+I12</f>
        <v>#REF!</v>
      </c>
      <c r="J13" s="616" t="e">
        <f>J6+J7+#REF!+#REF!+J10+J11+J12</f>
        <v>#REF!</v>
      </c>
      <c r="K13" s="704" t="e">
        <f>K6+K7+#REF!+#REF!+K10+K11+K12</f>
        <v>#REF!</v>
      </c>
      <c r="L13" s="614" t="e">
        <f>L6+L7+#REF!+#REF!+L10+L11+L12</f>
        <v>#REF!</v>
      </c>
      <c r="M13" s="615" t="e">
        <f>M6+M7+#REF!+#REF!+M10+M11+M12</f>
        <v>#REF!</v>
      </c>
      <c r="N13" s="615" t="e">
        <f>N6+N7+#REF!+#REF!+N10+N11+N12</f>
        <v>#REF!</v>
      </c>
      <c r="O13" s="615" t="e">
        <f>O6+O7+#REF!+#REF!+O10+O11+O12</f>
        <v>#REF!</v>
      </c>
      <c r="P13" s="708" t="e">
        <f>P6+P7+#REF!+#REF!+P10+P11+P12</f>
        <v>#REF!</v>
      </c>
      <c r="Q13" s="614" t="e">
        <f>Q6+Q7+#REF!+#REF!+Q10+Q11+Q12</f>
        <v>#REF!</v>
      </c>
      <c r="R13" s="615" t="e">
        <f>R6+R7+#REF!+#REF!+R10+R11+R12</f>
        <v>#REF!</v>
      </c>
      <c r="S13" s="615" t="e">
        <f>S6+S7+#REF!+#REF!+S10+S11+S12</f>
        <v>#REF!</v>
      </c>
      <c r="T13" s="615" t="e">
        <f>T6+T7+#REF!+#REF!+T10+T11+T12</f>
        <v>#REF!</v>
      </c>
      <c r="U13" s="615" t="e">
        <f>U6+U7+#REF!+#REF!+U10+U11+U12</f>
        <v>#REF!</v>
      </c>
      <c r="V13" s="615" t="e">
        <f>V6+V7+#REF!+#REF!+V10+V11+V12</f>
        <v>#REF!</v>
      </c>
      <c r="W13" s="615" t="e">
        <f>W6+W7+#REF!+#REF!+W10+W11+W12</f>
        <v>#REF!</v>
      </c>
      <c r="X13" s="616" t="e">
        <f>X6+X7+#REF!+#REF!+X10+X11+X12</f>
        <v>#REF!</v>
      </c>
    </row>
    <row r="14" spans="1:24" s="18" customFormat="1" ht="33.75" customHeight="1" x14ac:dyDescent="0.35">
      <c r="A14" s="120"/>
      <c r="B14" s="1027" t="s">
        <v>82</v>
      </c>
      <c r="C14" s="1035"/>
      <c r="D14" s="1033"/>
      <c r="E14" s="415" t="s">
        <v>21</v>
      </c>
      <c r="F14" s="390" t="e">
        <f>F6+F7+F8+#REF!+F10+F11+F12</f>
        <v>#REF!</v>
      </c>
      <c r="G14" s="706"/>
      <c r="H14" s="663">
        <f>H6+H7+H8+H9+H10+H11+H12</f>
        <v>33.26</v>
      </c>
      <c r="I14" s="660">
        <f>I6+I7+I8+I9+I10+I11+I12</f>
        <v>32.01</v>
      </c>
      <c r="J14" s="664">
        <f>J6+J7+J8+J9+J10+J11+J12</f>
        <v>86.19</v>
      </c>
      <c r="K14" s="705">
        <f>K6+K7+K8+K9+K10+K11+K12</f>
        <v>779.35</v>
      </c>
      <c r="L14" s="663">
        <f>L6+L7+L8+L9+L10+L11+L12</f>
        <v>0.23999999999999996</v>
      </c>
      <c r="M14" s="660">
        <f>M6+M7+M8+M9+M10+M11+M12</f>
        <v>0.27700000000000002</v>
      </c>
      <c r="N14" s="660">
        <f>N6+N7+N8+N9+N10+N11+N12</f>
        <v>48.589999999999996</v>
      </c>
      <c r="O14" s="660">
        <f>O6+O7+O8+O9+O10+O11+O12</f>
        <v>726.5</v>
      </c>
      <c r="P14" s="667">
        <f>P6+P7+P8+P9+P10+P11+P12</f>
        <v>0.27600000000000002</v>
      </c>
      <c r="Q14" s="663">
        <f>Q6+Q7+Q8+Q9+Q10+Q11+Q12</f>
        <v>171.72</v>
      </c>
      <c r="R14" s="660">
        <f>R6+R7+R8+R9+R10+R11+R12</f>
        <v>401.08000000000004</v>
      </c>
      <c r="S14" s="660">
        <f>S6+S7+S8+S9+S10+S11+S12</f>
        <v>124.64</v>
      </c>
      <c r="T14" s="660">
        <f>T6+T7+T8+T9+T10+T11+T12</f>
        <v>8.7800000000000011</v>
      </c>
      <c r="U14" s="660">
        <f>U6+U7+U8+U9+U10+U11+U12</f>
        <v>953.91</v>
      </c>
      <c r="V14" s="660">
        <f>V6+V7+V8+V9+V10+V11+V12</f>
        <v>0.1288</v>
      </c>
      <c r="W14" s="660">
        <f>W6+W7+W8+W9+W10+W11+W12</f>
        <v>7.3000000000000009E-3</v>
      </c>
      <c r="X14" s="664">
        <f>X6+X7+X8+X9+X10+X11+X12</f>
        <v>0.6110000000000001</v>
      </c>
    </row>
    <row r="15" spans="1:24" s="18" customFormat="1" ht="33.75" customHeight="1" thickBot="1" x14ac:dyDescent="0.4">
      <c r="A15" s="120"/>
      <c r="B15" s="1028" t="s">
        <v>80</v>
      </c>
      <c r="C15" s="518"/>
      <c r="D15" s="1034"/>
      <c r="E15" s="810" t="s">
        <v>22</v>
      </c>
      <c r="F15" s="621"/>
      <c r="G15" s="758"/>
      <c r="H15" s="257"/>
      <c r="I15" s="24"/>
      <c r="J15" s="76"/>
      <c r="K15" s="813" t="e">
        <f>K13/23.5</f>
        <v>#REF!</v>
      </c>
      <c r="L15" s="257"/>
      <c r="M15" s="24"/>
      <c r="N15" s="24"/>
      <c r="O15" s="24"/>
      <c r="P15" s="141"/>
      <c r="Q15" s="257"/>
      <c r="R15" s="24"/>
      <c r="S15" s="24"/>
      <c r="T15" s="24"/>
      <c r="U15" s="24"/>
      <c r="V15" s="24"/>
      <c r="W15" s="24"/>
      <c r="X15" s="76"/>
    </row>
    <row r="16" spans="1:24" s="18" customFormat="1" ht="33.75" customHeight="1" thickBot="1" x14ac:dyDescent="0.4">
      <c r="A16" s="146"/>
      <c r="B16" s="1029" t="s">
        <v>82</v>
      </c>
      <c r="C16" s="841"/>
      <c r="D16" s="973"/>
      <c r="E16" s="417" t="s">
        <v>22</v>
      </c>
      <c r="F16" s="237"/>
      <c r="G16" s="213"/>
      <c r="H16" s="626"/>
      <c r="I16" s="627"/>
      <c r="J16" s="628"/>
      <c r="K16" s="814">
        <f>K14/23.5</f>
        <v>33.163829787234043</v>
      </c>
      <c r="L16" s="626"/>
      <c r="M16" s="627"/>
      <c r="N16" s="627"/>
      <c r="O16" s="627"/>
      <c r="P16" s="709"/>
      <c r="Q16" s="626"/>
      <c r="R16" s="627"/>
      <c r="S16" s="627"/>
      <c r="T16" s="627"/>
      <c r="U16" s="627"/>
      <c r="V16" s="627"/>
      <c r="W16" s="627"/>
      <c r="X16" s="628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45"/>
      <c r="B18" s="370"/>
      <c r="C18" s="367"/>
      <c r="D18" s="272"/>
      <c r="E18" s="27"/>
      <c r="F18" s="28"/>
      <c r="G18" s="11"/>
      <c r="H18" s="9"/>
      <c r="I18" s="11"/>
      <c r="J18" s="11"/>
    </row>
    <row r="19" spans="1:18" ht="18" x14ac:dyDescent="0.35">
      <c r="A19" s="71" t="s">
        <v>70</v>
      </c>
      <c r="B19" s="370"/>
      <c r="C19" s="367"/>
      <c r="D19" s="367"/>
      <c r="E19" s="27"/>
      <c r="F19" s="28"/>
      <c r="G19" s="11"/>
      <c r="H19" s="11"/>
      <c r="I19" s="11"/>
      <c r="J19" s="11"/>
      <c r="R19" s="725"/>
    </row>
    <row r="20" spans="1:18" ht="18" x14ac:dyDescent="0.35">
      <c r="A20" s="68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tabSelected="1" zoomScale="60" zoomScaleNormal="60" workbookViewId="0">
      <selection activeCell="E18" sqref="E1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0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8"/>
      <c r="B4" s="160"/>
      <c r="C4" s="82" t="s">
        <v>40</v>
      </c>
      <c r="D4" s="83"/>
      <c r="E4" s="84"/>
      <c r="F4" s="85"/>
      <c r="G4" s="82"/>
      <c r="H4" s="8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5"/>
    </row>
    <row r="5" spans="1:24" s="18" customFormat="1" ht="47" thickBot="1" x14ac:dyDescent="0.4">
      <c r="A5" s="109" t="s">
        <v>0</v>
      </c>
      <c r="B5" s="161"/>
      <c r="C5" s="88" t="s">
        <v>41</v>
      </c>
      <c r="D5" s="89" t="s">
        <v>42</v>
      </c>
      <c r="E5" s="90" t="s">
        <v>39</v>
      </c>
      <c r="F5" s="90" t="s">
        <v>27</v>
      </c>
      <c r="G5" s="88" t="s">
        <v>38</v>
      </c>
      <c r="H5" s="91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507" t="s">
        <v>152</v>
      </c>
    </row>
    <row r="6" spans="1:24" s="38" customFormat="1" ht="26.25" customHeight="1" thickBot="1" x14ac:dyDescent="0.4">
      <c r="A6" s="111"/>
      <c r="B6" s="569"/>
      <c r="C6" s="237"/>
      <c r="D6" s="476"/>
      <c r="E6" s="417"/>
      <c r="F6" s="841"/>
      <c r="G6" s="842"/>
      <c r="H6" s="426"/>
      <c r="I6" s="209"/>
      <c r="J6" s="210"/>
      <c r="K6" s="961"/>
      <c r="L6" s="962"/>
      <c r="M6" s="962"/>
      <c r="N6" s="209"/>
      <c r="O6" s="209"/>
      <c r="P6" s="241"/>
      <c r="Q6" s="426"/>
      <c r="R6" s="209"/>
      <c r="S6" s="209"/>
      <c r="T6" s="209"/>
      <c r="U6" s="209"/>
      <c r="V6" s="209"/>
      <c r="W6" s="209"/>
      <c r="X6" s="210"/>
    </row>
    <row r="7" spans="1:24" s="18" customFormat="1" ht="33.75" customHeight="1" x14ac:dyDescent="0.35">
      <c r="A7" s="112" t="s">
        <v>7</v>
      </c>
      <c r="B7" s="153"/>
      <c r="C7" s="597">
        <v>28</v>
      </c>
      <c r="D7" s="289" t="s">
        <v>20</v>
      </c>
      <c r="E7" s="598" t="s">
        <v>183</v>
      </c>
      <c r="F7" s="560">
        <v>60</v>
      </c>
      <c r="G7" s="695"/>
      <c r="H7" s="699">
        <v>0.42</v>
      </c>
      <c r="I7" s="700">
        <v>0.06</v>
      </c>
      <c r="J7" s="701">
        <v>1.02</v>
      </c>
      <c r="K7" s="702">
        <v>6.18</v>
      </c>
      <c r="L7" s="740">
        <v>0.02</v>
      </c>
      <c r="M7" s="485">
        <v>0.02</v>
      </c>
      <c r="N7" s="57">
        <v>6</v>
      </c>
      <c r="O7" s="57">
        <v>10</v>
      </c>
      <c r="P7" s="58">
        <v>0</v>
      </c>
      <c r="Q7" s="485">
        <v>13.8</v>
      </c>
      <c r="R7" s="57">
        <v>25.2</v>
      </c>
      <c r="S7" s="57">
        <v>8.4</v>
      </c>
      <c r="T7" s="57">
        <v>0.36</v>
      </c>
      <c r="U7" s="57">
        <v>117.6</v>
      </c>
      <c r="V7" s="57">
        <v>0</v>
      </c>
      <c r="W7" s="57">
        <v>2.0000000000000001E-4</v>
      </c>
      <c r="X7" s="58">
        <v>0</v>
      </c>
    </row>
    <row r="8" spans="1:24" s="38" customFormat="1" ht="33.75" customHeight="1" x14ac:dyDescent="0.35">
      <c r="A8" s="111"/>
      <c r="B8" s="581"/>
      <c r="C8" s="131">
        <v>34</v>
      </c>
      <c r="D8" s="171" t="s">
        <v>9</v>
      </c>
      <c r="E8" s="228" t="s">
        <v>83</v>
      </c>
      <c r="F8" s="291">
        <v>200</v>
      </c>
      <c r="G8" s="131"/>
      <c r="H8" s="323">
        <v>9</v>
      </c>
      <c r="I8" s="106">
        <v>5.6</v>
      </c>
      <c r="J8" s="107">
        <v>13.8</v>
      </c>
      <c r="K8" s="270">
        <v>141</v>
      </c>
      <c r="L8" s="323">
        <v>0.24</v>
      </c>
      <c r="M8" s="268">
        <v>0.1</v>
      </c>
      <c r="N8" s="106">
        <v>1.1599999999999999</v>
      </c>
      <c r="O8" s="106">
        <v>160</v>
      </c>
      <c r="P8" s="267">
        <v>0</v>
      </c>
      <c r="Q8" s="268">
        <v>45.56</v>
      </c>
      <c r="R8" s="106">
        <v>86.52</v>
      </c>
      <c r="S8" s="106">
        <v>28.94</v>
      </c>
      <c r="T8" s="106">
        <v>2.16</v>
      </c>
      <c r="U8" s="106">
        <v>499.2</v>
      </c>
      <c r="V8" s="106">
        <v>4.0000000000000001E-3</v>
      </c>
      <c r="W8" s="106">
        <v>2E-3</v>
      </c>
      <c r="X8" s="267">
        <v>0.02</v>
      </c>
    </row>
    <row r="9" spans="1:24" s="38" customFormat="1" ht="33.75" customHeight="1" x14ac:dyDescent="0.35">
      <c r="A9" s="120"/>
      <c r="B9" s="154"/>
      <c r="C9" s="131">
        <v>86</v>
      </c>
      <c r="D9" s="262" t="s">
        <v>10</v>
      </c>
      <c r="E9" s="398" t="s">
        <v>86</v>
      </c>
      <c r="F9" s="238">
        <v>240</v>
      </c>
      <c r="G9" s="131"/>
      <c r="H9" s="311">
        <v>20.88</v>
      </c>
      <c r="I9" s="17">
        <v>8.8800000000000008</v>
      </c>
      <c r="J9" s="20">
        <v>24.48</v>
      </c>
      <c r="K9" s="245">
        <v>428.64</v>
      </c>
      <c r="L9" s="311">
        <v>0.21</v>
      </c>
      <c r="M9" s="19">
        <v>0.22</v>
      </c>
      <c r="N9" s="17">
        <v>11.16</v>
      </c>
      <c r="O9" s="17">
        <v>24</v>
      </c>
      <c r="P9" s="46">
        <v>0</v>
      </c>
      <c r="Q9" s="19">
        <v>37.65</v>
      </c>
      <c r="R9" s="17">
        <v>237.07</v>
      </c>
      <c r="S9" s="17">
        <v>53.66</v>
      </c>
      <c r="T9" s="17">
        <v>3.04</v>
      </c>
      <c r="U9" s="17">
        <v>971.5</v>
      </c>
      <c r="V9" s="17">
        <v>1.4E-2</v>
      </c>
      <c r="W9" s="17">
        <v>5.0000000000000001E-4</v>
      </c>
      <c r="X9" s="46">
        <v>0.12</v>
      </c>
    </row>
    <row r="10" spans="1:24" s="18" customFormat="1" ht="43.5" customHeight="1" x14ac:dyDescent="0.35">
      <c r="A10" s="113"/>
      <c r="B10" s="156"/>
      <c r="C10" s="130">
        <v>102</v>
      </c>
      <c r="D10" s="327" t="s">
        <v>18</v>
      </c>
      <c r="E10" s="309" t="s">
        <v>87</v>
      </c>
      <c r="F10" s="235">
        <v>200</v>
      </c>
      <c r="G10" s="130"/>
      <c r="H10" s="311">
        <v>1</v>
      </c>
      <c r="I10" s="17">
        <v>0</v>
      </c>
      <c r="J10" s="20">
        <v>23.6</v>
      </c>
      <c r="K10" s="245">
        <v>98.4</v>
      </c>
      <c r="L10" s="311">
        <v>0.02</v>
      </c>
      <c r="M10" s="19">
        <v>0.02</v>
      </c>
      <c r="N10" s="17">
        <v>0.78</v>
      </c>
      <c r="O10" s="17">
        <v>60</v>
      </c>
      <c r="P10" s="46">
        <v>0</v>
      </c>
      <c r="Q10" s="19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3.75" customHeight="1" x14ac:dyDescent="0.35">
      <c r="A11" s="113"/>
      <c r="B11" s="156"/>
      <c r="C11" s="132">
        <v>119</v>
      </c>
      <c r="D11" s="192" t="s">
        <v>14</v>
      </c>
      <c r="E11" s="229" t="s">
        <v>58</v>
      </c>
      <c r="F11" s="176">
        <v>30</v>
      </c>
      <c r="G11" s="176"/>
      <c r="H11" s="21">
        <v>2.13</v>
      </c>
      <c r="I11" s="22">
        <v>0.21</v>
      </c>
      <c r="J11" s="23">
        <v>13.26</v>
      </c>
      <c r="K11" s="362">
        <v>72</v>
      </c>
      <c r="L11" s="364">
        <v>0.03</v>
      </c>
      <c r="M11" s="21">
        <v>0.01</v>
      </c>
      <c r="N11" s="22">
        <v>0</v>
      </c>
      <c r="O11" s="22">
        <v>0</v>
      </c>
      <c r="P11" s="54">
        <v>0</v>
      </c>
      <c r="Q11" s="36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3.75" customHeight="1" x14ac:dyDescent="0.35">
      <c r="A12" s="113"/>
      <c r="B12" s="156"/>
      <c r="C12" s="168">
        <v>120</v>
      </c>
      <c r="D12" s="192" t="s">
        <v>15</v>
      </c>
      <c r="E12" s="229" t="s">
        <v>49</v>
      </c>
      <c r="F12" s="176">
        <v>20</v>
      </c>
      <c r="G12" s="176"/>
      <c r="H12" s="21">
        <v>1.1399999999999999</v>
      </c>
      <c r="I12" s="22">
        <v>0.22</v>
      </c>
      <c r="J12" s="23">
        <v>7.44</v>
      </c>
      <c r="K12" s="362">
        <v>36.26</v>
      </c>
      <c r="L12" s="364">
        <v>0.02</v>
      </c>
      <c r="M12" s="21">
        <v>2.4E-2</v>
      </c>
      <c r="N12" s="22">
        <v>0.08</v>
      </c>
      <c r="O12" s="22">
        <v>0</v>
      </c>
      <c r="P12" s="54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3.75" customHeight="1" x14ac:dyDescent="0.35">
      <c r="A13" s="120"/>
      <c r="B13" s="581"/>
      <c r="C13" s="131"/>
      <c r="D13" s="262"/>
      <c r="E13" s="399" t="s">
        <v>21</v>
      </c>
      <c r="F13" s="356">
        <f>SUM(F7:F12)</f>
        <v>750</v>
      </c>
      <c r="G13" s="131"/>
      <c r="H13" s="364">
        <f>H7+H8+H9+H10+H11+H12</f>
        <v>34.57</v>
      </c>
      <c r="I13" s="22">
        <f t="shared" ref="I13:J13" si="0">I7+I8+I9+I10+I11+I12</f>
        <v>14.97</v>
      </c>
      <c r="J13" s="23">
        <f t="shared" si="0"/>
        <v>83.6</v>
      </c>
      <c r="K13" s="286">
        <f>K7+K8+K9+K10+K11+K12</f>
        <v>782.4799999999999</v>
      </c>
      <c r="L13" s="364">
        <f t="shared" ref="L13:X13" si="1">L7+L8+L9+L10+L11+L12</f>
        <v>0.54</v>
      </c>
      <c r="M13" s="22">
        <f t="shared" si="1"/>
        <v>0.39400000000000007</v>
      </c>
      <c r="N13" s="22">
        <f t="shared" si="1"/>
        <v>19.18</v>
      </c>
      <c r="O13" s="22">
        <f t="shared" si="1"/>
        <v>254</v>
      </c>
      <c r="P13" s="54">
        <f t="shared" si="1"/>
        <v>0</v>
      </c>
      <c r="Q13" s="21">
        <f t="shared" si="1"/>
        <v>172.21</v>
      </c>
      <c r="R13" s="22">
        <f t="shared" si="1"/>
        <v>483.56999999999994</v>
      </c>
      <c r="S13" s="22">
        <f t="shared" si="1"/>
        <v>148.83999999999997</v>
      </c>
      <c r="T13" s="22">
        <f t="shared" si="1"/>
        <v>7.94</v>
      </c>
      <c r="U13" s="22">
        <f t="shared" si="1"/>
        <v>1932.7</v>
      </c>
      <c r="V13" s="22">
        <f t="shared" si="1"/>
        <v>2.1600000000000001E-2</v>
      </c>
      <c r="W13" s="22">
        <f t="shared" si="1"/>
        <v>7.1000000000000004E-3</v>
      </c>
      <c r="X13" s="22">
        <f t="shared" si="1"/>
        <v>0.152</v>
      </c>
    </row>
    <row r="14" spans="1:24" s="38" customFormat="1" ht="33.75" customHeight="1" thickBot="1" x14ac:dyDescent="0.4">
      <c r="A14" s="146"/>
      <c r="B14" s="582"/>
      <c r="C14" s="341"/>
      <c r="D14" s="174"/>
      <c r="E14" s="401" t="s">
        <v>22</v>
      </c>
      <c r="F14" s="179"/>
      <c r="G14" s="265"/>
      <c r="H14" s="261"/>
      <c r="I14" s="59"/>
      <c r="J14" s="167"/>
      <c r="K14" s="526">
        <f>K13/23.5</f>
        <v>33.297021276595743</v>
      </c>
      <c r="L14" s="261"/>
      <c r="M14" s="199"/>
      <c r="N14" s="59"/>
      <c r="O14" s="59"/>
      <c r="P14" s="147"/>
      <c r="Q14" s="199"/>
      <c r="R14" s="59"/>
      <c r="S14" s="59"/>
      <c r="T14" s="59"/>
      <c r="U14" s="59"/>
      <c r="V14" s="59"/>
      <c r="W14" s="59"/>
      <c r="X14" s="14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D17" s="11"/>
      <c r="E17" s="27"/>
      <c r="F17" s="28"/>
      <c r="G17" s="11"/>
      <c r="H17" s="11"/>
      <c r="I17" s="11"/>
      <c r="J17" s="11"/>
    </row>
    <row r="18" spans="1:10" ht="18" x14ac:dyDescent="0.35">
      <c r="A18" s="71" t="s">
        <v>70</v>
      </c>
      <c r="B18" s="144"/>
      <c r="C18" s="72"/>
      <c r="D18" s="60"/>
      <c r="E18" s="27"/>
      <c r="F18" s="28"/>
      <c r="G18" s="11"/>
      <c r="H18" s="11"/>
      <c r="I18" s="11"/>
      <c r="J18" s="11"/>
    </row>
    <row r="19" spans="1:10" x14ac:dyDescent="0.35">
      <c r="A19" s="68" t="s">
        <v>71</v>
      </c>
      <c r="B19" s="145"/>
      <c r="C19" s="69"/>
      <c r="D19" s="70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zoomScale="60" zoomScaleNormal="60" workbookViewId="0">
      <selection activeCell="C7" sqref="C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8"/>
      <c r="B4" s="128"/>
      <c r="C4" s="135" t="s">
        <v>40</v>
      </c>
      <c r="D4" s="133"/>
      <c r="E4" s="203"/>
      <c r="F4" s="548"/>
      <c r="G4" s="547"/>
      <c r="H4" s="336" t="s">
        <v>23</v>
      </c>
      <c r="I4" s="86"/>
      <c r="J4" s="337"/>
      <c r="K4" s="243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24" s="18" customFormat="1" ht="47" thickBot="1" x14ac:dyDescent="0.4">
      <c r="A5" s="109" t="s">
        <v>0</v>
      </c>
      <c r="B5" s="129"/>
      <c r="C5" s="136" t="s">
        <v>41</v>
      </c>
      <c r="D5" s="134" t="s">
        <v>42</v>
      </c>
      <c r="E5" s="136" t="s">
        <v>39</v>
      </c>
      <c r="F5" s="136" t="s">
        <v>27</v>
      </c>
      <c r="G5" s="129" t="s">
        <v>38</v>
      </c>
      <c r="H5" s="310" t="s">
        <v>28</v>
      </c>
      <c r="I5" s="92" t="s">
        <v>29</v>
      </c>
      <c r="J5" s="93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26.5" customHeight="1" x14ac:dyDescent="0.35">
      <c r="A6" s="112" t="s">
        <v>6</v>
      </c>
      <c r="B6" s="669"/>
      <c r="C6" s="180">
        <v>25</v>
      </c>
      <c r="D6" s="225" t="s">
        <v>20</v>
      </c>
      <c r="E6" s="531" t="s">
        <v>52</v>
      </c>
      <c r="F6" s="279">
        <v>150</v>
      </c>
      <c r="G6" s="330"/>
      <c r="H6" s="311">
        <v>0.6</v>
      </c>
      <c r="I6" s="17">
        <v>0.45</v>
      </c>
      <c r="J6" s="46">
        <v>12.3</v>
      </c>
      <c r="K6" s="245">
        <v>54.9</v>
      </c>
      <c r="L6" s="338">
        <v>0.03</v>
      </c>
      <c r="M6" s="55">
        <v>0.05</v>
      </c>
      <c r="N6" s="39">
        <v>7.5</v>
      </c>
      <c r="O6" s="39">
        <v>0</v>
      </c>
      <c r="P6" s="56">
        <v>0</v>
      </c>
      <c r="Q6" s="338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2E-3</v>
      </c>
      <c r="W6" s="39">
        <v>2.0000000000000001E-4</v>
      </c>
      <c r="X6" s="281">
        <v>0.02</v>
      </c>
    </row>
    <row r="7" spans="1:24" s="38" customFormat="1" ht="26.5" customHeight="1" x14ac:dyDescent="0.35">
      <c r="A7" s="111"/>
      <c r="B7" s="963"/>
      <c r="C7" s="176">
        <v>227</v>
      </c>
      <c r="D7" s="264" t="s">
        <v>66</v>
      </c>
      <c r="E7" s="262" t="s">
        <v>211</v>
      </c>
      <c r="F7" s="176">
        <v>150</v>
      </c>
      <c r="G7" s="523"/>
      <c r="H7" s="543">
        <v>24.09</v>
      </c>
      <c r="I7" s="122">
        <v>11.18</v>
      </c>
      <c r="J7" s="127">
        <v>37.19</v>
      </c>
      <c r="K7" s="987">
        <v>346.5</v>
      </c>
      <c r="L7" s="121">
        <v>0.08</v>
      </c>
      <c r="M7" s="121">
        <v>0.33</v>
      </c>
      <c r="N7" s="122">
        <v>0.27</v>
      </c>
      <c r="O7" s="122">
        <v>60</v>
      </c>
      <c r="P7" s="123">
        <v>0.27</v>
      </c>
      <c r="Q7" s="543">
        <v>211.05</v>
      </c>
      <c r="R7" s="122">
        <v>267.75</v>
      </c>
      <c r="S7" s="122">
        <v>34.450000000000003</v>
      </c>
      <c r="T7" s="122">
        <v>1.5</v>
      </c>
      <c r="U7" s="122">
        <v>210.04</v>
      </c>
      <c r="V7" s="122">
        <v>0</v>
      </c>
      <c r="W7" s="122">
        <v>0.02</v>
      </c>
      <c r="X7" s="127">
        <v>0.03</v>
      </c>
    </row>
    <row r="8" spans="1:24" s="38" customFormat="1" ht="26.5" customHeight="1" x14ac:dyDescent="0.35">
      <c r="A8" s="111"/>
      <c r="B8" s="963"/>
      <c r="C8" s="176">
        <v>113</v>
      </c>
      <c r="D8" s="264" t="s">
        <v>5</v>
      </c>
      <c r="E8" s="262" t="s">
        <v>11</v>
      </c>
      <c r="F8" s="176">
        <v>200</v>
      </c>
      <c r="G8" s="523"/>
      <c r="H8" s="323">
        <v>0.2</v>
      </c>
      <c r="I8" s="106">
        <v>0</v>
      </c>
      <c r="J8" s="267">
        <v>11</v>
      </c>
      <c r="K8" s="270">
        <v>45.6</v>
      </c>
      <c r="L8" s="268">
        <v>0</v>
      </c>
      <c r="M8" s="268">
        <v>0</v>
      </c>
      <c r="N8" s="106">
        <v>2.6</v>
      </c>
      <c r="O8" s="106">
        <v>0</v>
      </c>
      <c r="P8" s="107">
        <v>0</v>
      </c>
      <c r="Q8" s="323">
        <v>15.64</v>
      </c>
      <c r="R8" s="106">
        <v>8.8000000000000007</v>
      </c>
      <c r="S8" s="106">
        <v>4.72</v>
      </c>
      <c r="T8" s="106">
        <v>0.8</v>
      </c>
      <c r="U8" s="106">
        <v>15.34</v>
      </c>
      <c r="V8" s="106">
        <v>0</v>
      </c>
      <c r="W8" s="106">
        <v>0</v>
      </c>
      <c r="X8" s="267">
        <v>0</v>
      </c>
    </row>
    <row r="9" spans="1:24" s="38" customFormat="1" ht="40.5" customHeight="1" x14ac:dyDescent="0.35">
      <c r="A9" s="111"/>
      <c r="B9" s="131"/>
      <c r="C9" s="175">
        <v>121</v>
      </c>
      <c r="D9" s="225" t="s">
        <v>14</v>
      </c>
      <c r="E9" s="193" t="s">
        <v>53</v>
      </c>
      <c r="F9" s="175">
        <v>30</v>
      </c>
      <c r="G9" s="350"/>
      <c r="H9" s="364">
        <v>2.16</v>
      </c>
      <c r="I9" s="22">
        <v>0.81</v>
      </c>
      <c r="J9" s="54">
        <v>14.73</v>
      </c>
      <c r="K9" s="248">
        <v>75.66</v>
      </c>
      <c r="L9" s="21">
        <v>0.04</v>
      </c>
      <c r="M9" s="21">
        <v>0.01</v>
      </c>
      <c r="N9" s="22">
        <v>0</v>
      </c>
      <c r="O9" s="22">
        <v>0</v>
      </c>
      <c r="P9" s="23">
        <v>0</v>
      </c>
      <c r="Q9" s="364">
        <v>7.5</v>
      </c>
      <c r="R9" s="22">
        <v>24.6</v>
      </c>
      <c r="S9" s="22">
        <v>9.9</v>
      </c>
      <c r="T9" s="22">
        <v>0.45</v>
      </c>
      <c r="U9" s="22">
        <v>27.6</v>
      </c>
      <c r="V9" s="22">
        <v>0</v>
      </c>
      <c r="W9" s="22">
        <v>0</v>
      </c>
      <c r="X9" s="54">
        <v>0</v>
      </c>
    </row>
    <row r="10" spans="1:24" s="38" customFormat="1" ht="43.5" customHeight="1" x14ac:dyDescent="0.35">
      <c r="A10" s="111"/>
      <c r="B10" s="542"/>
      <c r="C10" s="270">
        <v>120</v>
      </c>
      <c r="D10" s="225" t="s">
        <v>15</v>
      </c>
      <c r="E10" s="277" t="s">
        <v>13</v>
      </c>
      <c r="F10" s="175">
        <v>20</v>
      </c>
      <c r="G10" s="332"/>
      <c r="H10" s="311">
        <v>1.1399999999999999</v>
      </c>
      <c r="I10" s="17">
        <v>0.22</v>
      </c>
      <c r="J10" s="46">
        <v>7.44</v>
      </c>
      <c r="K10" s="245">
        <v>36.26</v>
      </c>
      <c r="L10" s="364">
        <v>0.02</v>
      </c>
      <c r="M10" s="21">
        <v>2.4E-2</v>
      </c>
      <c r="N10" s="22">
        <v>0.08</v>
      </c>
      <c r="O10" s="22">
        <v>0</v>
      </c>
      <c r="P10" s="54">
        <v>0</v>
      </c>
      <c r="Q10" s="21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3.25" customHeight="1" x14ac:dyDescent="0.35">
      <c r="A11" s="111"/>
      <c r="B11" s="131"/>
      <c r="C11" s="178"/>
      <c r="D11" s="225"/>
      <c r="E11" s="964" t="s">
        <v>21</v>
      </c>
      <c r="F11" s="430">
        <v>550</v>
      </c>
      <c r="G11" s="332"/>
      <c r="H11" s="311">
        <v>26.48</v>
      </c>
      <c r="I11" s="17">
        <v>13.22</v>
      </c>
      <c r="J11" s="46">
        <v>78.05</v>
      </c>
      <c r="K11" s="246">
        <v>539.69999999999993</v>
      </c>
      <c r="L11" s="364">
        <v>0.18</v>
      </c>
      <c r="M11" s="21">
        <v>0.41400000000000003</v>
      </c>
      <c r="N11" s="22">
        <v>11.629999999999999</v>
      </c>
      <c r="O11" s="22">
        <v>60</v>
      </c>
      <c r="P11" s="54">
        <v>0.27</v>
      </c>
      <c r="Q11" s="364">
        <v>292.77000000000004</v>
      </c>
      <c r="R11" s="22">
        <v>367.96000000000004</v>
      </c>
      <c r="S11" s="22">
        <v>85.920000000000016</v>
      </c>
      <c r="T11" s="22">
        <v>6.66</v>
      </c>
      <c r="U11" s="22">
        <v>558.98</v>
      </c>
      <c r="V11" s="22">
        <v>4.0000000000000001E-3</v>
      </c>
      <c r="W11" s="22">
        <v>2.2199999999999998E-2</v>
      </c>
      <c r="X11" s="54">
        <v>6.2E-2</v>
      </c>
    </row>
    <row r="12" spans="1:24" s="38" customFormat="1" ht="23.25" customHeight="1" thickBot="1" x14ac:dyDescent="0.4">
      <c r="A12" s="111"/>
      <c r="B12" s="131"/>
      <c r="C12" s="175"/>
      <c r="D12" s="225"/>
      <c r="E12" s="964" t="s">
        <v>22</v>
      </c>
      <c r="F12" s="430"/>
      <c r="G12" s="332"/>
      <c r="H12" s="311"/>
      <c r="I12" s="17"/>
      <c r="J12" s="46"/>
      <c r="K12" s="246">
        <v>22.965957446808506</v>
      </c>
      <c r="L12" s="364"/>
      <c r="M12" s="21"/>
      <c r="N12" s="22"/>
      <c r="O12" s="22"/>
      <c r="P12" s="54"/>
      <c r="Q12" s="364"/>
      <c r="R12" s="22"/>
      <c r="S12" s="22"/>
      <c r="T12" s="22"/>
      <c r="U12" s="22"/>
      <c r="V12" s="22"/>
      <c r="W12" s="22"/>
      <c r="X12" s="54"/>
    </row>
    <row r="13" spans="1:24" s="18" customFormat="1" ht="33.75" customHeight="1" x14ac:dyDescent="0.35">
      <c r="A13" s="112" t="s">
        <v>7</v>
      </c>
      <c r="B13" s="408"/>
      <c r="C13" s="377">
        <v>9</v>
      </c>
      <c r="D13" s="444" t="s">
        <v>20</v>
      </c>
      <c r="E13" s="418" t="s">
        <v>106</v>
      </c>
      <c r="F13" s="422">
        <v>60</v>
      </c>
      <c r="G13" s="815"/>
      <c r="H13" s="353">
        <v>1.26</v>
      </c>
      <c r="I13" s="42">
        <v>4.26</v>
      </c>
      <c r="J13" s="43">
        <v>7.26</v>
      </c>
      <c r="K13" s="435">
        <v>72.48</v>
      </c>
      <c r="L13" s="353">
        <v>0.02</v>
      </c>
      <c r="M13" s="42">
        <v>0</v>
      </c>
      <c r="N13" s="42">
        <v>9.8699999999999992</v>
      </c>
      <c r="O13" s="42">
        <v>0</v>
      </c>
      <c r="P13" s="49">
        <v>0</v>
      </c>
      <c r="Q13" s="353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33.75" customHeight="1" x14ac:dyDescent="0.35">
      <c r="A14" s="110"/>
      <c r="B14" s="130"/>
      <c r="C14" s="176">
        <v>41</v>
      </c>
      <c r="D14" s="264" t="s">
        <v>9</v>
      </c>
      <c r="E14" s="413" t="s">
        <v>92</v>
      </c>
      <c r="F14" s="238">
        <v>200</v>
      </c>
      <c r="G14" s="544"/>
      <c r="H14" s="323">
        <v>6.8</v>
      </c>
      <c r="I14" s="106">
        <v>5.4</v>
      </c>
      <c r="J14" s="267">
        <v>8.8000000000000007</v>
      </c>
      <c r="K14" s="542">
        <v>111</v>
      </c>
      <c r="L14" s="323">
        <v>0.12</v>
      </c>
      <c r="M14" s="106">
        <v>0.1</v>
      </c>
      <c r="N14" s="106">
        <v>7.2</v>
      </c>
      <c r="O14" s="106">
        <v>160</v>
      </c>
      <c r="P14" s="107">
        <v>0</v>
      </c>
      <c r="Q14" s="323">
        <v>57.04</v>
      </c>
      <c r="R14" s="106">
        <v>126.88</v>
      </c>
      <c r="S14" s="106">
        <v>34</v>
      </c>
      <c r="T14" s="106">
        <v>1.54</v>
      </c>
      <c r="U14" s="106">
        <v>499.2</v>
      </c>
      <c r="V14" s="106">
        <v>4.0000000000000001E-3</v>
      </c>
      <c r="W14" s="106">
        <v>2E-3</v>
      </c>
      <c r="X14" s="267">
        <v>0.02</v>
      </c>
    </row>
    <row r="15" spans="1:24" s="38" customFormat="1" ht="33.75" customHeight="1" x14ac:dyDescent="0.35">
      <c r="A15" s="120"/>
      <c r="B15" s="963"/>
      <c r="C15" s="176">
        <v>81</v>
      </c>
      <c r="D15" s="264" t="s">
        <v>10</v>
      </c>
      <c r="E15" s="202" t="s">
        <v>77</v>
      </c>
      <c r="F15" s="374">
        <v>90</v>
      </c>
      <c r="G15" s="215"/>
      <c r="H15" s="364">
        <v>22.41</v>
      </c>
      <c r="I15" s="22">
        <v>15.3</v>
      </c>
      <c r="J15" s="54">
        <v>0.54</v>
      </c>
      <c r="K15" s="363">
        <v>229.77</v>
      </c>
      <c r="L15" s="364">
        <v>0.05</v>
      </c>
      <c r="M15" s="22">
        <v>0.14000000000000001</v>
      </c>
      <c r="N15" s="22">
        <v>1.24</v>
      </c>
      <c r="O15" s="22">
        <v>28.8</v>
      </c>
      <c r="P15" s="23">
        <v>0</v>
      </c>
      <c r="Q15" s="364">
        <v>27.54</v>
      </c>
      <c r="R15" s="22">
        <v>170.72</v>
      </c>
      <c r="S15" s="22">
        <v>21.15</v>
      </c>
      <c r="T15" s="22">
        <v>1.2</v>
      </c>
      <c r="U15" s="22">
        <v>240.57</v>
      </c>
      <c r="V15" s="22">
        <v>4.0000000000000001E-3</v>
      </c>
      <c r="W15" s="22">
        <v>0</v>
      </c>
      <c r="X15" s="54">
        <v>0.14000000000000001</v>
      </c>
    </row>
    <row r="16" spans="1:24" s="18" customFormat="1" ht="43.5" customHeight="1" x14ac:dyDescent="0.35">
      <c r="A16" s="113"/>
      <c r="B16" s="131"/>
      <c r="C16" s="176">
        <v>124</v>
      </c>
      <c r="D16" s="264" t="s">
        <v>95</v>
      </c>
      <c r="E16" s="521" t="s">
        <v>93</v>
      </c>
      <c r="F16" s="238">
        <v>150</v>
      </c>
      <c r="G16" s="544"/>
      <c r="H16" s="323">
        <v>4.05</v>
      </c>
      <c r="I16" s="106">
        <v>4.5</v>
      </c>
      <c r="J16" s="267">
        <v>22.8</v>
      </c>
      <c r="K16" s="542">
        <v>147.30000000000001</v>
      </c>
      <c r="L16" s="323">
        <v>0.11</v>
      </c>
      <c r="M16" s="106">
        <v>0.02</v>
      </c>
      <c r="N16" s="106">
        <v>0</v>
      </c>
      <c r="O16" s="106">
        <v>0</v>
      </c>
      <c r="P16" s="107">
        <v>0</v>
      </c>
      <c r="Q16" s="323">
        <v>10.49</v>
      </c>
      <c r="R16" s="106">
        <v>86</v>
      </c>
      <c r="S16" s="106">
        <v>30.56</v>
      </c>
      <c r="T16" s="106">
        <v>0.99</v>
      </c>
      <c r="U16" s="106">
        <v>80.400000000000006</v>
      </c>
      <c r="V16" s="106">
        <v>3.0000000000000001E-3</v>
      </c>
      <c r="W16" s="106">
        <v>1E-3</v>
      </c>
      <c r="X16" s="267">
        <v>0.02</v>
      </c>
    </row>
    <row r="17" spans="1:24" s="18" customFormat="1" ht="33.75" customHeight="1" x14ac:dyDescent="0.35">
      <c r="A17" s="113"/>
      <c r="B17" s="542"/>
      <c r="C17" s="270">
        <v>100</v>
      </c>
      <c r="D17" s="264" t="s">
        <v>96</v>
      </c>
      <c r="E17" s="194" t="s">
        <v>94</v>
      </c>
      <c r="F17" s="176">
        <v>200</v>
      </c>
      <c r="G17" s="544"/>
      <c r="H17" s="364">
        <v>0.2</v>
      </c>
      <c r="I17" s="22">
        <v>0</v>
      </c>
      <c r="J17" s="54">
        <v>15.56</v>
      </c>
      <c r="K17" s="363">
        <v>63.2</v>
      </c>
      <c r="L17" s="311">
        <v>0</v>
      </c>
      <c r="M17" s="17">
        <v>4.0000000000000001E-3</v>
      </c>
      <c r="N17" s="17">
        <v>1.2</v>
      </c>
      <c r="O17" s="17">
        <v>0</v>
      </c>
      <c r="P17" s="20">
        <v>0</v>
      </c>
      <c r="Q17" s="311">
        <v>6.9</v>
      </c>
      <c r="R17" s="17">
        <v>5.22</v>
      </c>
      <c r="S17" s="17">
        <v>5.24</v>
      </c>
      <c r="T17" s="17">
        <v>0.04</v>
      </c>
      <c r="U17" s="17">
        <v>59.2</v>
      </c>
      <c r="V17" s="17">
        <v>0</v>
      </c>
      <c r="W17" s="17">
        <v>0</v>
      </c>
      <c r="X17" s="46">
        <v>4.0000000000000001E-3</v>
      </c>
    </row>
    <row r="18" spans="1:24" s="18" customFormat="1" ht="33.75" customHeight="1" x14ac:dyDescent="0.35">
      <c r="A18" s="113"/>
      <c r="B18" s="542"/>
      <c r="C18" s="270">
        <v>119</v>
      </c>
      <c r="D18" s="264" t="s">
        <v>14</v>
      </c>
      <c r="E18" s="194" t="s">
        <v>58</v>
      </c>
      <c r="F18" s="176">
        <v>45</v>
      </c>
      <c r="G18" s="544"/>
      <c r="H18" s="364">
        <v>3.19</v>
      </c>
      <c r="I18" s="22">
        <v>0.31</v>
      </c>
      <c r="J18" s="54">
        <v>19.89</v>
      </c>
      <c r="K18" s="363">
        <v>108</v>
      </c>
      <c r="L18" s="364">
        <v>0.05</v>
      </c>
      <c r="M18" s="22">
        <v>0.02</v>
      </c>
      <c r="N18" s="22">
        <v>0</v>
      </c>
      <c r="O18" s="22">
        <v>0</v>
      </c>
      <c r="P18" s="23">
        <v>0</v>
      </c>
      <c r="Q18" s="364">
        <v>16.649999999999999</v>
      </c>
      <c r="R18" s="22">
        <v>98.1</v>
      </c>
      <c r="S18" s="22">
        <v>29.25</v>
      </c>
      <c r="T18" s="22">
        <v>1.26</v>
      </c>
      <c r="U18" s="22">
        <v>41.85</v>
      </c>
      <c r="V18" s="22">
        <v>2E-3</v>
      </c>
      <c r="W18" s="22">
        <v>3.0000000000000001E-3</v>
      </c>
      <c r="X18" s="54">
        <v>0</v>
      </c>
    </row>
    <row r="19" spans="1:24" s="18" customFormat="1" ht="33.75" customHeight="1" x14ac:dyDescent="0.35">
      <c r="A19" s="120"/>
      <c r="B19" s="131"/>
      <c r="C19" s="176">
        <v>120</v>
      </c>
      <c r="D19" s="264" t="s">
        <v>15</v>
      </c>
      <c r="E19" s="194" t="s">
        <v>49</v>
      </c>
      <c r="F19" s="176">
        <v>25</v>
      </c>
      <c r="G19" s="544"/>
      <c r="H19" s="364">
        <v>1.42</v>
      </c>
      <c r="I19" s="22">
        <v>0.27</v>
      </c>
      <c r="J19" s="54">
        <v>9.3000000000000007</v>
      </c>
      <c r="K19" s="363">
        <v>45.32</v>
      </c>
      <c r="L19" s="364">
        <v>0.02</v>
      </c>
      <c r="M19" s="22">
        <v>0.03</v>
      </c>
      <c r="N19" s="22">
        <v>0.1</v>
      </c>
      <c r="O19" s="22">
        <v>0</v>
      </c>
      <c r="P19" s="23">
        <v>0</v>
      </c>
      <c r="Q19" s="364">
        <v>8.5</v>
      </c>
      <c r="R19" s="22">
        <v>30</v>
      </c>
      <c r="S19" s="22">
        <v>10.25</v>
      </c>
      <c r="T19" s="22">
        <v>0.56999999999999995</v>
      </c>
      <c r="U19" s="22">
        <v>91.87</v>
      </c>
      <c r="V19" s="22">
        <v>2.5000000000000001E-3</v>
      </c>
      <c r="W19" s="22">
        <v>2.5000000000000001E-3</v>
      </c>
      <c r="X19" s="54">
        <v>0.02</v>
      </c>
    </row>
    <row r="20" spans="1:24" s="18" customFormat="1" ht="33.75" customHeight="1" x14ac:dyDescent="0.35">
      <c r="A20" s="120"/>
      <c r="B20" s="963"/>
      <c r="C20" s="181"/>
      <c r="D20" s="979"/>
      <c r="E20" s="420" t="s">
        <v>21</v>
      </c>
      <c r="F20" s="249">
        <f>F13+F14+F15+F16+F17+F18+F19</f>
        <v>770</v>
      </c>
      <c r="G20" s="386"/>
      <c r="H20" s="594">
        <f t="shared" ref="H20:X20" si="0">H13+H14+H15+H16+H17+H18+H19</f>
        <v>39.33</v>
      </c>
      <c r="I20" s="105">
        <f t="shared" si="0"/>
        <v>30.04</v>
      </c>
      <c r="J20" s="357">
        <f t="shared" si="0"/>
        <v>84.15</v>
      </c>
      <c r="K20" s="980">
        <f t="shared" si="0"/>
        <v>777.07</v>
      </c>
      <c r="L20" s="594">
        <f t="shared" si="0"/>
        <v>0.37</v>
      </c>
      <c r="M20" s="105">
        <f t="shared" si="0"/>
        <v>0.31400000000000006</v>
      </c>
      <c r="N20" s="105">
        <f t="shared" si="0"/>
        <v>19.61</v>
      </c>
      <c r="O20" s="105">
        <f t="shared" si="0"/>
        <v>188.8</v>
      </c>
      <c r="P20" s="358">
        <f t="shared" si="0"/>
        <v>0</v>
      </c>
      <c r="Q20" s="594">
        <f t="shared" si="0"/>
        <v>157.28</v>
      </c>
      <c r="R20" s="105">
        <f t="shared" si="0"/>
        <v>555.64</v>
      </c>
      <c r="S20" s="105">
        <f t="shared" si="0"/>
        <v>149.94</v>
      </c>
      <c r="T20" s="105">
        <f t="shared" si="0"/>
        <v>6.7100000000000009</v>
      </c>
      <c r="U20" s="105">
        <f t="shared" si="0"/>
        <v>1024.95</v>
      </c>
      <c r="V20" s="105">
        <f t="shared" si="0"/>
        <v>1.55E-2</v>
      </c>
      <c r="W20" s="105">
        <f t="shared" si="0"/>
        <v>8.5000000000000006E-3</v>
      </c>
      <c r="X20" s="357">
        <f t="shared" si="0"/>
        <v>0.20399999999999999</v>
      </c>
    </row>
    <row r="21" spans="1:24" s="18" customFormat="1" ht="33.75" customHeight="1" thickBot="1" x14ac:dyDescent="0.4">
      <c r="A21" s="146"/>
      <c r="B21" s="981"/>
      <c r="C21" s="179"/>
      <c r="D21" s="282"/>
      <c r="E21" s="421" t="s">
        <v>22</v>
      </c>
      <c r="F21" s="525"/>
      <c r="G21" s="265"/>
      <c r="H21" s="261"/>
      <c r="I21" s="59"/>
      <c r="J21" s="147"/>
      <c r="K21" s="693">
        <f>K20/23.5</f>
        <v>33.066808510638303</v>
      </c>
      <c r="L21" s="261"/>
      <c r="M21" s="59"/>
      <c r="N21" s="59"/>
      <c r="O21" s="59"/>
      <c r="P21" s="167"/>
      <c r="Q21" s="261"/>
      <c r="R21" s="59"/>
      <c r="S21" s="59"/>
      <c r="T21" s="59"/>
      <c r="U21" s="59"/>
      <c r="V21" s="59"/>
      <c r="W21" s="59"/>
      <c r="X21" s="147"/>
    </row>
    <row r="22" spans="1:24" x14ac:dyDescent="0.35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A23" s="275"/>
      <c r="B23" s="366"/>
      <c r="C23" s="366"/>
      <c r="D23" s="367"/>
      <c r="E23" s="368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3" zoomScale="60" zoomScaleNormal="60" workbookViewId="0">
      <selection activeCell="C9" sqref="C9:X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0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640"/>
      <c r="C4" s="640" t="s">
        <v>40</v>
      </c>
      <c r="D4" s="674"/>
      <c r="E4" s="203"/>
      <c r="F4" s="640"/>
      <c r="G4" s="639"/>
      <c r="H4" s="336" t="s">
        <v>23</v>
      </c>
      <c r="I4" s="86"/>
      <c r="J4" s="337"/>
      <c r="K4" s="43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5"/>
    </row>
    <row r="5" spans="1:24" s="18" customFormat="1" ht="47" thickBot="1" x14ac:dyDescent="0.4">
      <c r="A5" s="184" t="s">
        <v>0</v>
      </c>
      <c r="B5" s="136"/>
      <c r="C5" s="136" t="s">
        <v>41</v>
      </c>
      <c r="D5" s="675" t="s">
        <v>42</v>
      </c>
      <c r="E5" s="136" t="s">
        <v>39</v>
      </c>
      <c r="F5" s="136" t="s">
        <v>27</v>
      </c>
      <c r="G5" s="129" t="s">
        <v>38</v>
      </c>
      <c r="H5" s="916" t="s">
        <v>28</v>
      </c>
      <c r="I5" s="775" t="s">
        <v>29</v>
      </c>
      <c r="J5" s="779" t="s">
        <v>30</v>
      </c>
      <c r="K5" s="433" t="s">
        <v>31</v>
      </c>
      <c r="L5" s="777" t="s">
        <v>32</v>
      </c>
      <c r="M5" s="777" t="s">
        <v>146</v>
      </c>
      <c r="N5" s="777" t="s">
        <v>33</v>
      </c>
      <c r="O5" s="897" t="s">
        <v>147</v>
      </c>
      <c r="P5" s="777" t="s">
        <v>148</v>
      </c>
      <c r="Q5" s="777" t="s">
        <v>34</v>
      </c>
      <c r="R5" s="777" t="s">
        <v>35</v>
      </c>
      <c r="S5" s="777" t="s">
        <v>36</v>
      </c>
      <c r="T5" s="777" t="s">
        <v>37</v>
      </c>
      <c r="U5" s="777" t="s">
        <v>149</v>
      </c>
      <c r="V5" s="777" t="s">
        <v>150</v>
      </c>
      <c r="W5" s="777" t="s">
        <v>151</v>
      </c>
      <c r="X5" s="777" t="s">
        <v>152</v>
      </c>
    </row>
    <row r="6" spans="1:24" s="18" customFormat="1" ht="26.5" customHeight="1" x14ac:dyDescent="0.35">
      <c r="A6" s="137" t="s">
        <v>6</v>
      </c>
      <c r="B6" s="180"/>
      <c r="C6" s="175">
        <v>25</v>
      </c>
      <c r="D6" s="676" t="s">
        <v>20</v>
      </c>
      <c r="E6" s="680" t="s">
        <v>52</v>
      </c>
      <c r="F6" s="279">
        <v>150</v>
      </c>
      <c r="G6" s="506"/>
      <c r="H6" s="483">
        <v>0.6</v>
      </c>
      <c r="I6" s="57">
        <v>0.45</v>
      </c>
      <c r="J6" s="58">
        <v>12.3</v>
      </c>
      <c r="K6" s="363">
        <v>54.9</v>
      </c>
      <c r="L6" s="483">
        <v>0.03</v>
      </c>
      <c r="M6" s="57">
        <v>4.4999999999999998E-2</v>
      </c>
      <c r="N6" s="57">
        <v>7.5</v>
      </c>
      <c r="O6" s="57">
        <v>3</v>
      </c>
      <c r="P6" s="556">
        <v>0</v>
      </c>
      <c r="Q6" s="483">
        <v>28.5</v>
      </c>
      <c r="R6" s="57">
        <v>24</v>
      </c>
      <c r="S6" s="57">
        <v>18</v>
      </c>
      <c r="T6" s="57">
        <v>3.45</v>
      </c>
      <c r="U6" s="57">
        <v>232.5</v>
      </c>
      <c r="V6" s="57">
        <v>3.0000000000000001E-3</v>
      </c>
      <c r="W6" s="57">
        <v>2.9999999999999997E-4</v>
      </c>
      <c r="X6" s="58">
        <v>0.03</v>
      </c>
    </row>
    <row r="7" spans="1:24" s="38" customFormat="1" ht="26.5" customHeight="1" x14ac:dyDescent="0.35">
      <c r="A7" s="185"/>
      <c r="B7" s="154"/>
      <c r="C7" s="176">
        <v>125</v>
      </c>
      <c r="D7" s="677" t="s">
        <v>101</v>
      </c>
      <c r="E7" s="171" t="s">
        <v>193</v>
      </c>
      <c r="F7" s="176">
        <v>150</v>
      </c>
      <c r="G7" s="264"/>
      <c r="H7" s="543">
        <v>7.65</v>
      </c>
      <c r="I7" s="122">
        <v>5.25</v>
      </c>
      <c r="J7" s="127">
        <v>40.200000000000003</v>
      </c>
      <c r="K7" s="672">
        <v>238.2</v>
      </c>
      <c r="L7" s="436">
        <v>7.4999999999999997E-2</v>
      </c>
      <c r="M7" s="29">
        <v>4.4999999999999998E-2</v>
      </c>
      <c r="N7" s="29">
        <v>0.01</v>
      </c>
      <c r="O7" s="29">
        <v>15</v>
      </c>
      <c r="P7" s="1017">
        <v>0.12</v>
      </c>
      <c r="Q7" s="436">
        <v>51.94</v>
      </c>
      <c r="R7" s="29">
        <v>72.510000000000005</v>
      </c>
      <c r="S7" s="29">
        <v>10.65</v>
      </c>
      <c r="T7" s="29">
        <v>0.96</v>
      </c>
      <c r="U7" s="29">
        <v>76.14</v>
      </c>
      <c r="V7" s="29">
        <v>8.9999999999999998E-4</v>
      </c>
      <c r="W7" s="29">
        <v>0</v>
      </c>
      <c r="X7" s="52">
        <v>1.4999999999999999E-2</v>
      </c>
    </row>
    <row r="8" spans="1:24" s="38" customFormat="1" ht="15.5" x14ac:dyDescent="0.35">
      <c r="A8" s="185"/>
      <c r="B8" s="154"/>
      <c r="C8" s="175">
        <v>114</v>
      </c>
      <c r="D8" s="225" t="s">
        <v>47</v>
      </c>
      <c r="E8" s="277" t="s">
        <v>54</v>
      </c>
      <c r="F8" s="491">
        <v>200</v>
      </c>
      <c r="G8" s="216"/>
      <c r="H8" s="311">
        <v>0.2</v>
      </c>
      <c r="I8" s="17">
        <v>0</v>
      </c>
      <c r="J8" s="46">
        <v>11</v>
      </c>
      <c r="K8" s="334">
        <v>44.8</v>
      </c>
      <c r="L8" s="311">
        <v>0</v>
      </c>
      <c r="M8" s="17">
        <v>0</v>
      </c>
      <c r="N8" s="17">
        <v>0.08</v>
      </c>
      <c r="O8" s="17">
        <v>0</v>
      </c>
      <c r="P8" s="20">
        <v>0</v>
      </c>
      <c r="Q8" s="311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15.5" x14ac:dyDescent="0.35">
      <c r="A9" s="185"/>
      <c r="B9" s="1016"/>
      <c r="C9" s="175" t="s">
        <v>205</v>
      </c>
      <c r="D9" s="225" t="s">
        <v>18</v>
      </c>
      <c r="E9" s="277" t="s">
        <v>207</v>
      </c>
      <c r="F9" s="491">
        <v>200</v>
      </c>
      <c r="G9" s="216"/>
      <c r="H9" s="311">
        <v>5.4</v>
      </c>
      <c r="I9" s="17">
        <v>4.2</v>
      </c>
      <c r="J9" s="46">
        <v>18</v>
      </c>
      <c r="K9" s="334">
        <v>131.4</v>
      </c>
      <c r="L9" s="311"/>
      <c r="M9" s="17"/>
      <c r="N9" s="17"/>
      <c r="O9" s="17"/>
      <c r="P9" s="20"/>
      <c r="Q9" s="311"/>
      <c r="R9" s="17"/>
      <c r="S9" s="17"/>
      <c r="T9" s="17"/>
      <c r="U9" s="17"/>
      <c r="V9" s="17"/>
      <c r="W9" s="17"/>
      <c r="X9" s="46"/>
    </row>
    <row r="10" spans="1:24" s="38" customFormat="1" ht="26.5" customHeight="1" x14ac:dyDescent="0.35">
      <c r="A10" s="185"/>
      <c r="B10" s="195"/>
      <c r="C10" s="270">
        <v>119</v>
      </c>
      <c r="D10" s="677" t="s">
        <v>58</v>
      </c>
      <c r="E10" s="171" t="s">
        <v>43</v>
      </c>
      <c r="F10" s="176">
        <v>30</v>
      </c>
      <c r="G10" s="643"/>
      <c r="H10" s="364">
        <v>2.13</v>
      </c>
      <c r="I10" s="22">
        <v>0.21</v>
      </c>
      <c r="J10" s="54">
        <v>13.26</v>
      </c>
      <c r="K10" s="604">
        <v>72</v>
      </c>
      <c r="L10" s="364">
        <v>0.03</v>
      </c>
      <c r="M10" s="22">
        <v>0.01</v>
      </c>
      <c r="N10" s="22">
        <v>0</v>
      </c>
      <c r="O10" s="22">
        <v>0</v>
      </c>
      <c r="P10" s="23">
        <v>0</v>
      </c>
      <c r="Q10" s="364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38" customFormat="1" ht="26.5" customHeight="1" x14ac:dyDescent="0.35">
      <c r="A11" s="185"/>
      <c r="B11" s="195"/>
      <c r="C11" s="176">
        <v>120</v>
      </c>
      <c r="D11" s="677" t="s">
        <v>49</v>
      </c>
      <c r="E11" s="171" t="s">
        <v>13</v>
      </c>
      <c r="F11" s="176">
        <v>30</v>
      </c>
      <c r="G11" s="643"/>
      <c r="H11" s="364">
        <v>1.71</v>
      </c>
      <c r="I11" s="22">
        <v>0.33</v>
      </c>
      <c r="J11" s="54">
        <v>11.16</v>
      </c>
      <c r="K11" s="604">
        <v>54.39</v>
      </c>
      <c r="L11" s="364">
        <v>0.02</v>
      </c>
      <c r="M11" s="22">
        <v>0.03</v>
      </c>
      <c r="N11" s="22">
        <v>0.1</v>
      </c>
      <c r="O11" s="22">
        <v>0</v>
      </c>
      <c r="P11" s="23">
        <v>0</v>
      </c>
      <c r="Q11" s="364">
        <v>8.5</v>
      </c>
      <c r="R11" s="22">
        <v>30</v>
      </c>
      <c r="S11" s="22">
        <v>10.25</v>
      </c>
      <c r="T11" s="22">
        <v>0.56999999999999995</v>
      </c>
      <c r="U11" s="22">
        <v>91.87</v>
      </c>
      <c r="V11" s="22">
        <v>2.5000000000000001E-3</v>
      </c>
      <c r="W11" s="22">
        <v>2.5000000000000001E-3</v>
      </c>
      <c r="X11" s="54">
        <v>0.02</v>
      </c>
    </row>
    <row r="12" spans="1:24" s="38" customFormat="1" ht="26.5" customHeight="1" x14ac:dyDescent="0.35">
      <c r="A12" s="185"/>
      <c r="B12" s="176"/>
      <c r="C12" s="176"/>
      <c r="D12" s="677"/>
      <c r="E12" s="200" t="s">
        <v>21</v>
      </c>
      <c r="F12" s="356">
        <f>SUM(F6:F11)</f>
        <v>760</v>
      </c>
      <c r="G12" s="359"/>
      <c r="H12" s="594">
        <f t="shared" ref="H12:X12" si="0">SUM(H6:H11)</f>
        <v>17.690000000000001</v>
      </c>
      <c r="I12" s="105">
        <f t="shared" si="0"/>
        <v>10.440000000000001</v>
      </c>
      <c r="J12" s="357">
        <f t="shared" si="0"/>
        <v>105.92</v>
      </c>
      <c r="K12" s="532">
        <f>SUM(K6:K11)</f>
        <v>595.68999999999994</v>
      </c>
      <c r="L12" s="594">
        <f t="shared" si="0"/>
        <v>0.155</v>
      </c>
      <c r="M12" s="105">
        <f t="shared" si="0"/>
        <v>0.13</v>
      </c>
      <c r="N12" s="105">
        <f t="shared" si="0"/>
        <v>7.6899999999999995</v>
      </c>
      <c r="O12" s="105">
        <f t="shared" si="0"/>
        <v>18</v>
      </c>
      <c r="P12" s="358">
        <f t="shared" si="0"/>
        <v>0.12</v>
      </c>
      <c r="Q12" s="594">
        <f t="shared" si="0"/>
        <v>113.6</v>
      </c>
      <c r="R12" s="105">
        <f t="shared" si="0"/>
        <v>199.57</v>
      </c>
      <c r="S12" s="105">
        <f t="shared" si="0"/>
        <v>62.48</v>
      </c>
      <c r="T12" s="105">
        <f t="shared" si="0"/>
        <v>6.62</v>
      </c>
      <c r="U12" s="105">
        <f t="shared" si="0"/>
        <v>429.09</v>
      </c>
      <c r="V12" s="105">
        <f t="shared" si="0"/>
        <v>7.4000000000000003E-3</v>
      </c>
      <c r="W12" s="105">
        <f t="shared" si="0"/>
        <v>4.8000000000000004E-3</v>
      </c>
      <c r="X12" s="357">
        <f t="shared" si="0"/>
        <v>6.5000000000000002E-2</v>
      </c>
    </row>
    <row r="13" spans="1:24" s="38" customFormat="1" ht="26.5" customHeight="1" thickBot="1" x14ac:dyDescent="0.4">
      <c r="A13" s="185"/>
      <c r="B13" s="176"/>
      <c r="C13" s="176"/>
      <c r="D13" s="677"/>
      <c r="E13" s="681" t="s">
        <v>22</v>
      </c>
      <c r="F13" s="176"/>
      <c r="G13" s="264"/>
      <c r="H13" s="319"/>
      <c r="I13" s="196"/>
      <c r="J13" s="197"/>
      <c r="K13" s="453">
        <f>K12/23.5</f>
        <v>25.348510638297871</v>
      </c>
      <c r="L13" s="319"/>
      <c r="M13" s="196"/>
      <c r="N13" s="196"/>
      <c r="O13" s="196"/>
      <c r="P13" s="283"/>
      <c r="Q13" s="319"/>
      <c r="R13" s="196"/>
      <c r="S13" s="196"/>
      <c r="T13" s="196"/>
      <c r="U13" s="196"/>
      <c r="V13" s="196"/>
      <c r="W13" s="196"/>
      <c r="X13" s="197"/>
    </row>
    <row r="14" spans="1:24" s="18" customFormat="1" ht="26.5" customHeight="1" x14ac:dyDescent="0.35">
      <c r="A14" s="187" t="s">
        <v>7</v>
      </c>
      <c r="B14" s="180"/>
      <c r="C14" s="562">
        <v>135</v>
      </c>
      <c r="D14" s="541" t="s">
        <v>20</v>
      </c>
      <c r="E14" s="226" t="s">
        <v>194</v>
      </c>
      <c r="F14" s="198">
        <v>60</v>
      </c>
      <c r="G14" s="349"/>
      <c r="H14" s="658">
        <v>1.2</v>
      </c>
      <c r="I14" s="539">
        <v>5.4</v>
      </c>
      <c r="J14" s="659">
        <v>5.16</v>
      </c>
      <c r="K14" s="248">
        <v>73.2</v>
      </c>
      <c r="L14" s="658">
        <v>0.01</v>
      </c>
      <c r="M14" s="538">
        <v>0.03</v>
      </c>
      <c r="N14" s="539">
        <v>4.2</v>
      </c>
      <c r="O14" s="539">
        <v>90</v>
      </c>
      <c r="P14" s="540">
        <v>0</v>
      </c>
      <c r="Q14" s="658">
        <v>24.6</v>
      </c>
      <c r="R14" s="539">
        <v>40.200000000000003</v>
      </c>
      <c r="S14" s="539">
        <v>21</v>
      </c>
      <c r="T14" s="539">
        <v>4.2</v>
      </c>
      <c r="U14" s="539">
        <v>189</v>
      </c>
      <c r="V14" s="539">
        <v>0</v>
      </c>
      <c r="W14" s="539">
        <v>0</v>
      </c>
      <c r="X14" s="659">
        <v>0</v>
      </c>
    </row>
    <row r="15" spans="1:24" s="18" customFormat="1" ht="26.5" customHeight="1" x14ac:dyDescent="0.35">
      <c r="A15" s="137"/>
      <c r="B15" s="177"/>
      <c r="C15" s="177">
        <v>138</v>
      </c>
      <c r="D15" s="678" t="s">
        <v>9</v>
      </c>
      <c r="E15" s="682" t="s">
        <v>102</v>
      </c>
      <c r="F15" s="235">
        <v>200</v>
      </c>
      <c r="G15" s="130"/>
      <c r="H15" s="312">
        <v>6.2</v>
      </c>
      <c r="I15" s="13">
        <v>6.2</v>
      </c>
      <c r="J15" s="50">
        <v>11</v>
      </c>
      <c r="K15" s="178">
        <v>125.8</v>
      </c>
      <c r="L15" s="101">
        <v>0.08</v>
      </c>
      <c r="M15" s="101">
        <v>0.04</v>
      </c>
      <c r="N15" s="13">
        <v>10.7</v>
      </c>
      <c r="O15" s="13">
        <v>100.5</v>
      </c>
      <c r="P15" s="50">
        <v>0</v>
      </c>
      <c r="Q15" s="101">
        <v>32.44</v>
      </c>
      <c r="R15" s="13">
        <v>77.28</v>
      </c>
      <c r="S15" s="13">
        <v>51.28</v>
      </c>
      <c r="T15" s="13">
        <v>3.77</v>
      </c>
      <c r="U15" s="13">
        <v>261.8</v>
      </c>
      <c r="V15" s="13">
        <v>4.0000000000000001E-3</v>
      </c>
      <c r="W15" s="13">
        <v>0</v>
      </c>
      <c r="X15" s="50">
        <v>1.7999999999999999E-2</v>
      </c>
    </row>
    <row r="16" spans="1:24" s="38" customFormat="1" ht="26.5" customHeight="1" x14ac:dyDescent="0.35">
      <c r="A16" s="138"/>
      <c r="B16" s="154"/>
      <c r="C16" s="176">
        <v>80</v>
      </c>
      <c r="D16" s="677" t="s">
        <v>10</v>
      </c>
      <c r="E16" s="683" t="s">
        <v>113</v>
      </c>
      <c r="F16" s="238">
        <v>90</v>
      </c>
      <c r="G16" s="131"/>
      <c r="H16" s="312">
        <v>14.85</v>
      </c>
      <c r="I16" s="13">
        <v>13.32</v>
      </c>
      <c r="J16" s="50">
        <v>5.94</v>
      </c>
      <c r="K16" s="178">
        <v>202.68</v>
      </c>
      <c r="L16" s="101">
        <v>0.06</v>
      </c>
      <c r="M16" s="101">
        <v>0.1</v>
      </c>
      <c r="N16" s="13">
        <v>3.38</v>
      </c>
      <c r="O16" s="13">
        <v>19.5</v>
      </c>
      <c r="P16" s="50">
        <v>0</v>
      </c>
      <c r="Q16" s="101">
        <v>20.58</v>
      </c>
      <c r="R16" s="13">
        <v>74.39</v>
      </c>
      <c r="S16" s="13">
        <v>22.98</v>
      </c>
      <c r="T16" s="13">
        <v>0.95</v>
      </c>
      <c r="U16" s="13">
        <v>204</v>
      </c>
      <c r="V16" s="13">
        <v>0</v>
      </c>
      <c r="W16" s="13">
        <v>0</v>
      </c>
      <c r="X16" s="13">
        <v>0.09</v>
      </c>
    </row>
    <row r="17" spans="1:24" s="38" customFormat="1" ht="26.5" customHeight="1" x14ac:dyDescent="0.35">
      <c r="A17" s="138"/>
      <c r="B17" s="154"/>
      <c r="C17" s="176">
        <v>54</v>
      </c>
      <c r="D17" s="676" t="s">
        <v>95</v>
      </c>
      <c r="E17" s="193" t="s">
        <v>44</v>
      </c>
      <c r="F17" s="175">
        <v>150</v>
      </c>
      <c r="G17" s="168"/>
      <c r="H17" s="364">
        <v>7.2</v>
      </c>
      <c r="I17" s="22">
        <v>5.0999999999999996</v>
      </c>
      <c r="J17" s="54">
        <v>33.9</v>
      </c>
      <c r="K17" s="248">
        <v>210.3</v>
      </c>
      <c r="L17" s="21">
        <v>0.21</v>
      </c>
      <c r="M17" s="21">
        <v>0.11</v>
      </c>
      <c r="N17" s="22">
        <v>0</v>
      </c>
      <c r="O17" s="22">
        <v>0</v>
      </c>
      <c r="P17" s="23">
        <v>0</v>
      </c>
      <c r="Q17" s="364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3.75" customHeight="1" x14ac:dyDescent="0.35">
      <c r="A18" s="139"/>
      <c r="B18" s="177"/>
      <c r="C18" s="131">
        <v>98</v>
      </c>
      <c r="D18" s="192" t="s">
        <v>18</v>
      </c>
      <c r="E18" s="318" t="s">
        <v>17</v>
      </c>
      <c r="F18" s="251">
        <v>200</v>
      </c>
      <c r="G18" s="553"/>
      <c r="H18" s="311">
        <v>0.4</v>
      </c>
      <c r="I18" s="17">
        <v>0</v>
      </c>
      <c r="J18" s="20">
        <v>27</v>
      </c>
      <c r="K18" s="246">
        <v>110</v>
      </c>
      <c r="L18" s="19">
        <v>0</v>
      </c>
      <c r="M18" s="19">
        <v>0</v>
      </c>
      <c r="N18" s="17">
        <v>1.4</v>
      </c>
      <c r="O18" s="17">
        <v>0</v>
      </c>
      <c r="P18" s="46">
        <v>0</v>
      </c>
      <c r="Q18" s="311">
        <v>12.8</v>
      </c>
      <c r="R18" s="17">
        <v>2.2000000000000002</v>
      </c>
      <c r="S18" s="17">
        <v>1.8</v>
      </c>
      <c r="T18" s="17">
        <v>0.5</v>
      </c>
      <c r="U18" s="17">
        <v>0.6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9"/>
      <c r="B19" s="178"/>
      <c r="C19" s="178">
        <v>119</v>
      </c>
      <c r="D19" s="676" t="s">
        <v>58</v>
      </c>
      <c r="E19" s="193" t="s">
        <v>43</v>
      </c>
      <c r="F19" s="175">
        <v>30</v>
      </c>
      <c r="G19" s="168"/>
      <c r="H19" s="311">
        <v>2.13</v>
      </c>
      <c r="I19" s="17">
        <v>0.21</v>
      </c>
      <c r="J19" s="46">
        <v>13.26</v>
      </c>
      <c r="K19" s="245">
        <v>72</v>
      </c>
      <c r="L19" s="21">
        <v>0.03</v>
      </c>
      <c r="M19" s="21">
        <v>0.01</v>
      </c>
      <c r="N19" s="22">
        <v>0</v>
      </c>
      <c r="O19" s="22">
        <v>0</v>
      </c>
      <c r="P19" s="23">
        <v>0</v>
      </c>
      <c r="Q19" s="364">
        <v>11.1</v>
      </c>
      <c r="R19" s="22">
        <v>65.400000000000006</v>
      </c>
      <c r="S19" s="22">
        <v>19.5</v>
      </c>
      <c r="T19" s="22">
        <v>0.84</v>
      </c>
      <c r="U19" s="22">
        <v>27.9</v>
      </c>
      <c r="V19" s="22">
        <v>1E-3</v>
      </c>
      <c r="W19" s="22">
        <v>2E-3</v>
      </c>
      <c r="X19" s="22">
        <v>0</v>
      </c>
    </row>
    <row r="20" spans="1:24" s="18" customFormat="1" ht="26.5" customHeight="1" x14ac:dyDescent="0.35">
      <c r="A20" s="139"/>
      <c r="B20" s="178"/>
      <c r="C20" s="178">
        <v>120</v>
      </c>
      <c r="D20" s="676" t="s">
        <v>49</v>
      </c>
      <c r="E20" s="193" t="s">
        <v>49</v>
      </c>
      <c r="F20" s="175">
        <v>25</v>
      </c>
      <c r="G20" s="168"/>
      <c r="H20" s="311">
        <v>1.42</v>
      </c>
      <c r="I20" s="17">
        <v>0.27</v>
      </c>
      <c r="J20" s="46">
        <v>9.3000000000000007</v>
      </c>
      <c r="K20" s="245">
        <v>45.32</v>
      </c>
      <c r="L20" s="19">
        <v>0.02</v>
      </c>
      <c r="M20" s="19">
        <v>0.03</v>
      </c>
      <c r="N20" s="17">
        <v>0.1</v>
      </c>
      <c r="O20" s="17">
        <v>0</v>
      </c>
      <c r="P20" s="20">
        <v>0</v>
      </c>
      <c r="Q20" s="311">
        <v>8.5</v>
      </c>
      <c r="R20" s="17">
        <v>30</v>
      </c>
      <c r="S20" s="17">
        <v>10.25</v>
      </c>
      <c r="T20" s="17">
        <v>0.56999999999999995</v>
      </c>
      <c r="U20" s="17">
        <v>91.87</v>
      </c>
      <c r="V20" s="17">
        <v>2.5000000000000001E-3</v>
      </c>
      <c r="W20" s="17">
        <v>2.5000000000000001E-3</v>
      </c>
      <c r="X20" s="46">
        <v>0.02</v>
      </c>
    </row>
    <row r="21" spans="1:24" s="38" customFormat="1" ht="26.5" customHeight="1" x14ac:dyDescent="0.35">
      <c r="A21" s="138"/>
      <c r="B21" s="154"/>
      <c r="C21" s="181"/>
      <c r="D21" s="679"/>
      <c r="E21" s="200" t="s">
        <v>21</v>
      </c>
      <c r="F21" s="249">
        <f>SUM(F14:F20)</f>
        <v>755</v>
      </c>
      <c r="G21" s="339"/>
      <c r="H21" s="260">
        <f t="shared" ref="H21:J21" si="1">SUM(H14:H20)</f>
        <v>33.4</v>
      </c>
      <c r="I21" s="124">
        <f t="shared" si="1"/>
        <v>30.500000000000004</v>
      </c>
      <c r="J21" s="126">
        <f t="shared" si="1"/>
        <v>105.56</v>
      </c>
      <c r="K21" s="249">
        <f>SUM(K14:K20)</f>
        <v>839.30000000000007</v>
      </c>
      <c r="L21" s="125">
        <f t="shared" ref="L21:X21" si="2">SUM(L14:L20)</f>
        <v>0.41000000000000003</v>
      </c>
      <c r="M21" s="124">
        <f t="shared" si="2"/>
        <v>0.32000000000000006</v>
      </c>
      <c r="N21" s="124">
        <f t="shared" si="2"/>
        <v>19.779999999999998</v>
      </c>
      <c r="O21" s="124">
        <f t="shared" si="2"/>
        <v>210</v>
      </c>
      <c r="P21" s="126">
        <f t="shared" si="2"/>
        <v>0</v>
      </c>
      <c r="Q21" s="125">
        <f t="shared" si="2"/>
        <v>124.57</v>
      </c>
      <c r="R21" s="124">
        <f t="shared" si="2"/>
        <v>498.34000000000003</v>
      </c>
      <c r="S21" s="124">
        <f t="shared" si="2"/>
        <v>266.8</v>
      </c>
      <c r="T21" s="124">
        <f t="shared" si="2"/>
        <v>15.51</v>
      </c>
      <c r="U21" s="124">
        <f t="shared" si="2"/>
        <v>1048.9699999999998</v>
      </c>
      <c r="V21" s="124">
        <f t="shared" si="2"/>
        <v>1.0500000000000001E-2</v>
      </c>
      <c r="W21" s="124">
        <f t="shared" si="2"/>
        <v>9.4999999999999998E-3</v>
      </c>
      <c r="X21" s="124">
        <f t="shared" si="2"/>
        <v>0.14799999999999999</v>
      </c>
    </row>
    <row r="22" spans="1:24" s="38" customFormat="1" ht="26.5" customHeight="1" thickBot="1" x14ac:dyDescent="0.4">
      <c r="A22" s="188"/>
      <c r="B22" s="155"/>
      <c r="C22" s="182"/>
      <c r="D22" s="295"/>
      <c r="E22" s="201" t="s">
        <v>22</v>
      </c>
      <c r="F22" s="179"/>
      <c r="G22" s="265"/>
      <c r="H22" s="261"/>
      <c r="I22" s="59"/>
      <c r="J22" s="147"/>
      <c r="K22" s="250">
        <f>K21/23.5</f>
        <v>35.714893617021282</v>
      </c>
      <c r="L22" s="199"/>
      <c r="M22" s="199"/>
      <c r="N22" s="59"/>
      <c r="O22" s="59"/>
      <c r="P22" s="147"/>
      <c r="Q22" s="199"/>
      <c r="R22" s="59"/>
      <c r="S22" s="59"/>
      <c r="T22" s="59"/>
      <c r="U22" s="59"/>
      <c r="V22" s="59"/>
      <c r="W22" s="59"/>
      <c r="X22" s="59"/>
    </row>
    <row r="23" spans="1:24" x14ac:dyDescent="0.35">
      <c r="A23" s="9"/>
      <c r="B23" s="33"/>
      <c r="C23" s="33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75" customFormat="1" ht="18" x14ac:dyDescent="0.35">
      <c r="A24" s="545"/>
      <c r="B24" s="370"/>
      <c r="C24" s="367"/>
      <c r="D24" s="367"/>
      <c r="E24" s="368"/>
      <c r="F24" s="369"/>
      <c r="G24" s="367"/>
      <c r="H24" s="367"/>
      <c r="I24" s="367"/>
      <c r="J24" s="367"/>
    </row>
    <row r="25" spans="1:24" ht="18" x14ac:dyDescent="0.35">
      <c r="A25" s="11"/>
      <c r="B25" s="501"/>
      <c r="C25" s="501"/>
      <c r="D25" s="11"/>
      <c r="E25" s="27"/>
      <c r="F25" s="28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4"/>
  <sheetViews>
    <sheetView zoomScale="60" zoomScaleNormal="60" workbookViewId="0">
      <selection activeCell="F28" sqref="F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0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35"/>
      <c r="C4" s="165" t="s">
        <v>40</v>
      </c>
      <c r="D4" s="371"/>
      <c r="E4" s="203"/>
      <c r="F4" s="639"/>
      <c r="G4" s="719"/>
      <c r="H4" s="748" t="s">
        <v>23</v>
      </c>
      <c r="I4" s="347"/>
      <c r="J4" s="750"/>
      <c r="K4" s="243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136"/>
      <c r="C5" s="166" t="s">
        <v>41</v>
      </c>
      <c r="D5" s="686" t="s">
        <v>42</v>
      </c>
      <c r="E5" s="136" t="s">
        <v>39</v>
      </c>
      <c r="F5" s="129" t="s">
        <v>27</v>
      </c>
      <c r="G5" s="136" t="s">
        <v>38</v>
      </c>
      <c r="H5" s="749" t="s">
        <v>28</v>
      </c>
      <c r="I5" s="14" t="s">
        <v>29</v>
      </c>
      <c r="J5" s="751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724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26.5" customHeight="1" x14ac:dyDescent="0.35">
      <c r="A6" s="185" t="s">
        <v>6</v>
      </c>
      <c r="B6" s="899" t="s">
        <v>80</v>
      </c>
      <c r="C6" s="900">
        <v>10</v>
      </c>
      <c r="D6" s="874" t="s">
        <v>20</v>
      </c>
      <c r="E6" s="901" t="s">
        <v>182</v>
      </c>
      <c r="F6" s="902">
        <v>60</v>
      </c>
      <c r="G6" s="903"/>
      <c r="H6" s="424">
        <v>0.48</v>
      </c>
      <c r="I6" s="74">
        <v>4.8600000000000003</v>
      </c>
      <c r="J6" s="142">
        <v>1.2</v>
      </c>
      <c r="K6" s="903">
        <v>50.28</v>
      </c>
      <c r="L6" s="904">
        <v>0.02</v>
      </c>
      <c r="M6" s="905">
        <v>0.02</v>
      </c>
      <c r="N6" s="905">
        <v>7.9</v>
      </c>
      <c r="O6" s="906">
        <v>20</v>
      </c>
      <c r="P6" s="907">
        <v>0</v>
      </c>
      <c r="Q6" s="904">
        <v>18.73</v>
      </c>
      <c r="R6" s="905">
        <v>25.25</v>
      </c>
      <c r="S6" s="905">
        <v>9.35</v>
      </c>
      <c r="T6" s="905">
        <v>0.37</v>
      </c>
      <c r="U6" s="905">
        <v>114.23</v>
      </c>
      <c r="V6" s="905">
        <v>0</v>
      </c>
      <c r="W6" s="905">
        <v>0</v>
      </c>
      <c r="X6" s="908">
        <v>0</v>
      </c>
    </row>
    <row r="7" spans="1:24" s="18" customFormat="1" ht="26.5" customHeight="1" x14ac:dyDescent="0.35">
      <c r="A7" s="185"/>
      <c r="B7" s="240" t="s">
        <v>82</v>
      </c>
      <c r="C7" s="234">
        <v>28</v>
      </c>
      <c r="D7" s="875" t="s">
        <v>20</v>
      </c>
      <c r="E7" s="412" t="s">
        <v>183</v>
      </c>
      <c r="F7" s="746">
        <v>60</v>
      </c>
      <c r="G7" s="240"/>
      <c r="H7" s="313">
        <v>0.42</v>
      </c>
      <c r="I7" s="78">
        <v>0.06</v>
      </c>
      <c r="J7" s="734">
        <v>1.02</v>
      </c>
      <c r="K7" s="909">
        <v>6.18</v>
      </c>
      <c r="L7" s="313">
        <v>0.02</v>
      </c>
      <c r="M7" s="78">
        <v>0.02</v>
      </c>
      <c r="N7" s="78">
        <v>6</v>
      </c>
      <c r="O7" s="78">
        <v>10</v>
      </c>
      <c r="P7" s="734">
        <v>0</v>
      </c>
      <c r="Q7" s="313">
        <v>13.8</v>
      </c>
      <c r="R7" s="78">
        <v>25.2</v>
      </c>
      <c r="S7" s="78">
        <v>8.4</v>
      </c>
      <c r="T7" s="78">
        <v>0.36</v>
      </c>
      <c r="U7" s="78">
        <v>117.6</v>
      </c>
      <c r="V7" s="78">
        <v>0</v>
      </c>
      <c r="W7" s="78">
        <v>2.0000000000000001E-4</v>
      </c>
      <c r="X7" s="140">
        <v>0</v>
      </c>
    </row>
    <row r="8" spans="1:24" s="38" customFormat="1" ht="26.5" customHeight="1" x14ac:dyDescent="0.35">
      <c r="A8" s="185"/>
      <c r="B8" s="205" t="s">
        <v>80</v>
      </c>
      <c r="C8" s="233">
        <v>91</v>
      </c>
      <c r="D8" s="204" t="s">
        <v>103</v>
      </c>
      <c r="E8" s="204" t="s">
        <v>104</v>
      </c>
      <c r="F8" s="211">
        <v>90</v>
      </c>
      <c r="G8" s="307"/>
      <c r="H8" s="73">
        <v>17.82</v>
      </c>
      <c r="I8" s="74">
        <v>11.97</v>
      </c>
      <c r="J8" s="142">
        <v>8.2799999999999994</v>
      </c>
      <c r="K8" s="752">
        <v>211.77</v>
      </c>
      <c r="L8" s="424">
        <v>0.36</v>
      </c>
      <c r="M8" s="73">
        <v>0.14000000000000001</v>
      </c>
      <c r="N8" s="74">
        <v>0.09</v>
      </c>
      <c r="O8" s="74">
        <v>0.45</v>
      </c>
      <c r="P8" s="75">
        <v>0.14000000000000001</v>
      </c>
      <c r="Q8" s="424">
        <v>54.18</v>
      </c>
      <c r="R8" s="74">
        <v>117.54</v>
      </c>
      <c r="S8" s="74">
        <v>24.85</v>
      </c>
      <c r="T8" s="74">
        <v>1.6</v>
      </c>
      <c r="U8" s="74">
        <v>223.7</v>
      </c>
      <c r="V8" s="74">
        <v>7.0000000000000001E-3</v>
      </c>
      <c r="W8" s="74">
        <v>1.8E-3</v>
      </c>
      <c r="X8" s="75">
        <v>3.5999999999999997E-2</v>
      </c>
    </row>
    <row r="9" spans="1:24" s="38" customFormat="1" ht="26.5" customHeight="1" x14ac:dyDescent="0.35">
      <c r="A9" s="185"/>
      <c r="B9" s="207" t="s">
        <v>82</v>
      </c>
      <c r="C9" s="234">
        <v>89</v>
      </c>
      <c r="D9" s="208" t="s">
        <v>91</v>
      </c>
      <c r="E9" s="208" t="s">
        <v>105</v>
      </c>
      <c r="F9" s="212">
        <v>90</v>
      </c>
      <c r="G9" s="308"/>
      <c r="H9" s="726">
        <v>14.88</v>
      </c>
      <c r="I9" s="104">
        <v>13.95</v>
      </c>
      <c r="J9" s="689">
        <v>3.3</v>
      </c>
      <c r="K9" s="753">
        <v>198.45</v>
      </c>
      <c r="L9" s="595">
        <v>0.05</v>
      </c>
      <c r="M9" s="726">
        <v>0.11</v>
      </c>
      <c r="N9" s="104">
        <v>1</v>
      </c>
      <c r="O9" s="104">
        <v>49</v>
      </c>
      <c r="P9" s="596">
        <v>0</v>
      </c>
      <c r="Q9" s="595">
        <v>17.02</v>
      </c>
      <c r="R9" s="104">
        <v>127.1</v>
      </c>
      <c r="S9" s="104">
        <v>23.09</v>
      </c>
      <c r="T9" s="104">
        <v>1.29</v>
      </c>
      <c r="U9" s="104">
        <v>266.67</v>
      </c>
      <c r="V9" s="104">
        <v>6.0000000000000001E-3</v>
      </c>
      <c r="W9" s="104">
        <v>0</v>
      </c>
      <c r="X9" s="596">
        <v>0.05</v>
      </c>
    </row>
    <row r="10" spans="1:24" s="38" customFormat="1" ht="26.5" customHeight="1" x14ac:dyDescent="0.35">
      <c r="A10" s="185"/>
      <c r="B10" s="205"/>
      <c r="C10" s="233">
        <v>51</v>
      </c>
      <c r="D10" s="204" t="s">
        <v>68</v>
      </c>
      <c r="E10" s="742" t="s">
        <v>190</v>
      </c>
      <c r="F10" s="743">
        <v>150</v>
      </c>
      <c r="G10" s="233"/>
      <c r="H10" s="62">
        <v>3.3</v>
      </c>
      <c r="I10" s="63">
        <v>3.9</v>
      </c>
      <c r="J10" s="64">
        <v>25.65</v>
      </c>
      <c r="K10" s="321">
        <v>151.35</v>
      </c>
      <c r="L10" s="322">
        <v>0.15</v>
      </c>
      <c r="M10" s="62">
        <v>0.09</v>
      </c>
      <c r="N10" s="63">
        <v>21</v>
      </c>
      <c r="O10" s="63">
        <v>0</v>
      </c>
      <c r="P10" s="98">
        <v>0</v>
      </c>
      <c r="Q10" s="322">
        <v>14.01</v>
      </c>
      <c r="R10" s="63">
        <v>78.63</v>
      </c>
      <c r="S10" s="63">
        <v>29.37</v>
      </c>
      <c r="T10" s="63">
        <v>1.32</v>
      </c>
      <c r="U10" s="63">
        <v>809.4</v>
      </c>
      <c r="V10" s="63">
        <v>8.0000000000000002E-3</v>
      </c>
      <c r="W10" s="63">
        <v>5.9999999999999995E-4</v>
      </c>
      <c r="X10" s="98">
        <v>4.4999999999999998E-2</v>
      </c>
    </row>
    <row r="11" spans="1:24" s="38" customFormat="1" ht="26.5" customHeight="1" x14ac:dyDescent="0.35">
      <c r="A11" s="185"/>
      <c r="B11" s="744" t="s">
        <v>82</v>
      </c>
      <c r="C11" s="234">
        <v>50</v>
      </c>
      <c r="D11" s="208" t="s">
        <v>68</v>
      </c>
      <c r="E11" s="745" t="s">
        <v>157</v>
      </c>
      <c r="F11" s="746">
        <v>150</v>
      </c>
      <c r="G11" s="234"/>
      <c r="H11" s="727">
        <v>3.3</v>
      </c>
      <c r="I11" s="656">
        <v>7.8</v>
      </c>
      <c r="J11" s="657">
        <v>22.35</v>
      </c>
      <c r="K11" s="747">
        <v>173.1</v>
      </c>
      <c r="L11" s="313">
        <v>0.14000000000000001</v>
      </c>
      <c r="M11" s="77">
        <v>0.12</v>
      </c>
      <c r="N11" s="78">
        <v>18.149999999999999</v>
      </c>
      <c r="O11" s="78">
        <v>21.6</v>
      </c>
      <c r="P11" s="140">
        <v>0.1</v>
      </c>
      <c r="Q11" s="313">
        <v>36.36</v>
      </c>
      <c r="R11" s="78">
        <v>85.5</v>
      </c>
      <c r="S11" s="78">
        <v>27.8</v>
      </c>
      <c r="T11" s="78">
        <v>1.1399999999999999</v>
      </c>
      <c r="U11" s="78">
        <v>701.4</v>
      </c>
      <c r="V11" s="78">
        <v>8.0000000000000002E-3</v>
      </c>
      <c r="W11" s="78">
        <v>2E-3</v>
      </c>
      <c r="X11" s="140">
        <v>4.2000000000000003E-2</v>
      </c>
    </row>
    <row r="12" spans="1:24" s="38" customFormat="1" ht="36" customHeight="1" x14ac:dyDescent="0.35">
      <c r="A12" s="185"/>
      <c r="B12" s="195"/>
      <c r="C12" s="130">
        <v>104</v>
      </c>
      <c r="D12" s="327" t="s">
        <v>18</v>
      </c>
      <c r="E12" s="309" t="s">
        <v>201</v>
      </c>
      <c r="F12" s="235">
        <v>200</v>
      </c>
      <c r="G12" s="130"/>
      <c r="H12" s="311">
        <v>0</v>
      </c>
      <c r="I12" s="17">
        <v>0</v>
      </c>
      <c r="J12" s="46">
        <v>14.4</v>
      </c>
      <c r="K12" s="245">
        <v>58.4</v>
      </c>
      <c r="L12" s="311">
        <v>0.1</v>
      </c>
      <c r="M12" s="19">
        <v>0.1</v>
      </c>
      <c r="N12" s="17">
        <v>3</v>
      </c>
      <c r="O12" s="17">
        <v>79.2</v>
      </c>
      <c r="P12" s="20">
        <v>0.96</v>
      </c>
      <c r="Q12" s="311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6">
        <v>0</v>
      </c>
    </row>
    <row r="13" spans="1:24" s="38" customFormat="1" ht="26.5" customHeight="1" x14ac:dyDescent="0.35">
      <c r="A13" s="185"/>
      <c r="B13" s="176"/>
      <c r="C13" s="178">
        <v>119</v>
      </c>
      <c r="D13" s="192" t="s">
        <v>14</v>
      </c>
      <c r="E13" s="192" t="s">
        <v>58</v>
      </c>
      <c r="F13" s="168">
        <v>30</v>
      </c>
      <c r="G13" s="292"/>
      <c r="H13" s="19">
        <v>2.13</v>
      </c>
      <c r="I13" s="17">
        <v>0.21</v>
      </c>
      <c r="J13" s="20">
        <v>13.26</v>
      </c>
      <c r="K13" s="246">
        <v>72</v>
      </c>
      <c r="L13" s="364">
        <v>0.03</v>
      </c>
      <c r="M13" s="21">
        <v>0.01</v>
      </c>
      <c r="N13" s="22">
        <v>0</v>
      </c>
      <c r="O13" s="22">
        <v>0</v>
      </c>
      <c r="P13" s="54">
        <v>0</v>
      </c>
      <c r="Q13" s="364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4">
        <v>0</v>
      </c>
    </row>
    <row r="14" spans="1:24" s="38" customFormat="1" ht="26.5" customHeight="1" x14ac:dyDescent="0.35">
      <c r="A14" s="185"/>
      <c r="B14" s="195"/>
      <c r="C14" s="175">
        <v>120</v>
      </c>
      <c r="D14" s="192" t="s">
        <v>15</v>
      </c>
      <c r="E14" s="192" t="s">
        <v>49</v>
      </c>
      <c r="F14" s="168">
        <v>20</v>
      </c>
      <c r="G14" s="292"/>
      <c r="H14" s="19">
        <v>1.1399999999999999</v>
      </c>
      <c r="I14" s="17">
        <v>0.22</v>
      </c>
      <c r="J14" s="20">
        <v>7.44</v>
      </c>
      <c r="K14" s="246">
        <v>36.26</v>
      </c>
      <c r="L14" s="364">
        <v>0.02</v>
      </c>
      <c r="M14" s="21">
        <v>2.4E-2</v>
      </c>
      <c r="N14" s="22">
        <v>0.08</v>
      </c>
      <c r="O14" s="22">
        <v>0</v>
      </c>
      <c r="P14" s="54">
        <v>0</v>
      </c>
      <c r="Q14" s="364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4">
        <v>1.2E-2</v>
      </c>
    </row>
    <row r="15" spans="1:24" s="38" customFormat="1" ht="26.5" customHeight="1" x14ac:dyDescent="0.35">
      <c r="A15" s="185"/>
      <c r="B15" s="205" t="s">
        <v>80</v>
      </c>
      <c r="C15" s="233"/>
      <c r="D15" s="204"/>
      <c r="E15" s="613" t="s">
        <v>21</v>
      </c>
      <c r="F15" s="684">
        <f>F6+F8+F10+F12+F13+F14</f>
        <v>550</v>
      </c>
      <c r="G15" s="233"/>
      <c r="H15" s="61">
        <f t="shared" ref="H15:X15" si="0">H6+H8+H10+H12+H13+H14</f>
        <v>24.87</v>
      </c>
      <c r="I15" s="24">
        <f t="shared" si="0"/>
        <v>21.16</v>
      </c>
      <c r="J15" s="141">
        <f t="shared" si="0"/>
        <v>70.22999999999999</v>
      </c>
      <c r="K15" s="391">
        <f t="shared" si="0"/>
        <v>580.05999999999995</v>
      </c>
      <c r="L15" s="257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76">
        <f t="shared" si="0"/>
        <v>1.1000000000000001</v>
      </c>
      <c r="Q15" s="257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6">
        <f t="shared" si="0"/>
        <v>9.2999999999999985E-2</v>
      </c>
    </row>
    <row r="16" spans="1:24" s="38" customFormat="1" ht="26.5" customHeight="1" x14ac:dyDescent="0.35">
      <c r="A16" s="185"/>
      <c r="B16" s="207" t="s">
        <v>82</v>
      </c>
      <c r="C16" s="234"/>
      <c r="D16" s="208"/>
      <c r="E16" s="618" t="s">
        <v>21</v>
      </c>
      <c r="F16" s="666">
        <f>F6+F9+F11+F12+F13+F14</f>
        <v>550</v>
      </c>
      <c r="G16" s="389">
        <f t="shared" ref="G16:X16" si="1">G6+G9+G11+G12+G13+G14</f>
        <v>0</v>
      </c>
      <c r="H16" s="666">
        <f t="shared" si="1"/>
        <v>21.93</v>
      </c>
      <c r="I16" s="666">
        <f t="shared" si="1"/>
        <v>27.04</v>
      </c>
      <c r="J16" s="666">
        <f t="shared" si="1"/>
        <v>61.949999999999996</v>
      </c>
      <c r="K16" s="930">
        <f>K7+K9+K11+K12+K13+K14</f>
        <v>544.39</v>
      </c>
      <c r="L16" s="392">
        <f t="shared" si="1"/>
        <v>0.3600000000000001</v>
      </c>
      <c r="M16" s="666">
        <f t="shared" si="1"/>
        <v>0.38400000000000001</v>
      </c>
      <c r="N16" s="666">
        <f t="shared" si="1"/>
        <v>30.129999999999995</v>
      </c>
      <c r="O16" s="666">
        <f t="shared" si="1"/>
        <v>169.8</v>
      </c>
      <c r="P16" s="755">
        <f t="shared" si="1"/>
        <v>1.06</v>
      </c>
      <c r="Q16" s="392">
        <f t="shared" si="1"/>
        <v>90.009999999999991</v>
      </c>
      <c r="R16" s="666">
        <f t="shared" si="1"/>
        <v>327.25</v>
      </c>
      <c r="S16" s="666">
        <f t="shared" si="1"/>
        <v>87.94</v>
      </c>
      <c r="T16" s="666">
        <f t="shared" si="1"/>
        <v>4.0999999999999996</v>
      </c>
      <c r="U16" s="666">
        <f t="shared" si="1"/>
        <v>1183.7</v>
      </c>
      <c r="V16" s="666">
        <f t="shared" si="1"/>
        <v>1.7000000000000001E-2</v>
      </c>
      <c r="W16" s="666">
        <f t="shared" si="1"/>
        <v>6.0000000000000001E-3</v>
      </c>
      <c r="X16" s="755">
        <f t="shared" si="1"/>
        <v>0.104</v>
      </c>
    </row>
    <row r="17" spans="1:24" s="38" customFormat="1" ht="26.5" customHeight="1" x14ac:dyDescent="0.35">
      <c r="A17" s="185"/>
      <c r="B17" s="205" t="s">
        <v>80</v>
      </c>
      <c r="C17" s="233"/>
      <c r="D17" s="204"/>
      <c r="E17" s="685" t="s">
        <v>22</v>
      </c>
      <c r="F17" s="211"/>
      <c r="G17" s="307"/>
      <c r="H17" s="73"/>
      <c r="I17" s="74"/>
      <c r="J17" s="142"/>
      <c r="K17" s="754">
        <f>K15/23.5</f>
        <v>24.683404255319147</v>
      </c>
      <c r="L17" s="424"/>
      <c r="M17" s="73"/>
      <c r="N17" s="74"/>
      <c r="O17" s="74"/>
      <c r="P17" s="75"/>
      <c r="Q17" s="424"/>
      <c r="R17" s="74"/>
      <c r="S17" s="74"/>
      <c r="T17" s="74"/>
      <c r="U17" s="74"/>
      <c r="V17" s="74"/>
      <c r="W17" s="74"/>
      <c r="X17" s="75"/>
    </row>
    <row r="18" spans="1:24" s="38" customFormat="1" ht="26.5" customHeight="1" thickBot="1" x14ac:dyDescent="0.4">
      <c r="A18" s="186"/>
      <c r="B18" s="207" t="s">
        <v>82</v>
      </c>
      <c r="C18" s="237"/>
      <c r="D18" s="220"/>
      <c r="E18" s="624" t="s">
        <v>22</v>
      </c>
      <c r="F18" s="213"/>
      <c r="G18" s="410"/>
      <c r="H18" s="591"/>
      <c r="I18" s="549"/>
      <c r="J18" s="593"/>
      <c r="K18" s="592">
        <f>K16/23.5</f>
        <v>23.165531914893617</v>
      </c>
      <c r="L18" s="590"/>
      <c r="M18" s="591"/>
      <c r="N18" s="549"/>
      <c r="O18" s="549"/>
      <c r="P18" s="550"/>
      <c r="Q18" s="590"/>
      <c r="R18" s="549"/>
      <c r="S18" s="549"/>
      <c r="T18" s="549"/>
      <c r="U18" s="549"/>
      <c r="V18" s="549"/>
      <c r="W18" s="549"/>
      <c r="X18" s="550"/>
    </row>
    <row r="19" spans="1:24" s="18" customFormat="1" ht="36" customHeight="1" x14ac:dyDescent="0.35">
      <c r="A19" s="187" t="s">
        <v>7</v>
      </c>
      <c r="B19" s="198"/>
      <c r="C19" s="198">
        <v>134</v>
      </c>
      <c r="D19" s="324" t="s">
        <v>20</v>
      </c>
      <c r="E19" s="361" t="s">
        <v>135</v>
      </c>
      <c r="F19" s="827">
        <v>150</v>
      </c>
      <c r="G19" s="830"/>
      <c r="H19" s="353">
        <v>0.6</v>
      </c>
      <c r="I19" s="42">
        <v>0</v>
      </c>
      <c r="J19" s="49">
        <v>16.95</v>
      </c>
      <c r="K19" s="710">
        <v>69</v>
      </c>
      <c r="L19" s="353">
        <v>0.01</v>
      </c>
      <c r="M19" s="42">
        <v>0.03</v>
      </c>
      <c r="N19" s="42">
        <v>19.5</v>
      </c>
      <c r="O19" s="42">
        <v>0</v>
      </c>
      <c r="P19" s="49">
        <v>0</v>
      </c>
      <c r="Q19" s="353">
        <v>24</v>
      </c>
      <c r="R19" s="42">
        <v>16.5</v>
      </c>
      <c r="S19" s="42">
        <v>13.5</v>
      </c>
      <c r="T19" s="42">
        <v>3.3</v>
      </c>
      <c r="U19" s="42">
        <v>417</v>
      </c>
      <c r="V19" s="42">
        <v>3.0000000000000001E-3</v>
      </c>
      <c r="W19" s="42">
        <v>5.0000000000000001E-4</v>
      </c>
      <c r="X19" s="43">
        <v>1.4999999999999999E-2</v>
      </c>
    </row>
    <row r="20" spans="1:24" s="18" customFormat="1" ht="26.5" customHeight="1" x14ac:dyDescent="0.35">
      <c r="A20" s="137"/>
      <c r="B20" s="177"/>
      <c r="C20" s="214">
        <v>34</v>
      </c>
      <c r="D20" s="551" t="s">
        <v>9</v>
      </c>
      <c r="E20" s="554" t="s">
        <v>83</v>
      </c>
      <c r="F20" s="373">
        <v>200</v>
      </c>
      <c r="G20" s="214"/>
      <c r="H20" s="312">
        <v>9</v>
      </c>
      <c r="I20" s="13">
        <v>5.6</v>
      </c>
      <c r="J20" s="25">
        <v>13.8</v>
      </c>
      <c r="K20" s="385">
        <v>141</v>
      </c>
      <c r="L20" s="323">
        <v>0.24</v>
      </c>
      <c r="M20" s="106">
        <v>0.1</v>
      </c>
      <c r="N20" s="106">
        <v>1.1599999999999999</v>
      </c>
      <c r="O20" s="106">
        <v>160</v>
      </c>
      <c r="P20" s="107">
        <v>0</v>
      </c>
      <c r="Q20" s="323">
        <v>45.56</v>
      </c>
      <c r="R20" s="106">
        <v>86.52</v>
      </c>
      <c r="S20" s="106">
        <v>28.94</v>
      </c>
      <c r="T20" s="106">
        <v>2.16</v>
      </c>
      <c r="U20" s="106">
        <v>499.2</v>
      </c>
      <c r="V20" s="106">
        <v>4.0000000000000001E-3</v>
      </c>
      <c r="W20" s="106">
        <v>2E-3</v>
      </c>
      <c r="X20" s="267">
        <v>0.02</v>
      </c>
    </row>
    <row r="21" spans="1:24" s="38" customFormat="1" ht="26.5" customHeight="1" x14ac:dyDescent="0.35">
      <c r="A21" s="138"/>
      <c r="B21" s="157"/>
      <c r="C21" s="211">
        <v>240</v>
      </c>
      <c r="D21" s="307" t="s">
        <v>10</v>
      </c>
      <c r="E21" s="817" t="s">
        <v>153</v>
      </c>
      <c r="F21" s="828">
        <v>90</v>
      </c>
      <c r="G21" s="828"/>
      <c r="H21" s="424">
        <v>20.170000000000002</v>
      </c>
      <c r="I21" s="74">
        <v>20.309999999999999</v>
      </c>
      <c r="J21" s="142">
        <v>2.09</v>
      </c>
      <c r="K21" s="832">
        <v>274</v>
      </c>
      <c r="L21" s="424">
        <v>7.0000000000000007E-2</v>
      </c>
      <c r="M21" s="74">
        <v>0.18</v>
      </c>
      <c r="N21" s="74">
        <v>1.5</v>
      </c>
      <c r="O21" s="74">
        <v>225</v>
      </c>
      <c r="P21" s="142">
        <v>0.42</v>
      </c>
      <c r="Q21" s="424">
        <v>157.65</v>
      </c>
      <c r="R21" s="74">
        <v>222.58</v>
      </c>
      <c r="S21" s="74">
        <v>26.64</v>
      </c>
      <c r="T21" s="74">
        <v>1.51</v>
      </c>
      <c r="U21" s="74">
        <v>237.86</v>
      </c>
      <c r="V21" s="74">
        <v>0</v>
      </c>
      <c r="W21" s="74">
        <v>0</v>
      </c>
      <c r="X21" s="75">
        <v>0.1</v>
      </c>
    </row>
    <row r="22" spans="1:24" s="38" customFormat="1" ht="26.5" customHeight="1" x14ac:dyDescent="0.35">
      <c r="A22" s="138"/>
      <c r="B22" s="158"/>
      <c r="C22" s="212">
        <v>82</v>
      </c>
      <c r="D22" s="308" t="s">
        <v>10</v>
      </c>
      <c r="E22" s="466" t="s">
        <v>174</v>
      </c>
      <c r="F22" s="829">
        <v>95</v>
      </c>
      <c r="G22" s="240"/>
      <c r="H22" s="480">
        <v>23.46</v>
      </c>
      <c r="I22" s="66">
        <v>16.34</v>
      </c>
      <c r="J22" s="67">
        <v>0.56999999999999995</v>
      </c>
      <c r="K22" s="833">
        <v>243.58</v>
      </c>
      <c r="L22" s="480">
        <v>0.05</v>
      </c>
      <c r="M22" s="66">
        <v>0.12</v>
      </c>
      <c r="N22" s="66">
        <v>0.96</v>
      </c>
      <c r="O22" s="66">
        <v>32.11</v>
      </c>
      <c r="P22" s="67">
        <v>0.06</v>
      </c>
      <c r="Q22" s="480">
        <v>30.95</v>
      </c>
      <c r="R22" s="66">
        <v>180.14</v>
      </c>
      <c r="S22" s="66">
        <v>23.62</v>
      </c>
      <c r="T22" s="66">
        <v>1.55</v>
      </c>
      <c r="U22" s="66">
        <v>190</v>
      </c>
      <c r="V22" s="66">
        <v>2E-3</v>
      </c>
      <c r="W22" s="66">
        <v>0</v>
      </c>
      <c r="X22" s="99">
        <v>0.09</v>
      </c>
    </row>
    <row r="23" spans="1:24" s="38" customFormat="1" ht="26.5" customHeight="1" x14ac:dyDescent="0.35">
      <c r="A23" s="138"/>
      <c r="B23" s="154"/>
      <c r="C23" s="215">
        <v>65</v>
      </c>
      <c r="D23" s="552" t="s">
        <v>95</v>
      </c>
      <c r="E23" s="193" t="s">
        <v>57</v>
      </c>
      <c r="F23" s="168">
        <v>150</v>
      </c>
      <c r="G23" s="216"/>
      <c r="H23" s="543">
        <v>6.45</v>
      </c>
      <c r="I23" s="122">
        <v>4.05</v>
      </c>
      <c r="J23" s="123">
        <v>40.200000000000003</v>
      </c>
      <c r="K23" s="834">
        <v>223.65</v>
      </c>
      <c r="L23" s="312">
        <v>0.08</v>
      </c>
      <c r="M23" s="13">
        <v>0.02</v>
      </c>
      <c r="N23" s="13">
        <v>0</v>
      </c>
      <c r="O23" s="13">
        <v>30</v>
      </c>
      <c r="P23" s="25">
        <v>0.11</v>
      </c>
      <c r="Q23" s="312">
        <v>13.05</v>
      </c>
      <c r="R23" s="13">
        <v>58.34</v>
      </c>
      <c r="S23" s="13">
        <v>22.53</v>
      </c>
      <c r="T23" s="13">
        <v>1.25</v>
      </c>
      <c r="U23" s="13">
        <v>1.1000000000000001</v>
      </c>
      <c r="V23" s="13">
        <v>0</v>
      </c>
      <c r="W23" s="13">
        <v>0</v>
      </c>
      <c r="X23" s="54">
        <v>0</v>
      </c>
    </row>
    <row r="24" spans="1:24" s="18" customFormat="1" ht="33.75" customHeight="1" x14ac:dyDescent="0.35">
      <c r="A24" s="139"/>
      <c r="B24" s="177"/>
      <c r="C24" s="270">
        <v>216</v>
      </c>
      <c r="D24" s="225" t="s">
        <v>18</v>
      </c>
      <c r="E24" s="277" t="s">
        <v>161</v>
      </c>
      <c r="F24" s="175">
        <v>200</v>
      </c>
      <c r="G24" s="332"/>
      <c r="H24" s="311">
        <v>0.26</v>
      </c>
      <c r="I24" s="17">
        <v>0</v>
      </c>
      <c r="J24" s="46">
        <v>15.46</v>
      </c>
      <c r="K24" s="245">
        <v>62</v>
      </c>
      <c r="L24" s="364">
        <v>0</v>
      </c>
      <c r="M24" s="21">
        <v>0</v>
      </c>
      <c r="N24" s="22">
        <v>4.4000000000000004</v>
      </c>
      <c r="O24" s="22">
        <v>0</v>
      </c>
      <c r="P24" s="54">
        <v>0</v>
      </c>
      <c r="Q24" s="21">
        <v>0.4</v>
      </c>
      <c r="R24" s="22">
        <v>0</v>
      </c>
      <c r="S24" s="22">
        <v>0</v>
      </c>
      <c r="T24" s="22">
        <v>0.04</v>
      </c>
      <c r="U24" s="22">
        <v>0.36</v>
      </c>
      <c r="V24" s="22">
        <v>0</v>
      </c>
      <c r="W24" s="22">
        <v>0</v>
      </c>
      <c r="X24" s="54">
        <v>0</v>
      </c>
    </row>
    <row r="25" spans="1:24" s="18" customFormat="1" ht="26.5" customHeight="1" x14ac:dyDescent="0.35">
      <c r="A25" s="139"/>
      <c r="B25" s="178"/>
      <c r="C25" s="132">
        <v>119</v>
      </c>
      <c r="D25" s="192" t="s">
        <v>14</v>
      </c>
      <c r="E25" s="225" t="s">
        <v>58</v>
      </c>
      <c r="F25" s="232">
        <v>20</v>
      </c>
      <c r="G25" s="168"/>
      <c r="H25" s="311">
        <v>1.4</v>
      </c>
      <c r="I25" s="17">
        <v>0.14000000000000001</v>
      </c>
      <c r="J25" s="46">
        <v>8.8000000000000007</v>
      </c>
      <c r="K25" s="334">
        <v>48</v>
      </c>
      <c r="L25" s="311">
        <v>0.02</v>
      </c>
      <c r="M25" s="19">
        <v>6.0000000000000001E-3</v>
      </c>
      <c r="N25" s="17">
        <v>0</v>
      </c>
      <c r="O25" s="17">
        <v>0</v>
      </c>
      <c r="P25" s="46">
        <v>0</v>
      </c>
      <c r="Q25" s="19">
        <v>7.4</v>
      </c>
      <c r="R25" s="17">
        <v>43.6</v>
      </c>
      <c r="S25" s="17">
        <v>13</v>
      </c>
      <c r="T25" s="19">
        <v>0.56000000000000005</v>
      </c>
      <c r="U25" s="17">
        <v>18.600000000000001</v>
      </c>
      <c r="V25" s="17">
        <v>5.9999999999999995E-4</v>
      </c>
      <c r="W25" s="19">
        <v>1E-3</v>
      </c>
      <c r="X25" s="17">
        <v>0</v>
      </c>
    </row>
    <row r="26" spans="1:24" s="18" customFormat="1" ht="26.5" customHeight="1" x14ac:dyDescent="0.35">
      <c r="A26" s="139"/>
      <c r="B26" s="178"/>
      <c r="C26" s="168">
        <v>120</v>
      </c>
      <c r="D26" s="553" t="s">
        <v>15</v>
      </c>
      <c r="E26" s="193" t="s">
        <v>49</v>
      </c>
      <c r="F26" s="215">
        <v>20</v>
      </c>
      <c r="G26" s="215"/>
      <c r="H26" s="364">
        <v>1.1399999999999999</v>
      </c>
      <c r="I26" s="22">
        <v>0.22</v>
      </c>
      <c r="J26" s="23">
        <v>7.44</v>
      </c>
      <c r="K26" s="652">
        <v>36.26</v>
      </c>
      <c r="L26" s="364">
        <v>0.02</v>
      </c>
      <c r="M26" s="22">
        <v>2.4E-2</v>
      </c>
      <c r="N26" s="22">
        <v>0.08</v>
      </c>
      <c r="O26" s="22">
        <v>0</v>
      </c>
      <c r="P26" s="23">
        <v>0</v>
      </c>
      <c r="Q26" s="364">
        <v>6.8</v>
      </c>
      <c r="R26" s="22">
        <v>24</v>
      </c>
      <c r="S26" s="22">
        <v>8.1999999999999993</v>
      </c>
      <c r="T26" s="22">
        <v>0.46</v>
      </c>
      <c r="U26" s="22">
        <v>73.5</v>
      </c>
      <c r="V26" s="22">
        <v>2E-3</v>
      </c>
      <c r="W26" s="22">
        <v>2E-3</v>
      </c>
      <c r="X26" s="54">
        <v>1.2E-2</v>
      </c>
    </row>
    <row r="27" spans="1:24" s="38" customFormat="1" ht="26.5" customHeight="1" x14ac:dyDescent="0.35">
      <c r="A27" s="138"/>
      <c r="B27" s="157"/>
      <c r="C27" s="772"/>
      <c r="D27" s="818"/>
      <c r="E27" s="613" t="s">
        <v>21</v>
      </c>
      <c r="F27" s="622">
        <f t="shared" ref="F27:X27" si="2">F19+F20+F21+F23+F24+F25+F26</f>
        <v>830</v>
      </c>
      <c r="G27" s="831">
        <f t="shared" si="2"/>
        <v>0</v>
      </c>
      <c r="H27" s="614">
        <f t="shared" si="2"/>
        <v>39.020000000000003</v>
      </c>
      <c r="I27" s="615">
        <f t="shared" si="2"/>
        <v>30.319999999999997</v>
      </c>
      <c r="J27" s="708">
        <f t="shared" si="2"/>
        <v>104.74</v>
      </c>
      <c r="K27" s="704">
        <f t="shared" si="2"/>
        <v>853.91</v>
      </c>
      <c r="L27" s="614">
        <f t="shared" si="2"/>
        <v>0.44000000000000006</v>
      </c>
      <c r="M27" s="615">
        <f t="shared" si="2"/>
        <v>0.36000000000000004</v>
      </c>
      <c r="N27" s="615">
        <f t="shared" si="2"/>
        <v>26.64</v>
      </c>
      <c r="O27" s="615">
        <f t="shared" si="2"/>
        <v>415</v>
      </c>
      <c r="P27" s="708">
        <f t="shared" si="2"/>
        <v>0.53</v>
      </c>
      <c r="Q27" s="614">
        <f t="shared" si="2"/>
        <v>254.86000000000004</v>
      </c>
      <c r="R27" s="615">
        <f t="shared" si="2"/>
        <v>451.54000000000008</v>
      </c>
      <c r="S27" s="615">
        <f t="shared" si="2"/>
        <v>112.81</v>
      </c>
      <c r="T27" s="615">
        <f t="shared" si="2"/>
        <v>9.2799999999999994</v>
      </c>
      <c r="U27" s="615">
        <f t="shared" si="2"/>
        <v>1247.6199999999997</v>
      </c>
      <c r="V27" s="615">
        <f t="shared" si="2"/>
        <v>9.6000000000000009E-3</v>
      </c>
      <c r="W27" s="615">
        <f t="shared" si="2"/>
        <v>5.4999999999999997E-3</v>
      </c>
      <c r="X27" s="616">
        <f t="shared" si="2"/>
        <v>0.14700000000000002</v>
      </c>
    </row>
    <row r="28" spans="1:24" s="38" customFormat="1" ht="26.5" customHeight="1" x14ac:dyDescent="0.35">
      <c r="A28" s="138"/>
      <c r="B28" s="820"/>
      <c r="C28" s="821"/>
      <c r="D28" s="822"/>
      <c r="E28" s="823" t="s">
        <v>21</v>
      </c>
      <c r="F28" s="706">
        <f t="shared" ref="F28:X28" si="3">F19+F20+F22+F23+F24+F25+F26</f>
        <v>835</v>
      </c>
      <c r="G28" s="705">
        <f t="shared" si="3"/>
        <v>0</v>
      </c>
      <c r="H28" s="663">
        <f t="shared" si="3"/>
        <v>42.31</v>
      </c>
      <c r="I28" s="660">
        <f t="shared" si="3"/>
        <v>26.349999999999998</v>
      </c>
      <c r="J28" s="667">
        <f t="shared" si="3"/>
        <v>103.22000000000001</v>
      </c>
      <c r="K28" s="392">
        <f t="shared" si="3"/>
        <v>823.49</v>
      </c>
      <c r="L28" s="663">
        <f t="shared" si="3"/>
        <v>0.42000000000000004</v>
      </c>
      <c r="M28" s="660">
        <f t="shared" si="3"/>
        <v>0.30000000000000004</v>
      </c>
      <c r="N28" s="660">
        <f t="shared" si="3"/>
        <v>26.1</v>
      </c>
      <c r="O28" s="660">
        <f t="shared" si="3"/>
        <v>222.11</v>
      </c>
      <c r="P28" s="667">
        <f t="shared" si="3"/>
        <v>0.16999999999999998</v>
      </c>
      <c r="Q28" s="663">
        <f t="shared" si="3"/>
        <v>128.16000000000003</v>
      </c>
      <c r="R28" s="660">
        <f t="shared" si="3"/>
        <v>409.1</v>
      </c>
      <c r="S28" s="660">
        <f t="shared" si="3"/>
        <v>109.79</v>
      </c>
      <c r="T28" s="660">
        <f t="shared" si="3"/>
        <v>9.32</v>
      </c>
      <c r="U28" s="660">
        <f t="shared" si="3"/>
        <v>1199.7599999999998</v>
      </c>
      <c r="V28" s="660">
        <f t="shared" si="3"/>
        <v>1.1600000000000001E-2</v>
      </c>
      <c r="W28" s="660">
        <f t="shared" si="3"/>
        <v>5.4999999999999997E-3</v>
      </c>
      <c r="X28" s="664">
        <f t="shared" si="3"/>
        <v>0.13700000000000001</v>
      </c>
    </row>
    <row r="29" spans="1:24" s="38" customFormat="1" ht="26.5" customHeight="1" x14ac:dyDescent="0.35">
      <c r="A29" s="138"/>
      <c r="B29" s="819"/>
      <c r="C29" s="772"/>
      <c r="D29" s="818"/>
      <c r="E29" s="685" t="s">
        <v>22</v>
      </c>
      <c r="F29" s="622"/>
      <c r="G29" s="772"/>
      <c r="H29" s="257"/>
      <c r="I29" s="24"/>
      <c r="J29" s="141"/>
      <c r="K29" s="836">
        <f>K27/23.5</f>
        <v>36.336595744680849</v>
      </c>
      <c r="L29" s="257"/>
      <c r="M29" s="24"/>
      <c r="N29" s="24"/>
      <c r="O29" s="24"/>
      <c r="P29" s="141"/>
      <c r="Q29" s="257"/>
      <c r="R29" s="24"/>
      <c r="S29" s="24"/>
      <c r="T29" s="24"/>
      <c r="U29" s="24"/>
      <c r="V29" s="24"/>
      <c r="W29" s="24"/>
      <c r="X29" s="76"/>
    </row>
    <row r="30" spans="1:24" s="38" customFormat="1" ht="26.5" customHeight="1" thickBot="1" x14ac:dyDescent="0.4">
      <c r="A30" s="188"/>
      <c r="B30" s="159"/>
      <c r="C30" s="824"/>
      <c r="D30" s="825"/>
      <c r="E30" s="624" t="s">
        <v>22</v>
      </c>
      <c r="F30" s="213"/>
      <c r="G30" s="826"/>
      <c r="H30" s="626"/>
      <c r="I30" s="627"/>
      <c r="J30" s="709"/>
      <c r="K30" s="837">
        <f>K28/23.5</f>
        <v>35.042127659574469</v>
      </c>
      <c r="L30" s="626"/>
      <c r="M30" s="627"/>
      <c r="N30" s="627"/>
      <c r="O30" s="627"/>
      <c r="P30" s="709"/>
      <c r="Q30" s="626"/>
      <c r="R30" s="627"/>
      <c r="S30" s="627"/>
      <c r="T30" s="627"/>
      <c r="U30" s="627"/>
      <c r="V30" s="627"/>
      <c r="W30" s="627"/>
      <c r="X30" s="628"/>
    </row>
    <row r="31" spans="1:24" x14ac:dyDescent="0.35">
      <c r="A31" s="2"/>
      <c r="B31" s="4"/>
      <c r="C31" s="4"/>
      <c r="D31" s="2"/>
      <c r="E31" s="2"/>
      <c r="F31" s="2"/>
      <c r="G31" s="9"/>
      <c r="H31" s="10"/>
      <c r="I31" s="9"/>
      <c r="J31" s="2"/>
      <c r="K31" s="12"/>
      <c r="L31" s="2"/>
      <c r="M31" s="2"/>
      <c r="N31" s="2"/>
    </row>
    <row r="32" spans="1:24" ht="18" x14ac:dyDescent="0.35">
      <c r="A32" s="71" t="s">
        <v>70</v>
      </c>
      <c r="B32" s="144"/>
      <c r="C32" s="72"/>
      <c r="D32" s="60"/>
      <c r="E32" s="27"/>
      <c r="F32" s="28"/>
      <c r="G32" s="11"/>
      <c r="H32" s="9"/>
      <c r="I32" s="11"/>
      <c r="J32" s="11"/>
    </row>
    <row r="33" spans="1:10" ht="18" x14ac:dyDescent="0.35">
      <c r="A33" s="68" t="s">
        <v>71</v>
      </c>
      <c r="B33" s="145"/>
      <c r="C33" s="69"/>
      <c r="D33" s="70"/>
      <c r="E33" s="27"/>
      <c r="F33" s="28"/>
      <c r="G33" s="11"/>
      <c r="H33" s="11"/>
      <c r="I33" s="11"/>
      <c r="J33" s="11"/>
    </row>
    <row r="34" spans="1:10" ht="18" x14ac:dyDescent="0.35">
      <c r="D34" s="11"/>
      <c r="E34" s="27"/>
      <c r="F34" s="28"/>
      <c r="G34" s="11"/>
      <c r="H34" s="11"/>
      <c r="I34" s="11"/>
      <c r="J34" s="11"/>
    </row>
    <row r="35" spans="1:10" ht="18" x14ac:dyDescent="0.35">
      <c r="D35" s="11"/>
      <c r="E35" s="27"/>
      <c r="F35" s="28"/>
      <c r="G35" s="11"/>
      <c r="H35" s="11"/>
      <c r="I35" s="11"/>
      <c r="J35" s="11"/>
    </row>
    <row r="37" spans="1:10" ht="18" x14ac:dyDescent="0.35">
      <c r="D37" s="11"/>
      <c r="E37" s="27"/>
      <c r="F37" s="28"/>
      <c r="G37" s="11"/>
      <c r="H37" s="11"/>
      <c r="I37" s="11"/>
      <c r="J37" s="11"/>
    </row>
    <row r="38" spans="1:10" x14ac:dyDescent="0.35">
      <c r="D38" s="11"/>
      <c r="E38" s="11"/>
      <c r="F38" s="11"/>
      <c r="G38" s="11"/>
      <c r="H38" s="11"/>
      <c r="I38" s="11"/>
      <c r="J38" s="11"/>
    </row>
    <row r="39" spans="1:10" x14ac:dyDescent="0.35">
      <c r="D39" s="11"/>
      <c r="E39" s="11"/>
      <c r="F39" s="11"/>
      <c r="G39" s="11"/>
      <c r="H39" s="11"/>
      <c r="I39" s="11"/>
      <c r="J39" s="11"/>
    </row>
    <row r="40" spans="1:10" x14ac:dyDescent="0.35">
      <c r="D40" s="11"/>
      <c r="E40" s="11"/>
      <c r="F40" s="11"/>
      <c r="G40" s="11"/>
      <c r="H40" s="11"/>
      <c r="I40" s="11"/>
      <c r="J40" s="11"/>
    </row>
    <row r="41" spans="1:10" x14ac:dyDescent="0.35">
      <c r="D41" s="11"/>
      <c r="E41" s="11"/>
      <c r="F41" s="11"/>
      <c r="G41" s="11"/>
      <c r="H41" s="11"/>
      <c r="I41" s="11"/>
      <c r="J41" s="11"/>
    </row>
    <row r="42" spans="1:10" x14ac:dyDescent="0.35">
      <c r="D42" s="11"/>
      <c r="E42" s="11"/>
      <c r="F42" s="11"/>
      <c r="G42" s="11"/>
      <c r="H42" s="11"/>
      <c r="I42" s="11"/>
      <c r="J42" s="11"/>
    </row>
    <row r="43" spans="1:10" x14ac:dyDescent="0.35">
      <c r="D43" s="11"/>
      <c r="E43" s="11"/>
      <c r="F43" s="11"/>
      <c r="G43" s="11"/>
      <c r="H43" s="11"/>
      <c r="I43" s="11"/>
      <c r="J43" s="11"/>
    </row>
    <row r="44" spans="1:10" x14ac:dyDescent="0.35">
      <c r="D44" s="11"/>
      <c r="E44" s="11"/>
      <c r="F44" s="11"/>
      <c r="G44" s="11"/>
      <c r="H44" s="11"/>
      <c r="I44" s="11"/>
      <c r="J4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3" sqref="C13:X13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0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83"/>
      <c r="C4" s="642" t="s">
        <v>40</v>
      </c>
      <c r="D4" s="133"/>
      <c r="E4" s="203"/>
      <c r="F4" s="135"/>
      <c r="G4" s="135"/>
      <c r="H4" s="86" t="s">
        <v>23</v>
      </c>
      <c r="I4" s="86"/>
      <c r="J4" s="86"/>
      <c r="K4" s="243" t="s">
        <v>24</v>
      </c>
      <c r="L4" s="1056" t="s">
        <v>25</v>
      </c>
      <c r="M4" s="1057"/>
      <c r="N4" s="1057"/>
      <c r="O4" s="1057"/>
      <c r="P4" s="1058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24" s="18" customFormat="1" ht="28.5" customHeight="1" thickBot="1" x14ac:dyDescent="0.4">
      <c r="A5" s="184" t="s">
        <v>0</v>
      </c>
      <c r="B5" s="184"/>
      <c r="C5" s="136" t="s">
        <v>41</v>
      </c>
      <c r="D5" s="285" t="s">
        <v>42</v>
      </c>
      <c r="E5" s="136" t="s">
        <v>39</v>
      </c>
      <c r="F5" s="136" t="s">
        <v>27</v>
      </c>
      <c r="G5" s="136" t="s">
        <v>38</v>
      </c>
      <c r="H5" s="91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26.5" customHeight="1" x14ac:dyDescent="0.35">
      <c r="A6" s="137" t="s">
        <v>6</v>
      </c>
      <c r="B6" s="137"/>
      <c r="C6" s="180">
        <v>24</v>
      </c>
      <c r="D6" s="361" t="s">
        <v>8</v>
      </c>
      <c r="E6" s="324" t="s">
        <v>144</v>
      </c>
      <c r="F6" s="180">
        <v>150</v>
      </c>
      <c r="G6" s="324"/>
      <c r="H6" s="353">
        <v>0.6</v>
      </c>
      <c r="I6" s="42">
        <v>0</v>
      </c>
      <c r="J6" s="49">
        <v>16.95</v>
      </c>
      <c r="K6" s="459">
        <v>69</v>
      </c>
      <c r="L6" s="338">
        <v>0.01</v>
      </c>
      <c r="M6" s="55">
        <v>0.03</v>
      </c>
      <c r="N6" s="39">
        <v>19.5</v>
      </c>
      <c r="O6" s="39">
        <v>0</v>
      </c>
      <c r="P6" s="281">
        <v>0</v>
      </c>
      <c r="Q6" s="338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81">
        <v>1.4999999999999999E-2</v>
      </c>
    </row>
    <row r="7" spans="1:24" s="38" customFormat="1" ht="39.75" customHeight="1" x14ac:dyDescent="0.35">
      <c r="A7" s="185"/>
      <c r="B7" s="185"/>
      <c r="C7" s="176">
        <v>248</v>
      </c>
      <c r="D7" s="263" t="s">
        <v>66</v>
      </c>
      <c r="E7" s="202" t="s">
        <v>156</v>
      </c>
      <c r="F7" s="176">
        <v>150</v>
      </c>
      <c r="G7" s="262"/>
      <c r="H7" s="21">
        <v>22.38</v>
      </c>
      <c r="I7" s="22">
        <v>11.74</v>
      </c>
      <c r="J7" s="23">
        <v>32.58</v>
      </c>
      <c r="K7" s="248">
        <v>327.27999999999997</v>
      </c>
      <c r="L7" s="364">
        <v>0.09</v>
      </c>
      <c r="M7" s="21">
        <v>0.33</v>
      </c>
      <c r="N7" s="22">
        <v>1.45</v>
      </c>
      <c r="O7" s="22">
        <v>60</v>
      </c>
      <c r="P7" s="54">
        <v>0.27</v>
      </c>
      <c r="Q7" s="21">
        <v>234.33</v>
      </c>
      <c r="R7" s="22">
        <v>286.56</v>
      </c>
      <c r="S7" s="22">
        <v>45.1</v>
      </c>
      <c r="T7" s="22">
        <v>1.5</v>
      </c>
      <c r="U7" s="22">
        <v>210.04</v>
      </c>
      <c r="V7" s="22">
        <v>0</v>
      </c>
      <c r="W7" s="22">
        <v>0.02</v>
      </c>
      <c r="X7" s="54">
        <v>0.03</v>
      </c>
    </row>
    <row r="8" spans="1:24" s="38" customFormat="1" ht="26.5" customHeight="1" x14ac:dyDescent="0.35">
      <c r="A8" s="185"/>
      <c r="B8" s="185"/>
      <c r="C8" s="176">
        <v>116</v>
      </c>
      <c r="D8" s="263" t="s">
        <v>67</v>
      </c>
      <c r="E8" s="171" t="s">
        <v>107</v>
      </c>
      <c r="F8" s="176">
        <v>200</v>
      </c>
      <c r="G8" s="262"/>
      <c r="H8" s="19">
        <v>3.2</v>
      </c>
      <c r="I8" s="17">
        <v>3.2</v>
      </c>
      <c r="J8" s="20">
        <v>14.6</v>
      </c>
      <c r="K8" s="245">
        <v>100.8</v>
      </c>
      <c r="L8" s="311">
        <v>6.5</v>
      </c>
      <c r="M8" s="19">
        <v>0.32</v>
      </c>
      <c r="N8" s="17">
        <v>1.08</v>
      </c>
      <c r="O8" s="17">
        <v>40</v>
      </c>
      <c r="P8" s="46">
        <v>0.1</v>
      </c>
      <c r="Q8" s="19">
        <v>178.44</v>
      </c>
      <c r="R8" s="17">
        <v>136.9</v>
      </c>
      <c r="S8" s="17">
        <v>25.2</v>
      </c>
      <c r="T8" s="17">
        <v>0.42</v>
      </c>
      <c r="U8" s="17">
        <v>319.2</v>
      </c>
      <c r="V8" s="17">
        <v>1.6E-2</v>
      </c>
      <c r="W8" s="17">
        <v>4.0000000000000001E-3</v>
      </c>
      <c r="X8" s="46">
        <v>0.04</v>
      </c>
    </row>
    <row r="9" spans="1:24" s="38" customFormat="1" ht="26.5" customHeight="1" x14ac:dyDescent="0.35">
      <c r="A9" s="185"/>
      <c r="B9" s="185"/>
      <c r="C9" s="178">
        <v>121</v>
      </c>
      <c r="D9" s="225" t="s">
        <v>14</v>
      </c>
      <c r="E9" s="277" t="s">
        <v>53</v>
      </c>
      <c r="F9" s="236">
        <v>20</v>
      </c>
      <c r="G9" s="175"/>
      <c r="H9" s="19">
        <v>1.44</v>
      </c>
      <c r="I9" s="17">
        <v>0.13</v>
      </c>
      <c r="J9" s="20">
        <v>9.83</v>
      </c>
      <c r="K9" s="245">
        <v>50.44</v>
      </c>
      <c r="L9" s="311">
        <v>0.04</v>
      </c>
      <c r="M9" s="19">
        <v>7.0000000000000001E-3</v>
      </c>
      <c r="N9" s="17">
        <v>0</v>
      </c>
      <c r="O9" s="17">
        <v>0</v>
      </c>
      <c r="P9" s="20">
        <v>0</v>
      </c>
      <c r="Q9" s="311">
        <v>7.5</v>
      </c>
      <c r="R9" s="17">
        <v>24.6</v>
      </c>
      <c r="S9" s="17">
        <v>9.9</v>
      </c>
      <c r="T9" s="17">
        <v>0.45</v>
      </c>
      <c r="U9" s="17">
        <v>18.399999999999999</v>
      </c>
      <c r="V9" s="17">
        <v>0</v>
      </c>
      <c r="W9" s="17">
        <v>0</v>
      </c>
      <c r="X9" s="46">
        <v>0</v>
      </c>
    </row>
    <row r="10" spans="1:24" s="38" customFormat="1" ht="30" customHeight="1" x14ac:dyDescent="0.35">
      <c r="A10" s="185"/>
      <c r="B10" s="185"/>
      <c r="C10" s="175">
        <v>120</v>
      </c>
      <c r="D10" s="225" t="s">
        <v>15</v>
      </c>
      <c r="E10" s="193" t="s">
        <v>49</v>
      </c>
      <c r="F10" s="175">
        <v>20</v>
      </c>
      <c r="G10" s="175"/>
      <c r="H10" s="19">
        <v>1.1399999999999999</v>
      </c>
      <c r="I10" s="17">
        <v>0.22</v>
      </c>
      <c r="J10" s="20">
        <v>7.44</v>
      </c>
      <c r="K10" s="246">
        <v>36.26</v>
      </c>
      <c r="L10" s="364">
        <v>0.02</v>
      </c>
      <c r="M10" s="21">
        <v>2.4E-2</v>
      </c>
      <c r="N10" s="22">
        <v>0.08</v>
      </c>
      <c r="O10" s="22">
        <v>0</v>
      </c>
      <c r="P10" s="54">
        <v>0</v>
      </c>
      <c r="Q10" s="364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5"/>
      <c r="B11" s="185"/>
      <c r="C11" s="270"/>
      <c r="D11" s="264"/>
      <c r="E11" s="200" t="s">
        <v>21</v>
      </c>
      <c r="F11" s="356">
        <v>540</v>
      </c>
      <c r="G11" s="288"/>
      <c r="H11" s="21">
        <v>28.76</v>
      </c>
      <c r="I11" s="22">
        <v>15.290000000000003</v>
      </c>
      <c r="J11" s="23">
        <v>81.399999999999991</v>
      </c>
      <c r="K11" s="286">
        <v>583.78</v>
      </c>
      <c r="L11" s="364">
        <v>6.6599999999999993</v>
      </c>
      <c r="M11" s="22">
        <v>0.71099999999999997</v>
      </c>
      <c r="N11" s="22">
        <v>22.11</v>
      </c>
      <c r="O11" s="22">
        <v>100</v>
      </c>
      <c r="P11" s="54">
        <v>0.37</v>
      </c>
      <c r="Q11" s="21">
        <v>451.07000000000005</v>
      </c>
      <c r="R11" s="22">
        <v>488.56000000000006</v>
      </c>
      <c r="S11" s="22">
        <v>101.9</v>
      </c>
      <c r="T11" s="22">
        <v>6.13</v>
      </c>
      <c r="U11" s="22">
        <v>1038.1399999999999</v>
      </c>
      <c r="V11" s="22">
        <v>2.0999999999999998E-2</v>
      </c>
      <c r="W11" s="22">
        <v>2.6500000000000003E-2</v>
      </c>
      <c r="X11" s="54">
        <v>9.6999999999999989E-2</v>
      </c>
    </row>
    <row r="12" spans="1:24" s="38" customFormat="1" ht="26.5" customHeight="1" thickBot="1" x14ac:dyDescent="0.4">
      <c r="A12" s="185"/>
      <c r="B12" s="185"/>
      <c r="C12" s="179"/>
      <c r="D12" s="282"/>
      <c r="E12" s="201" t="s">
        <v>22</v>
      </c>
      <c r="F12" s="179"/>
      <c r="G12" s="174"/>
      <c r="H12" s="728"/>
      <c r="I12" s="352"/>
      <c r="J12" s="711"/>
      <c r="K12" s="287">
        <v>24.841702127659573</v>
      </c>
      <c r="L12" s="351"/>
      <c r="M12" s="728"/>
      <c r="N12" s="352"/>
      <c r="O12" s="352"/>
      <c r="P12" s="712"/>
      <c r="Q12" s="728"/>
      <c r="R12" s="352"/>
      <c r="S12" s="352"/>
      <c r="T12" s="352"/>
      <c r="U12" s="352"/>
      <c r="V12" s="352"/>
      <c r="W12" s="352"/>
      <c r="X12" s="712"/>
    </row>
    <row r="13" spans="1:24" s="18" customFormat="1" ht="26.5" customHeight="1" x14ac:dyDescent="0.35">
      <c r="A13" s="187" t="s">
        <v>7</v>
      </c>
      <c r="B13" s="187"/>
      <c r="C13" s="180">
        <v>133</v>
      </c>
      <c r="D13" s="558" t="s">
        <v>20</v>
      </c>
      <c r="E13" s="324" t="s">
        <v>173</v>
      </c>
      <c r="F13" s="827">
        <v>60</v>
      </c>
      <c r="G13" s="835"/>
      <c r="H13" s="353">
        <v>1.32</v>
      </c>
      <c r="I13" s="42">
        <v>0.24</v>
      </c>
      <c r="J13" s="43">
        <v>8.82</v>
      </c>
      <c r="K13" s="435">
        <v>40.799999999999997</v>
      </c>
      <c r="L13" s="381">
        <v>0</v>
      </c>
      <c r="M13" s="115">
        <v>0.03</v>
      </c>
      <c r="N13" s="115">
        <v>2.88</v>
      </c>
      <c r="O13" s="115">
        <v>1.2</v>
      </c>
      <c r="P13" s="116">
        <v>0</v>
      </c>
      <c r="Q13" s="381">
        <v>3</v>
      </c>
      <c r="R13" s="115">
        <v>30</v>
      </c>
      <c r="S13" s="115">
        <v>0</v>
      </c>
      <c r="T13" s="115">
        <v>0.24</v>
      </c>
      <c r="U13" s="115">
        <v>81.599999999999994</v>
      </c>
      <c r="V13" s="115">
        <v>0</v>
      </c>
      <c r="W13" s="115">
        <v>2.9999999999999997E-4</v>
      </c>
      <c r="X13" s="117">
        <v>1.0999999999999999E-2</v>
      </c>
    </row>
    <row r="14" spans="1:24" s="18" customFormat="1" ht="26.5" customHeight="1" x14ac:dyDescent="0.35">
      <c r="A14" s="137"/>
      <c r="B14" s="137"/>
      <c r="C14" s="176">
        <v>35</v>
      </c>
      <c r="D14" s="263" t="s">
        <v>112</v>
      </c>
      <c r="E14" s="202" t="s">
        <v>109</v>
      </c>
      <c r="F14" s="238">
        <v>200</v>
      </c>
      <c r="G14" s="215"/>
      <c r="H14" s="312">
        <v>4.8</v>
      </c>
      <c r="I14" s="13">
        <v>7.6</v>
      </c>
      <c r="J14" s="50">
        <v>9</v>
      </c>
      <c r="K14" s="132">
        <v>123.6</v>
      </c>
      <c r="L14" s="311">
        <v>0.04</v>
      </c>
      <c r="M14" s="17">
        <v>0.1</v>
      </c>
      <c r="N14" s="17">
        <v>1.92</v>
      </c>
      <c r="O14" s="17">
        <v>167.8</v>
      </c>
      <c r="P14" s="20">
        <v>0</v>
      </c>
      <c r="Q14" s="311">
        <v>32.18</v>
      </c>
      <c r="R14" s="17">
        <v>49.14</v>
      </c>
      <c r="S14" s="17">
        <v>14.76</v>
      </c>
      <c r="T14" s="17">
        <v>0.64</v>
      </c>
      <c r="U14" s="17">
        <v>547.4</v>
      </c>
      <c r="V14" s="17">
        <v>6.0000000000000001E-3</v>
      </c>
      <c r="W14" s="17">
        <v>0</v>
      </c>
      <c r="X14" s="46">
        <v>6.4000000000000001E-2</v>
      </c>
    </row>
    <row r="15" spans="1:24" s="38" customFormat="1" ht="35.25" customHeight="1" x14ac:dyDescent="0.35">
      <c r="A15" s="138"/>
      <c r="B15" s="138"/>
      <c r="C15" s="176">
        <v>148</v>
      </c>
      <c r="D15" s="262" t="s">
        <v>10</v>
      </c>
      <c r="E15" s="228" t="s">
        <v>167</v>
      </c>
      <c r="F15" s="291">
        <v>90</v>
      </c>
      <c r="G15" s="215"/>
      <c r="H15" s="364">
        <v>19.71</v>
      </c>
      <c r="I15" s="22">
        <v>15.75</v>
      </c>
      <c r="J15" s="54">
        <v>6.21</v>
      </c>
      <c r="K15" s="363">
        <v>245.34</v>
      </c>
      <c r="L15" s="311">
        <v>0.03</v>
      </c>
      <c r="M15" s="19">
        <v>0.11</v>
      </c>
      <c r="N15" s="17">
        <v>2.4</v>
      </c>
      <c r="O15" s="17">
        <v>173.7</v>
      </c>
      <c r="P15" s="46">
        <v>0.21</v>
      </c>
      <c r="Q15" s="311">
        <v>27.88</v>
      </c>
      <c r="R15" s="17">
        <v>104.45</v>
      </c>
      <c r="S15" s="17">
        <v>17.88</v>
      </c>
      <c r="T15" s="17">
        <v>0.49</v>
      </c>
      <c r="U15" s="17">
        <v>88.47</v>
      </c>
      <c r="V15" s="17">
        <v>0.11</v>
      </c>
      <c r="W15" s="17">
        <v>8.9999999999999998E-4</v>
      </c>
      <c r="X15" s="46">
        <v>0.51</v>
      </c>
    </row>
    <row r="16" spans="1:24" s="38" customFormat="1" ht="26.5" customHeight="1" x14ac:dyDescent="0.35">
      <c r="A16" s="138"/>
      <c r="B16" s="839" t="s">
        <v>80</v>
      </c>
      <c r="C16" s="233">
        <v>50</v>
      </c>
      <c r="D16" s="223" t="s">
        <v>68</v>
      </c>
      <c r="E16" s="783" t="s">
        <v>110</v>
      </c>
      <c r="F16" s="233">
        <v>150</v>
      </c>
      <c r="G16" s="828"/>
      <c r="H16" s="844">
        <v>3.3</v>
      </c>
      <c r="I16" s="784">
        <v>7.8</v>
      </c>
      <c r="J16" s="845">
        <v>22.35</v>
      </c>
      <c r="K16" s="846">
        <v>173.1</v>
      </c>
      <c r="L16" s="424">
        <v>0.14000000000000001</v>
      </c>
      <c r="M16" s="74">
        <v>0.12</v>
      </c>
      <c r="N16" s="74">
        <v>18.149999999999999</v>
      </c>
      <c r="O16" s="74">
        <v>21.6</v>
      </c>
      <c r="P16" s="142">
        <v>0.1</v>
      </c>
      <c r="Q16" s="424">
        <v>36.36</v>
      </c>
      <c r="R16" s="74">
        <v>85.5</v>
      </c>
      <c r="S16" s="74">
        <v>27.8</v>
      </c>
      <c r="T16" s="74">
        <v>1.1399999999999999</v>
      </c>
      <c r="U16" s="74">
        <v>701.4</v>
      </c>
      <c r="V16" s="74">
        <v>8.0000000000000002E-3</v>
      </c>
      <c r="W16" s="74">
        <v>2E-3</v>
      </c>
      <c r="X16" s="75">
        <v>4.2000000000000003E-2</v>
      </c>
    </row>
    <row r="17" spans="1:24" s="38" customFormat="1" ht="26.5" customHeight="1" x14ac:dyDescent="0.35">
      <c r="A17" s="138"/>
      <c r="B17" s="838" t="s">
        <v>82</v>
      </c>
      <c r="C17" s="234">
        <v>51</v>
      </c>
      <c r="D17" s="208" t="s">
        <v>68</v>
      </c>
      <c r="E17" s="797" t="s">
        <v>170</v>
      </c>
      <c r="F17" s="234">
        <v>150</v>
      </c>
      <c r="G17" s="212"/>
      <c r="H17" s="661">
        <v>3.3</v>
      </c>
      <c r="I17" s="656">
        <v>3.9</v>
      </c>
      <c r="J17" s="662">
        <v>25.65</v>
      </c>
      <c r="K17" s="665">
        <v>151.35</v>
      </c>
      <c r="L17" s="661">
        <v>0.15</v>
      </c>
      <c r="M17" s="656">
        <v>0.09</v>
      </c>
      <c r="N17" s="656">
        <v>21</v>
      </c>
      <c r="O17" s="656">
        <v>0</v>
      </c>
      <c r="P17" s="657">
        <v>0</v>
      </c>
      <c r="Q17" s="661">
        <v>14.01</v>
      </c>
      <c r="R17" s="656">
        <v>78.63</v>
      </c>
      <c r="S17" s="656">
        <v>29.37</v>
      </c>
      <c r="T17" s="656">
        <v>1.32</v>
      </c>
      <c r="U17" s="656">
        <v>809.4</v>
      </c>
      <c r="V17" s="656">
        <v>8.0000000000000002E-3</v>
      </c>
      <c r="W17" s="656">
        <v>5.9999999999999995E-4</v>
      </c>
      <c r="X17" s="662">
        <v>4.4999999999999998E-2</v>
      </c>
    </row>
    <row r="18" spans="1:24" s="18" customFormat="1" ht="33.75" customHeight="1" x14ac:dyDescent="0.35">
      <c r="A18" s="139"/>
      <c r="B18" s="139"/>
      <c r="C18" s="176">
        <v>107</v>
      </c>
      <c r="D18" s="263" t="s">
        <v>18</v>
      </c>
      <c r="E18" s="202" t="s">
        <v>111</v>
      </c>
      <c r="F18" s="238">
        <v>200</v>
      </c>
      <c r="G18" s="696"/>
      <c r="H18" s="311">
        <v>0</v>
      </c>
      <c r="I18" s="17">
        <v>0</v>
      </c>
      <c r="J18" s="46">
        <v>19.600000000000001</v>
      </c>
      <c r="K18" s="334">
        <v>78</v>
      </c>
      <c r="L18" s="311">
        <v>0.02</v>
      </c>
      <c r="M18" s="17">
        <v>0.02</v>
      </c>
      <c r="N18" s="17">
        <v>8</v>
      </c>
      <c r="O18" s="17">
        <v>16</v>
      </c>
      <c r="P18" s="20">
        <v>0</v>
      </c>
      <c r="Q18" s="311">
        <v>0</v>
      </c>
      <c r="R18" s="17">
        <v>0</v>
      </c>
      <c r="S18" s="17">
        <v>0</v>
      </c>
      <c r="T18" s="17">
        <v>0</v>
      </c>
      <c r="U18" s="17">
        <v>266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9"/>
      <c r="B19" s="139"/>
      <c r="C19" s="178">
        <v>119</v>
      </c>
      <c r="D19" s="225" t="s">
        <v>14</v>
      </c>
      <c r="E19" s="193" t="s">
        <v>58</v>
      </c>
      <c r="F19" s="175">
        <v>45</v>
      </c>
      <c r="G19" s="843"/>
      <c r="H19" s="311">
        <v>3.19</v>
      </c>
      <c r="I19" s="17">
        <v>0.31</v>
      </c>
      <c r="J19" s="46">
        <v>19.89</v>
      </c>
      <c r="K19" s="334">
        <v>108</v>
      </c>
      <c r="L19" s="311">
        <v>0.05</v>
      </c>
      <c r="M19" s="17">
        <v>0.02</v>
      </c>
      <c r="N19" s="17">
        <v>0</v>
      </c>
      <c r="O19" s="17">
        <v>0</v>
      </c>
      <c r="P19" s="20">
        <v>0</v>
      </c>
      <c r="Q19" s="311">
        <v>16.649999999999999</v>
      </c>
      <c r="R19" s="17">
        <v>98.1</v>
      </c>
      <c r="S19" s="17">
        <v>29.25</v>
      </c>
      <c r="T19" s="17">
        <v>1.26</v>
      </c>
      <c r="U19" s="17">
        <v>41.85</v>
      </c>
      <c r="V19" s="17">
        <v>2E-3</v>
      </c>
      <c r="W19" s="17">
        <v>3.0000000000000001E-3</v>
      </c>
      <c r="X19" s="50">
        <v>0</v>
      </c>
    </row>
    <row r="20" spans="1:24" s="18" customFormat="1" ht="26.5" customHeight="1" x14ac:dyDescent="0.35">
      <c r="A20" s="139"/>
      <c r="B20" s="139"/>
      <c r="C20" s="175">
        <v>120</v>
      </c>
      <c r="D20" s="225" t="s">
        <v>15</v>
      </c>
      <c r="E20" s="193" t="s">
        <v>49</v>
      </c>
      <c r="F20" s="175">
        <v>25</v>
      </c>
      <c r="G20" s="843"/>
      <c r="H20" s="311">
        <v>1.42</v>
      </c>
      <c r="I20" s="17">
        <v>0.27</v>
      </c>
      <c r="J20" s="46">
        <v>9.3000000000000007</v>
      </c>
      <c r="K20" s="334">
        <v>45.32</v>
      </c>
      <c r="L20" s="364">
        <v>0.02</v>
      </c>
      <c r="M20" s="22">
        <v>0.03</v>
      </c>
      <c r="N20" s="22">
        <v>0.1</v>
      </c>
      <c r="O20" s="22">
        <v>0</v>
      </c>
      <c r="P20" s="23">
        <v>0</v>
      </c>
      <c r="Q20" s="364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8"/>
      <c r="B21" s="839" t="s">
        <v>80</v>
      </c>
      <c r="C21" s="305"/>
      <c r="D21" s="584"/>
      <c r="E21" s="613" t="s">
        <v>21</v>
      </c>
      <c r="F21" s="621">
        <f>F13+F14+F15+F16+F18+F19+F20</f>
        <v>770</v>
      </c>
      <c r="G21" s="831"/>
      <c r="H21" s="614">
        <f t="shared" ref="H21:X21" si="0">H13+H14+H15+H16+H18+H19+H20</f>
        <v>33.74</v>
      </c>
      <c r="I21" s="615">
        <f t="shared" si="0"/>
        <v>31.97</v>
      </c>
      <c r="J21" s="616">
        <f t="shared" si="0"/>
        <v>95.17</v>
      </c>
      <c r="K21" s="622">
        <f t="shared" si="0"/>
        <v>814.16000000000008</v>
      </c>
      <c r="L21" s="614">
        <f t="shared" si="0"/>
        <v>0.30000000000000004</v>
      </c>
      <c r="M21" s="615">
        <f t="shared" si="0"/>
        <v>0.43000000000000005</v>
      </c>
      <c r="N21" s="615">
        <f t="shared" si="0"/>
        <v>33.449999999999996</v>
      </c>
      <c r="O21" s="615">
        <f t="shared" si="0"/>
        <v>380.3</v>
      </c>
      <c r="P21" s="708">
        <f t="shared" si="0"/>
        <v>0.31</v>
      </c>
      <c r="Q21" s="614">
        <f t="shared" si="0"/>
        <v>124.57</v>
      </c>
      <c r="R21" s="615">
        <f t="shared" si="0"/>
        <v>397.19000000000005</v>
      </c>
      <c r="S21" s="615">
        <f t="shared" si="0"/>
        <v>99.94</v>
      </c>
      <c r="T21" s="615">
        <f t="shared" si="0"/>
        <v>4.34</v>
      </c>
      <c r="U21" s="615">
        <f t="shared" si="0"/>
        <v>1818.5899999999997</v>
      </c>
      <c r="V21" s="615">
        <f t="shared" si="0"/>
        <v>0.1285</v>
      </c>
      <c r="W21" s="615">
        <f t="shared" si="0"/>
        <v>8.6999999999999994E-3</v>
      </c>
      <c r="X21" s="616">
        <f t="shared" si="0"/>
        <v>0.64700000000000002</v>
      </c>
    </row>
    <row r="22" spans="1:24" s="38" customFormat="1" ht="26.5" customHeight="1" x14ac:dyDescent="0.35">
      <c r="A22" s="138"/>
      <c r="B22" s="838" t="s">
        <v>82</v>
      </c>
      <c r="C22" s="306"/>
      <c r="D22" s="583"/>
      <c r="E22" s="823" t="s">
        <v>21</v>
      </c>
      <c r="F22" s="390">
        <f>F13+F14+F15+F17+F18+F19+F20</f>
        <v>770</v>
      </c>
      <c r="G22" s="705"/>
      <c r="H22" s="663">
        <f t="shared" ref="H22:X22" si="1">H13+H14+H15+H17+H18+H19+H20</f>
        <v>33.74</v>
      </c>
      <c r="I22" s="660">
        <f t="shared" si="1"/>
        <v>28.069999999999997</v>
      </c>
      <c r="J22" s="664">
        <f t="shared" si="1"/>
        <v>98.47</v>
      </c>
      <c r="K22" s="706">
        <f t="shared" si="1"/>
        <v>792.41000000000008</v>
      </c>
      <c r="L22" s="663">
        <f t="shared" si="1"/>
        <v>0.31</v>
      </c>
      <c r="M22" s="660">
        <f t="shared" si="1"/>
        <v>0.4</v>
      </c>
      <c r="N22" s="660">
        <f t="shared" si="1"/>
        <v>36.300000000000004</v>
      </c>
      <c r="O22" s="660">
        <f t="shared" si="1"/>
        <v>358.7</v>
      </c>
      <c r="P22" s="667">
        <f t="shared" si="1"/>
        <v>0.21</v>
      </c>
      <c r="Q22" s="663">
        <f t="shared" si="1"/>
        <v>102.22</v>
      </c>
      <c r="R22" s="660">
        <f t="shared" si="1"/>
        <v>390.32000000000005</v>
      </c>
      <c r="S22" s="660">
        <f t="shared" si="1"/>
        <v>101.51</v>
      </c>
      <c r="T22" s="660">
        <f t="shared" si="1"/>
        <v>4.5200000000000005</v>
      </c>
      <c r="U22" s="660">
        <f t="shared" si="1"/>
        <v>1926.5899999999997</v>
      </c>
      <c r="V22" s="660">
        <f t="shared" si="1"/>
        <v>0.1285</v>
      </c>
      <c r="W22" s="660">
        <f t="shared" si="1"/>
        <v>7.3000000000000009E-3</v>
      </c>
      <c r="X22" s="664">
        <f t="shared" si="1"/>
        <v>0.65</v>
      </c>
    </row>
    <row r="23" spans="1:24" s="38" customFormat="1" ht="26.5" customHeight="1" x14ac:dyDescent="0.35">
      <c r="A23" s="138"/>
      <c r="B23" s="839" t="s">
        <v>80</v>
      </c>
      <c r="C23" s="305"/>
      <c r="D23" s="584"/>
      <c r="E23" s="685" t="s">
        <v>22</v>
      </c>
      <c r="F23" s="621"/>
      <c r="G23" s="772"/>
      <c r="H23" s="257"/>
      <c r="I23" s="24"/>
      <c r="J23" s="76"/>
      <c r="K23" s="847">
        <f>K21/23.5</f>
        <v>34.645106382978724</v>
      </c>
      <c r="L23" s="257"/>
      <c r="M23" s="24"/>
      <c r="N23" s="24"/>
      <c r="O23" s="24"/>
      <c r="P23" s="141"/>
      <c r="Q23" s="257"/>
      <c r="R23" s="24"/>
      <c r="S23" s="24"/>
      <c r="T23" s="24"/>
      <c r="U23" s="24"/>
      <c r="V23" s="24"/>
      <c r="W23" s="24"/>
      <c r="X23" s="76"/>
    </row>
    <row r="24" spans="1:24" s="38" customFormat="1" ht="26.5" customHeight="1" thickBot="1" x14ac:dyDescent="0.4">
      <c r="A24" s="188"/>
      <c r="B24" s="840" t="s">
        <v>82</v>
      </c>
      <c r="C24" s="841"/>
      <c r="D24" s="842"/>
      <c r="E24" s="624" t="s">
        <v>22</v>
      </c>
      <c r="F24" s="237"/>
      <c r="G24" s="826"/>
      <c r="H24" s="626"/>
      <c r="I24" s="627"/>
      <c r="J24" s="628"/>
      <c r="K24" s="629">
        <f>K22/23.5</f>
        <v>33.719574468085106</v>
      </c>
      <c r="L24" s="626"/>
      <c r="M24" s="627"/>
      <c r="N24" s="627"/>
      <c r="O24" s="627"/>
      <c r="P24" s="709"/>
      <c r="Q24" s="626"/>
      <c r="R24" s="627"/>
      <c r="S24" s="627"/>
      <c r="T24" s="627"/>
      <c r="U24" s="627"/>
      <c r="V24" s="627"/>
      <c r="W24" s="627"/>
      <c r="X24" s="628"/>
    </row>
    <row r="25" spans="1:24" x14ac:dyDescent="0.35">
      <c r="A25" s="2"/>
      <c r="B25" s="2"/>
      <c r="C25" s="271"/>
      <c r="D25" s="30"/>
      <c r="E25" s="30"/>
      <c r="F25" s="30"/>
      <c r="G25" s="272"/>
      <c r="H25" s="273"/>
      <c r="I25" s="272"/>
      <c r="J25" s="30"/>
      <c r="K25" s="274"/>
      <c r="L25" s="30"/>
      <c r="M25" s="30"/>
      <c r="N25" s="30"/>
      <c r="O25" s="275"/>
      <c r="P25" s="275"/>
      <c r="Q25" s="275"/>
      <c r="R25" s="275"/>
      <c r="S25" s="275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A27" s="71" t="s">
        <v>70</v>
      </c>
      <c r="B27" s="144"/>
      <c r="C27" s="72"/>
      <c r="D27" s="60"/>
      <c r="E27" s="27"/>
      <c r="F27" s="28"/>
      <c r="G27" s="11"/>
      <c r="H27" s="11"/>
      <c r="I27" s="11"/>
      <c r="J27" s="11"/>
    </row>
    <row r="28" spans="1:24" ht="18" x14ac:dyDescent="0.35">
      <c r="A28" s="68" t="s">
        <v>71</v>
      </c>
      <c r="B28" s="145"/>
      <c r="C28" s="69"/>
      <c r="D28" s="70"/>
      <c r="E28" s="27"/>
      <c r="F28" s="28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300"/>
      <c r="D2" s="30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1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35"/>
      <c r="C4" s="165" t="s">
        <v>40</v>
      </c>
      <c r="D4" s="298"/>
      <c r="E4" s="221"/>
      <c r="F4" s="135"/>
      <c r="G4" s="1047"/>
      <c r="H4" s="86" t="s">
        <v>23</v>
      </c>
      <c r="I4" s="86"/>
      <c r="J4" s="86"/>
      <c r="K4" s="38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136"/>
      <c r="C5" s="166" t="s">
        <v>41</v>
      </c>
      <c r="D5" s="297" t="s">
        <v>42</v>
      </c>
      <c r="E5" s="756" t="s">
        <v>39</v>
      </c>
      <c r="F5" s="136" t="s">
        <v>27</v>
      </c>
      <c r="G5" s="756"/>
      <c r="H5" s="774" t="s">
        <v>28</v>
      </c>
      <c r="I5" s="775" t="s">
        <v>29</v>
      </c>
      <c r="J5" s="776" t="s">
        <v>30</v>
      </c>
      <c r="K5" s="383" t="s">
        <v>31</v>
      </c>
      <c r="L5" s="777" t="s">
        <v>32</v>
      </c>
      <c r="M5" s="777" t="s">
        <v>146</v>
      </c>
      <c r="N5" s="85" t="s">
        <v>33</v>
      </c>
      <c r="O5" s="778" t="s">
        <v>147</v>
      </c>
      <c r="P5" s="779" t="s">
        <v>148</v>
      </c>
      <c r="Q5" s="774" t="s">
        <v>34</v>
      </c>
      <c r="R5" s="775" t="s">
        <v>35</v>
      </c>
      <c r="S5" s="775" t="s">
        <v>36</v>
      </c>
      <c r="T5" s="779" t="s">
        <v>37</v>
      </c>
      <c r="U5" s="777" t="s">
        <v>149</v>
      </c>
      <c r="V5" s="777" t="s">
        <v>150</v>
      </c>
      <c r="W5" s="777" t="s">
        <v>151</v>
      </c>
      <c r="X5" s="1005" t="s">
        <v>152</v>
      </c>
    </row>
    <row r="6" spans="1:24" s="18" customFormat="1" ht="26.5" customHeight="1" x14ac:dyDescent="0.35">
      <c r="A6" s="137" t="s">
        <v>6</v>
      </c>
      <c r="B6" s="198"/>
      <c r="C6" s="354">
        <v>1</v>
      </c>
      <c r="D6" s="1007" t="s">
        <v>20</v>
      </c>
      <c r="E6" s="555" t="s">
        <v>12</v>
      </c>
      <c r="F6" s="1010">
        <v>15</v>
      </c>
      <c r="G6" s="597"/>
      <c r="H6" s="483">
        <v>3.66</v>
      </c>
      <c r="I6" s="57">
        <v>3.54</v>
      </c>
      <c r="J6" s="58">
        <v>0</v>
      </c>
      <c r="K6" s="604">
        <v>46.5</v>
      </c>
      <c r="L6" s="483">
        <v>0</v>
      </c>
      <c r="M6" s="57">
        <v>4.4999999999999998E-2</v>
      </c>
      <c r="N6" s="57">
        <v>0.24</v>
      </c>
      <c r="O6" s="57">
        <v>43.2</v>
      </c>
      <c r="P6" s="556">
        <v>0.14000000000000001</v>
      </c>
      <c r="Q6" s="483">
        <v>150</v>
      </c>
      <c r="R6" s="57">
        <v>81.599999999999994</v>
      </c>
      <c r="S6" s="57">
        <v>7.05</v>
      </c>
      <c r="T6" s="57">
        <v>0.09</v>
      </c>
      <c r="U6" s="57">
        <v>13.2</v>
      </c>
      <c r="V6" s="57">
        <v>0</v>
      </c>
      <c r="W6" s="57">
        <v>0</v>
      </c>
      <c r="X6" s="58">
        <v>0</v>
      </c>
    </row>
    <row r="7" spans="1:24" s="18" customFormat="1" ht="26.5" customHeight="1" x14ac:dyDescent="0.35">
      <c r="A7" s="137"/>
      <c r="B7" s="965"/>
      <c r="C7" s="211">
        <v>259</v>
      </c>
      <c r="D7" s="475" t="s">
        <v>10</v>
      </c>
      <c r="E7" s="519" t="s">
        <v>204</v>
      </c>
      <c r="F7" s="743">
        <v>90</v>
      </c>
      <c r="G7" s="743"/>
      <c r="H7" s="609">
        <v>9.6999999999999993</v>
      </c>
      <c r="I7" s="610">
        <v>8.4700000000000006</v>
      </c>
      <c r="J7" s="611">
        <v>15.02</v>
      </c>
      <c r="K7" s="612">
        <v>142.13</v>
      </c>
      <c r="L7" s="609">
        <v>0.04</v>
      </c>
      <c r="M7" s="610">
        <v>0.05</v>
      </c>
      <c r="N7" s="610">
        <v>3.78</v>
      </c>
      <c r="O7" s="610">
        <v>72</v>
      </c>
      <c r="P7" s="707">
        <v>0.01</v>
      </c>
      <c r="Q7" s="609">
        <v>13.29</v>
      </c>
      <c r="R7" s="610">
        <v>115.06</v>
      </c>
      <c r="S7" s="978">
        <v>58.24</v>
      </c>
      <c r="T7" s="610">
        <v>1.1399999999999999</v>
      </c>
      <c r="U7" s="610">
        <v>146.19</v>
      </c>
      <c r="V7" s="610">
        <v>5.0000000000000001E-3</v>
      </c>
      <c r="W7" s="610">
        <v>8.9999999999999998E-4</v>
      </c>
      <c r="X7" s="611">
        <v>0.09</v>
      </c>
    </row>
    <row r="8" spans="1:24" s="38" customFormat="1" ht="26.5" customHeight="1" x14ac:dyDescent="0.35">
      <c r="A8" s="185"/>
      <c r="B8" s="207"/>
      <c r="C8" s="240">
        <v>177</v>
      </c>
      <c r="D8" s="761" t="s">
        <v>10</v>
      </c>
      <c r="E8" s="208" t="s">
        <v>115</v>
      </c>
      <c r="F8" s="924">
        <v>90</v>
      </c>
      <c r="G8" s="212"/>
      <c r="H8" s="480">
        <v>19.71</v>
      </c>
      <c r="I8" s="66">
        <v>3.42</v>
      </c>
      <c r="J8" s="99">
        <v>1.26</v>
      </c>
      <c r="K8" s="478">
        <v>114.3</v>
      </c>
      <c r="L8" s="480">
        <v>0.06</v>
      </c>
      <c r="M8" s="66">
        <v>0.18</v>
      </c>
      <c r="N8" s="66">
        <v>3.98</v>
      </c>
      <c r="O8" s="66">
        <v>28.8</v>
      </c>
      <c r="P8" s="67">
        <v>0</v>
      </c>
      <c r="Q8" s="480">
        <v>21.32</v>
      </c>
      <c r="R8" s="66">
        <v>76.22</v>
      </c>
      <c r="S8" s="66">
        <v>22.3</v>
      </c>
      <c r="T8" s="66">
        <v>0.96</v>
      </c>
      <c r="U8" s="66">
        <v>360.2</v>
      </c>
      <c r="V8" s="66">
        <v>5.4000000000000003E-3</v>
      </c>
      <c r="W8" s="66">
        <v>0</v>
      </c>
      <c r="X8" s="99">
        <v>0.14000000000000001</v>
      </c>
    </row>
    <row r="9" spans="1:24" s="38" customFormat="1" ht="26.5" customHeight="1" x14ac:dyDescent="0.35">
      <c r="A9" s="185"/>
      <c r="B9" s="206"/>
      <c r="C9" s="354">
        <v>64</v>
      </c>
      <c r="D9" s="1007" t="s">
        <v>51</v>
      </c>
      <c r="E9" s="413" t="s">
        <v>76</v>
      </c>
      <c r="F9" s="879">
        <v>150</v>
      </c>
      <c r="G9" s="374"/>
      <c r="H9" s="323">
        <v>6.45</v>
      </c>
      <c r="I9" s="106">
        <v>4.05</v>
      </c>
      <c r="J9" s="267">
        <v>40.200000000000003</v>
      </c>
      <c r="K9" s="542">
        <v>223.65</v>
      </c>
      <c r="L9" s="323">
        <v>0.08</v>
      </c>
      <c r="M9" s="106">
        <v>0.2</v>
      </c>
      <c r="N9" s="106">
        <v>0</v>
      </c>
      <c r="O9" s="106">
        <v>30</v>
      </c>
      <c r="P9" s="107">
        <v>0.11</v>
      </c>
      <c r="Q9" s="323">
        <v>13.05</v>
      </c>
      <c r="R9" s="106">
        <v>58.34</v>
      </c>
      <c r="S9" s="106">
        <v>22.53</v>
      </c>
      <c r="T9" s="106">
        <v>1.25</v>
      </c>
      <c r="U9" s="106">
        <v>1.1000000000000001</v>
      </c>
      <c r="V9" s="106">
        <v>0</v>
      </c>
      <c r="W9" s="106">
        <v>0</v>
      </c>
      <c r="X9" s="267">
        <v>0</v>
      </c>
    </row>
    <row r="10" spans="1:24" s="38" customFormat="1" ht="39.75" customHeight="1" x14ac:dyDescent="0.35">
      <c r="A10" s="185"/>
      <c r="B10" s="206"/>
      <c r="C10" s="131">
        <v>98</v>
      </c>
      <c r="D10" s="553" t="s">
        <v>18</v>
      </c>
      <c r="E10" s="317" t="s">
        <v>17</v>
      </c>
      <c r="F10" s="983">
        <v>200</v>
      </c>
      <c r="G10" s="457"/>
      <c r="H10" s="311">
        <v>0.4</v>
      </c>
      <c r="I10" s="17">
        <v>0</v>
      </c>
      <c r="J10" s="46">
        <v>27</v>
      </c>
      <c r="K10" s="335">
        <v>110</v>
      </c>
      <c r="L10" s="311">
        <v>0.05</v>
      </c>
      <c r="M10" s="17">
        <v>0.02</v>
      </c>
      <c r="N10" s="17">
        <v>0</v>
      </c>
      <c r="O10" s="17">
        <v>0</v>
      </c>
      <c r="P10" s="20">
        <v>0</v>
      </c>
      <c r="Q10" s="311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38" customFormat="1" ht="26.5" customHeight="1" x14ac:dyDescent="0.35">
      <c r="A11" s="185"/>
      <c r="B11" s="195"/>
      <c r="C11" s="107">
        <v>119</v>
      </c>
      <c r="D11" s="1007" t="s">
        <v>14</v>
      </c>
      <c r="E11" s="262" t="s">
        <v>19</v>
      </c>
      <c r="F11" s="880">
        <v>25</v>
      </c>
      <c r="G11" s="131"/>
      <c r="H11" s="364">
        <v>1.78</v>
      </c>
      <c r="I11" s="22">
        <v>0.18</v>
      </c>
      <c r="J11" s="54">
        <v>11.05</v>
      </c>
      <c r="K11" s="604">
        <v>60</v>
      </c>
      <c r="L11" s="36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30" customHeight="1" x14ac:dyDescent="0.35">
      <c r="A12" s="185"/>
      <c r="B12" s="176"/>
      <c r="C12" s="354">
        <v>120</v>
      </c>
      <c r="D12" s="1007" t="s">
        <v>15</v>
      </c>
      <c r="E12" s="262" t="s">
        <v>49</v>
      </c>
      <c r="F12" s="880">
        <v>20</v>
      </c>
      <c r="G12" s="131"/>
      <c r="H12" s="364">
        <v>1.1399999999999999</v>
      </c>
      <c r="I12" s="22">
        <v>0.22</v>
      </c>
      <c r="J12" s="54">
        <v>7.44</v>
      </c>
      <c r="K12" s="604">
        <v>36.26</v>
      </c>
      <c r="L12" s="364">
        <v>0.02</v>
      </c>
      <c r="M12" s="22">
        <v>2.4E-2</v>
      </c>
      <c r="N12" s="22">
        <v>0.08</v>
      </c>
      <c r="O12" s="22">
        <v>0</v>
      </c>
      <c r="P12" s="23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0" customHeight="1" x14ac:dyDescent="0.35">
      <c r="A13" s="185"/>
      <c r="B13" s="205"/>
      <c r="C13" s="211"/>
      <c r="D13" s="1008"/>
      <c r="E13" s="613" t="s">
        <v>21</v>
      </c>
      <c r="F13" s="883">
        <f>F6+F7+F9+F10+F11+F12</f>
        <v>500</v>
      </c>
      <c r="G13" s="684"/>
      <c r="H13" s="614">
        <f t="shared" ref="H13:X13" si="0">H6+H7+H9+H10+H11+H12</f>
        <v>23.13</v>
      </c>
      <c r="I13" s="615">
        <f t="shared" si="0"/>
        <v>16.46</v>
      </c>
      <c r="J13" s="616">
        <f t="shared" si="0"/>
        <v>100.71</v>
      </c>
      <c r="K13" s="684">
        <f t="shared" si="0"/>
        <v>618.54</v>
      </c>
      <c r="L13" s="614">
        <f t="shared" si="0"/>
        <v>0.21499999999999997</v>
      </c>
      <c r="M13" s="615">
        <f t="shared" si="0"/>
        <v>0.34700000000000009</v>
      </c>
      <c r="N13" s="615">
        <f t="shared" si="0"/>
        <v>4.0999999999999996</v>
      </c>
      <c r="O13" s="615">
        <f t="shared" si="0"/>
        <v>145.19999999999999</v>
      </c>
      <c r="P13" s="708">
        <f t="shared" si="0"/>
        <v>0.26</v>
      </c>
      <c r="Q13" s="614">
        <f t="shared" si="0"/>
        <v>209.04000000000002</v>
      </c>
      <c r="R13" s="615">
        <f t="shared" si="0"/>
        <v>431.6</v>
      </c>
      <c r="S13" s="615">
        <f t="shared" si="0"/>
        <v>141.51999999999998</v>
      </c>
      <c r="T13" s="615">
        <f t="shared" si="0"/>
        <v>4.9000000000000004</v>
      </c>
      <c r="U13" s="615">
        <f t="shared" si="0"/>
        <v>299.08999999999997</v>
      </c>
      <c r="V13" s="615">
        <f t="shared" si="0"/>
        <v>9.7999999999999997E-3</v>
      </c>
      <c r="W13" s="615">
        <f t="shared" si="0"/>
        <v>7.9000000000000008E-3</v>
      </c>
      <c r="X13" s="616">
        <f t="shared" si="0"/>
        <v>0.10199999999999999</v>
      </c>
    </row>
    <row r="14" spans="1:24" s="38" customFormat="1" ht="30" customHeight="1" x14ac:dyDescent="0.35">
      <c r="A14" s="185"/>
      <c r="B14" s="207"/>
      <c r="C14" s="791"/>
      <c r="D14" s="1009"/>
      <c r="E14" s="618" t="s">
        <v>21</v>
      </c>
      <c r="F14" s="884">
        <f>F6+F8+F9+F10+F11+F12</f>
        <v>500</v>
      </c>
      <c r="G14" s="706"/>
      <c r="H14" s="663">
        <f t="shared" ref="H14:X14" si="1">H6+H8+H9+H10+H11+H12</f>
        <v>33.14</v>
      </c>
      <c r="I14" s="660">
        <f t="shared" si="1"/>
        <v>11.41</v>
      </c>
      <c r="J14" s="664">
        <f t="shared" si="1"/>
        <v>86.95</v>
      </c>
      <c r="K14" s="706">
        <f t="shared" si="1"/>
        <v>590.71</v>
      </c>
      <c r="L14" s="663">
        <f t="shared" si="1"/>
        <v>0.23499999999999999</v>
      </c>
      <c r="M14" s="660">
        <f t="shared" si="1"/>
        <v>0.47700000000000004</v>
      </c>
      <c r="N14" s="660">
        <f t="shared" si="1"/>
        <v>4.3</v>
      </c>
      <c r="O14" s="660">
        <f t="shared" si="1"/>
        <v>102</v>
      </c>
      <c r="P14" s="667">
        <f t="shared" si="1"/>
        <v>0.25</v>
      </c>
      <c r="Q14" s="663">
        <f t="shared" si="1"/>
        <v>217.07000000000002</v>
      </c>
      <c r="R14" s="660">
        <f t="shared" si="1"/>
        <v>392.76</v>
      </c>
      <c r="S14" s="660">
        <f t="shared" si="1"/>
        <v>105.58</v>
      </c>
      <c r="T14" s="660">
        <f t="shared" si="1"/>
        <v>4.72</v>
      </c>
      <c r="U14" s="660">
        <f t="shared" si="1"/>
        <v>513.1</v>
      </c>
      <c r="V14" s="660">
        <f t="shared" si="1"/>
        <v>1.0200000000000001E-2</v>
      </c>
      <c r="W14" s="660">
        <f t="shared" si="1"/>
        <v>7.0000000000000001E-3</v>
      </c>
      <c r="X14" s="664">
        <f t="shared" si="1"/>
        <v>0.15200000000000002</v>
      </c>
    </row>
    <row r="15" spans="1:24" s="38" customFormat="1" ht="30" customHeight="1" x14ac:dyDescent="0.35">
      <c r="A15" s="185"/>
      <c r="B15" s="205"/>
      <c r="C15" s="758"/>
      <c r="D15" s="759"/>
      <c r="E15" s="613" t="s">
        <v>22</v>
      </c>
      <c r="F15" s="760"/>
      <c r="G15" s="622"/>
      <c r="H15" s="257"/>
      <c r="I15" s="24"/>
      <c r="J15" s="76"/>
      <c r="K15" s="847">
        <f>K13/23.5</f>
        <v>26.320851063829785</v>
      </c>
      <c r="L15" s="257"/>
      <c r="M15" s="24"/>
      <c r="N15" s="24"/>
      <c r="O15" s="24"/>
      <c r="P15" s="141"/>
      <c r="Q15" s="257"/>
      <c r="R15" s="24"/>
      <c r="S15" s="24"/>
      <c r="T15" s="24"/>
      <c r="U15" s="24"/>
      <c r="V15" s="24"/>
      <c r="W15" s="24"/>
      <c r="X15" s="76"/>
    </row>
    <row r="16" spans="1:24" s="38" customFormat="1" ht="26.5" customHeight="1" thickBot="1" x14ac:dyDescent="0.4">
      <c r="A16" s="185"/>
      <c r="B16" s="207"/>
      <c r="C16" s="826"/>
      <c r="D16" s="762"/>
      <c r="E16" s="624" t="s">
        <v>22</v>
      </c>
      <c r="F16" s="763"/>
      <c r="G16" s="213"/>
      <c r="H16" s="426"/>
      <c r="I16" s="209"/>
      <c r="J16" s="210"/>
      <c r="K16" s="578">
        <f>K14/23.5</f>
        <v>25.136595744680854</v>
      </c>
      <c r="L16" s="426"/>
      <c r="M16" s="209"/>
      <c r="N16" s="209"/>
      <c r="O16" s="209"/>
      <c r="P16" s="241"/>
      <c r="Q16" s="426"/>
      <c r="R16" s="209"/>
      <c r="S16" s="209"/>
      <c r="T16" s="209"/>
      <c r="U16" s="209"/>
      <c r="V16" s="209"/>
      <c r="W16" s="209"/>
      <c r="X16" s="210"/>
    </row>
    <row r="17" spans="1:24" s="18" customFormat="1" ht="43.5" customHeight="1" x14ac:dyDescent="0.35">
      <c r="A17" s="187" t="s">
        <v>7</v>
      </c>
      <c r="B17" s="296"/>
      <c r="C17" s="180">
        <v>25</v>
      </c>
      <c r="D17" s="606" t="s">
        <v>20</v>
      </c>
      <c r="E17" s="956" t="s">
        <v>52</v>
      </c>
      <c r="F17" s="490">
        <v>150</v>
      </c>
      <c r="G17" s="1048"/>
      <c r="H17" s="338">
        <v>0.6</v>
      </c>
      <c r="I17" s="39">
        <v>0.45</v>
      </c>
      <c r="J17" s="281">
        <v>12.3</v>
      </c>
      <c r="K17" s="435">
        <v>54.9</v>
      </c>
      <c r="L17" s="338">
        <v>0.03</v>
      </c>
      <c r="M17" s="39">
        <v>4.4999999999999998E-2</v>
      </c>
      <c r="N17" s="39">
        <v>7.5</v>
      </c>
      <c r="O17" s="39">
        <v>3</v>
      </c>
      <c r="P17" s="56">
        <v>0</v>
      </c>
      <c r="Q17" s="338">
        <v>28.5</v>
      </c>
      <c r="R17" s="39">
        <v>24</v>
      </c>
      <c r="S17" s="39">
        <v>18</v>
      </c>
      <c r="T17" s="39">
        <v>3.45</v>
      </c>
      <c r="U17" s="39">
        <v>232.5</v>
      </c>
      <c r="V17" s="39">
        <v>3.0000000000000001E-3</v>
      </c>
      <c r="W17" s="39">
        <v>2.9999999999999997E-4</v>
      </c>
      <c r="X17" s="281">
        <v>0.03</v>
      </c>
    </row>
    <row r="18" spans="1:24" s="18" customFormat="1" ht="26.5" customHeight="1" x14ac:dyDescent="0.35">
      <c r="A18" s="137"/>
      <c r="B18" s="205" t="s">
        <v>80</v>
      </c>
      <c r="C18" s="211">
        <v>228</v>
      </c>
      <c r="D18" s="204" t="s">
        <v>112</v>
      </c>
      <c r="E18" s="850" t="s">
        <v>133</v>
      </c>
      <c r="F18" s="851" t="s">
        <v>134</v>
      </c>
      <c r="G18" s="1049"/>
      <c r="H18" s="609">
        <v>4.99</v>
      </c>
      <c r="I18" s="610">
        <v>10.45</v>
      </c>
      <c r="J18" s="611">
        <v>19.23</v>
      </c>
      <c r="K18" s="612">
        <v>192.17</v>
      </c>
      <c r="L18" s="424">
        <v>0.08</v>
      </c>
      <c r="M18" s="74">
        <v>0.11</v>
      </c>
      <c r="N18" s="74">
        <v>4.28</v>
      </c>
      <c r="O18" s="74">
        <v>190.68</v>
      </c>
      <c r="P18" s="142">
        <v>6.3E-2</v>
      </c>
      <c r="Q18" s="424">
        <v>55.2</v>
      </c>
      <c r="R18" s="74">
        <v>91.66</v>
      </c>
      <c r="S18" s="74">
        <v>24.08</v>
      </c>
      <c r="T18" s="74">
        <v>1.0900000000000001</v>
      </c>
      <c r="U18" s="74">
        <v>319.2</v>
      </c>
      <c r="V18" s="74">
        <v>4.0000000000000001E-3</v>
      </c>
      <c r="W18" s="74">
        <v>0</v>
      </c>
      <c r="X18" s="75">
        <v>2.7E-2</v>
      </c>
    </row>
    <row r="19" spans="1:24" s="18" customFormat="1" ht="26.5" customHeight="1" x14ac:dyDescent="0.35">
      <c r="A19" s="137"/>
      <c r="B19" s="207" t="s">
        <v>82</v>
      </c>
      <c r="C19" s="212" t="s">
        <v>175</v>
      </c>
      <c r="D19" s="208" t="s">
        <v>9</v>
      </c>
      <c r="E19" s="848" t="s">
        <v>176</v>
      </c>
      <c r="F19" s="849" t="s">
        <v>134</v>
      </c>
      <c r="G19" s="863"/>
      <c r="H19" s="480">
        <v>3.8</v>
      </c>
      <c r="I19" s="66">
        <v>3.73</v>
      </c>
      <c r="J19" s="99">
        <v>15.43</v>
      </c>
      <c r="K19" s="478">
        <v>110.37</v>
      </c>
      <c r="L19" s="480">
        <v>0.08</v>
      </c>
      <c r="M19" s="66">
        <v>6.3E-2</v>
      </c>
      <c r="N19" s="66">
        <v>4.13</v>
      </c>
      <c r="O19" s="66">
        <v>178</v>
      </c>
      <c r="P19" s="67">
        <v>0.06</v>
      </c>
      <c r="Q19" s="480">
        <v>113.84</v>
      </c>
      <c r="R19" s="66">
        <v>113.84</v>
      </c>
      <c r="S19" s="66">
        <v>47.85</v>
      </c>
      <c r="T19" s="66">
        <v>1.89</v>
      </c>
      <c r="U19" s="66">
        <v>319.2</v>
      </c>
      <c r="V19" s="66">
        <v>4.0000000000000001E-3</v>
      </c>
      <c r="W19" s="66">
        <v>0</v>
      </c>
      <c r="X19" s="99">
        <v>2.1000000000000001E-2</v>
      </c>
    </row>
    <row r="20" spans="1:24" s="38" customFormat="1" ht="35.25" customHeight="1" x14ac:dyDescent="0.35">
      <c r="A20" s="138"/>
      <c r="B20" s="206"/>
      <c r="C20" s="130">
        <v>89</v>
      </c>
      <c r="D20" s="327" t="s">
        <v>10</v>
      </c>
      <c r="E20" s="309" t="s">
        <v>105</v>
      </c>
      <c r="F20" s="235">
        <v>90</v>
      </c>
      <c r="G20" s="252"/>
      <c r="H20" s="312">
        <v>14.88</v>
      </c>
      <c r="I20" s="13">
        <v>13.95</v>
      </c>
      <c r="J20" s="50">
        <v>3.3</v>
      </c>
      <c r="K20" s="132">
        <v>198.45</v>
      </c>
      <c r="L20" s="543">
        <v>0.05</v>
      </c>
      <c r="M20" s="121">
        <v>0.11</v>
      </c>
      <c r="N20" s="122">
        <v>1</v>
      </c>
      <c r="O20" s="122">
        <v>49</v>
      </c>
      <c r="P20" s="123">
        <v>0</v>
      </c>
      <c r="Q20" s="543">
        <v>17.02</v>
      </c>
      <c r="R20" s="122">
        <v>127.1</v>
      </c>
      <c r="S20" s="122">
        <v>23.09</v>
      </c>
      <c r="T20" s="122">
        <v>1.29</v>
      </c>
      <c r="U20" s="122">
        <v>266.67</v>
      </c>
      <c r="V20" s="122">
        <v>6.0000000000000001E-3</v>
      </c>
      <c r="W20" s="122">
        <v>0</v>
      </c>
      <c r="X20" s="122">
        <v>0.05</v>
      </c>
    </row>
    <row r="21" spans="1:24" s="38" customFormat="1" ht="26.5" customHeight="1" x14ac:dyDescent="0.35">
      <c r="A21" s="138"/>
      <c r="B21" s="176"/>
      <c r="C21" s="131">
        <v>53</v>
      </c>
      <c r="D21" s="171" t="s">
        <v>68</v>
      </c>
      <c r="E21" s="269" t="s">
        <v>114</v>
      </c>
      <c r="F21" s="176">
        <v>150</v>
      </c>
      <c r="G21" s="215"/>
      <c r="H21" s="364">
        <v>3.3</v>
      </c>
      <c r="I21" s="22">
        <v>4.95</v>
      </c>
      <c r="J21" s="54">
        <v>32.25</v>
      </c>
      <c r="K21" s="363">
        <v>186.45</v>
      </c>
      <c r="L21" s="364">
        <v>0.03</v>
      </c>
      <c r="M21" s="22">
        <v>0.03</v>
      </c>
      <c r="N21" s="22">
        <v>0</v>
      </c>
      <c r="O21" s="22">
        <v>18.899999999999999</v>
      </c>
      <c r="P21" s="23">
        <v>0.08</v>
      </c>
      <c r="Q21" s="364">
        <v>4.95</v>
      </c>
      <c r="R21" s="22">
        <v>79.83</v>
      </c>
      <c r="S21" s="22">
        <v>26.52</v>
      </c>
      <c r="T21" s="22">
        <v>0.53</v>
      </c>
      <c r="U21" s="22">
        <v>0.52</v>
      </c>
      <c r="V21" s="22">
        <v>0</v>
      </c>
      <c r="W21" s="22">
        <v>8.0000000000000002E-3</v>
      </c>
      <c r="X21" s="54">
        <v>2.7E-2</v>
      </c>
    </row>
    <row r="22" spans="1:24" s="18" customFormat="1" ht="33.75" customHeight="1" x14ac:dyDescent="0.35">
      <c r="A22" s="139"/>
      <c r="B22" s="154"/>
      <c r="C22" s="177">
        <v>101</v>
      </c>
      <c r="D22" s="327" t="s">
        <v>18</v>
      </c>
      <c r="E22" s="419" t="s">
        <v>73</v>
      </c>
      <c r="F22" s="235">
        <v>200</v>
      </c>
      <c r="G22" s="252"/>
      <c r="H22" s="311">
        <v>0.8</v>
      </c>
      <c r="I22" s="17">
        <v>0</v>
      </c>
      <c r="J22" s="46">
        <v>24.6</v>
      </c>
      <c r="K22" s="334">
        <v>101.2</v>
      </c>
      <c r="L22" s="311">
        <v>0</v>
      </c>
      <c r="M22" s="17">
        <v>0.04</v>
      </c>
      <c r="N22" s="17">
        <v>140</v>
      </c>
      <c r="O22" s="17">
        <v>100</v>
      </c>
      <c r="P22" s="20">
        <v>0</v>
      </c>
      <c r="Q22" s="311">
        <v>21.6</v>
      </c>
      <c r="R22" s="17">
        <v>3.4</v>
      </c>
      <c r="S22" s="17">
        <v>29.25</v>
      </c>
      <c r="T22" s="17">
        <v>1.26</v>
      </c>
      <c r="U22" s="17">
        <v>8.68</v>
      </c>
      <c r="V22" s="17">
        <v>0</v>
      </c>
      <c r="W22" s="17">
        <v>0</v>
      </c>
      <c r="X22" s="46">
        <v>0</v>
      </c>
    </row>
    <row r="23" spans="1:24" s="18" customFormat="1" ht="26.5" customHeight="1" x14ac:dyDescent="0.35">
      <c r="A23" s="139"/>
      <c r="B23" s="154"/>
      <c r="C23" s="542">
        <v>119</v>
      </c>
      <c r="D23" s="171" t="s">
        <v>58</v>
      </c>
      <c r="E23" s="269" t="s">
        <v>58</v>
      </c>
      <c r="F23" s="176">
        <v>30</v>
      </c>
      <c r="G23" s="215"/>
      <c r="H23" s="364">
        <v>2.13</v>
      </c>
      <c r="I23" s="22">
        <v>0.21</v>
      </c>
      <c r="J23" s="54">
        <v>13.26</v>
      </c>
      <c r="K23" s="604">
        <v>72</v>
      </c>
      <c r="L23" s="364">
        <v>0.03</v>
      </c>
      <c r="M23" s="22">
        <v>0.01</v>
      </c>
      <c r="N23" s="22">
        <v>0</v>
      </c>
      <c r="O23" s="22">
        <v>0</v>
      </c>
      <c r="P23" s="23">
        <v>0</v>
      </c>
      <c r="Q23" s="364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26.5" customHeight="1" x14ac:dyDescent="0.35">
      <c r="A24" s="139"/>
      <c r="B24" s="176"/>
      <c r="C24" s="542">
        <v>120</v>
      </c>
      <c r="D24" s="171" t="s">
        <v>49</v>
      </c>
      <c r="E24" s="269" t="s">
        <v>49</v>
      </c>
      <c r="F24" s="176">
        <v>20</v>
      </c>
      <c r="G24" s="215"/>
      <c r="H24" s="364">
        <v>1.1399999999999999</v>
      </c>
      <c r="I24" s="22">
        <v>0.22</v>
      </c>
      <c r="J24" s="54">
        <v>7.44</v>
      </c>
      <c r="K24" s="604">
        <v>36.26</v>
      </c>
      <c r="L24" s="364">
        <v>0.02</v>
      </c>
      <c r="M24" s="22">
        <v>2.4E-2</v>
      </c>
      <c r="N24" s="22">
        <v>0.08</v>
      </c>
      <c r="O24" s="22">
        <v>0</v>
      </c>
      <c r="P24" s="23">
        <v>0</v>
      </c>
      <c r="Q24" s="364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38" customFormat="1" ht="26.5" customHeight="1" x14ac:dyDescent="0.35">
      <c r="A25" s="138"/>
      <c r="B25" s="205"/>
      <c r="C25" s="758"/>
      <c r="D25" s="853"/>
      <c r="E25" s="854" t="s">
        <v>21</v>
      </c>
      <c r="F25" s="621">
        <f>F17+F20+F21+F22+F23+F24+210</f>
        <v>850</v>
      </c>
      <c r="G25" s="831"/>
      <c r="H25" s="614">
        <f>H17+H18+H20+H21+H22+H23+H24</f>
        <v>27.84</v>
      </c>
      <c r="I25" s="615">
        <f t="shared" ref="I25:X25" si="2">I17+I18+I20+I21+I22+I23+I24</f>
        <v>30.229999999999997</v>
      </c>
      <c r="J25" s="616">
        <f t="shared" si="2"/>
        <v>112.38000000000001</v>
      </c>
      <c r="K25" s="622">
        <f t="shared" si="2"/>
        <v>841.43000000000006</v>
      </c>
      <c r="L25" s="614">
        <f t="shared" si="2"/>
        <v>0.24</v>
      </c>
      <c r="M25" s="615">
        <f t="shared" si="2"/>
        <v>0.36900000000000005</v>
      </c>
      <c r="N25" s="615">
        <f t="shared" si="2"/>
        <v>152.86000000000001</v>
      </c>
      <c r="O25" s="615">
        <f t="shared" si="2"/>
        <v>361.58</v>
      </c>
      <c r="P25" s="708">
        <f t="shared" si="2"/>
        <v>0.14300000000000002</v>
      </c>
      <c r="Q25" s="614">
        <f t="shared" si="2"/>
        <v>145.17000000000002</v>
      </c>
      <c r="R25" s="615">
        <f t="shared" si="2"/>
        <v>415.39</v>
      </c>
      <c r="S25" s="615">
        <f t="shared" si="2"/>
        <v>148.63999999999999</v>
      </c>
      <c r="T25" s="615">
        <f t="shared" si="2"/>
        <v>8.9200000000000017</v>
      </c>
      <c r="U25" s="615">
        <f t="shared" si="2"/>
        <v>928.97</v>
      </c>
      <c r="V25" s="615">
        <f t="shared" si="2"/>
        <v>1.6E-2</v>
      </c>
      <c r="W25" s="615">
        <f t="shared" si="2"/>
        <v>1.23E-2</v>
      </c>
      <c r="X25" s="616">
        <f t="shared" si="2"/>
        <v>0.14600000000000002</v>
      </c>
    </row>
    <row r="26" spans="1:24" s="38" customFormat="1" ht="26.5" customHeight="1" x14ac:dyDescent="0.35">
      <c r="A26" s="138"/>
      <c r="B26" s="857"/>
      <c r="C26" s="791"/>
      <c r="D26" s="858"/>
      <c r="E26" s="859" t="s">
        <v>21</v>
      </c>
      <c r="F26" s="390">
        <f>F17+F20+F21+F22+F23+F24+210</f>
        <v>850</v>
      </c>
      <c r="G26" s="705"/>
      <c r="H26" s="663">
        <f>H17+H19+H20+H21+H22+H23+H24</f>
        <v>26.650000000000002</v>
      </c>
      <c r="I26" s="660">
        <f t="shared" ref="I26:X26" si="3">I17+I19+I20+I21+I22+I23+I24</f>
        <v>23.509999999999998</v>
      </c>
      <c r="J26" s="664">
        <f t="shared" si="3"/>
        <v>108.58</v>
      </c>
      <c r="K26" s="706">
        <f t="shared" si="3"/>
        <v>759.63000000000011</v>
      </c>
      <c r="L26" s="663">
        <f t="shared" si="3"/>
        <v>0.24</v>
      </c>
      <c r="M26" s="660">
        <f t="shared" si="3"/>
        <v>0.32200000000000001</v>
      </c>
      <c r="N26" s="660">
        <f t="shared" si="3"/>
        <v>152.71</v>
      </c>
      <c r="O26" s="660">
        <f t="shared" si="3"/>
        <v>348.9</v>
      </c>
      <c r="P26" s="667">
        <f t="shared" si="3"/>
        <v>0.14000000000000001</v>
      </c>
      <c r="Q26" s="663">
        <f t="shared" si="3"/>
        <v>203.81</v>
      </c>
      <c r="R26" s="660">
        <f t="shared" si="3"/>
        <v>437.56999999999994</v>
      </c>
      <c r="S26" s="660">
        <f t="shared" si="3"/>
        <v>172.40999999999997</v>
      </c>
      <c r="T26" s="660">
        <f t="shared" si="3"/>
        <v>9.7200000000000006</v>
      </c>
      <c r="U26" s="660">
        <f t="shared" si="3"/>
        <v>928.97</v>
      </c>
      <c r="V26" s="660">
        <f t="shared" si="3"/>
        <v>1.6E-2</v>
      </c>
      <c r="W26" s="660">
        <f t="shared" si="3"/>
        <v>1.23E-2</v>
      </c>
      <c r="X26" s="664">
        <f t="shared" si="3"/>
        <v>0.14000000000000001</v>
      </c>
    </row>
    <row r="27" spans="1:24" s="38" customFormat="1" ht="26.5" customHeight="1" x14ac:dyDescent="0.35">
      <c r="A27" s="138"/>
      <c r="B27" s="855"/>
      <c r="C27" s="758"/>
      <c r="D27" s="853"/>
      <c r="E27" s="856" t="s">
        <v>22</v>
      </c>
      <c r="F27" s="621"/>
      <c r="G27" s="831"/>
      <c r="H27" s="257"/>
      <c r="I27" s="24"/>
      <c r="J27" s="76"/>
      <c r="K27" s="767">
        <f>K25/23.5</f>
        <v>35.805531914893621</v>
      </c>
      <c r="L27" s="257"/>
      <c r="M27" s="24"/>
      <c r="N27" s="24"/>
      <c r="O27" s="24"/>
      <c r="P27" s="141"/>
      <c r="Q27" s="257"/>
      <c r="R27" s="24"/>
      <c r="S27" s="24"/>
      <c r="T27" s="24"/>
      <c r="U27" s="24"/>
      <c r="V27" s="24"/>
      <c r="W27" s="24"/>
      <c r="X27" s="76"/>
    </row>
    <row r="28" spans="1:24" s="38" customFormat="1" ht="26.5" customHeight="1" thickBot="1" x14ac:dyDescent="0.4">
      <c r="A28" s="188"/>
      <c r="B28" s="766"/>
      <c r="C28" s="213"/>
      <c r="D28" s="237"/>
      <c r="E28" s="860" t="s">
        <v>22</v>
      </c>
      <c r="F28" s="237"/>
      <c r="G28" s="826"/>
      <c r="H28" s="626"/>
      <c r="I28" s="627"/>
      <c r="J28" s="628"/>
      <c r="K28" s="867">
        <f>K26/23.5</f>
        <v>32.324680851063832</v>
      </c>
      <c r="L28" s="626"/>
      <c r="M28" s="627"/>
      <c r="N28" s="627"/>
      <c r="O28" s="627"/>
      <c r="P28" s="709"/>
      <c r="Q28" s="626"/>
      <c r="R28" s="627"/>
      <c r="S28" s="627"/>
      <c r="T28" s="627"/>
      <c r="U28" s="627"/>
      <c r="V28" s="627"/>
      <c r="W28" s="627"/>
      <c r="X28" s="628"/>
    </row>
    <row r="29" spans="1:24" ht="15.5" x14ac:dyDescent="0.35">
      <c r="A29" s="9"/>
      <c r="B29" s="293"/>
      <c r="C29" s="294"/>
      <c r="D29" s="294"/>
      <c r="E29" s="30"/>
      <c r="F29" s="30"/>
      <c r="G29" s="30"/>
      <c r="H29" s="273"/>
      <c r="I29" s="272"/>
      <c r="J29" s="30"/>
      <c r="K29" s="274"/>
      <c r="L29" s="30"/>
      <c r="M29" s="30"/>
      <c r="N29" s="30"/>
      <c r="O29" s="275"/>
      <c r="P29" s="275"/>
      <c r="Q29" s="275"/>
      <c r="R29" s="275"/>
      <c r="S29" s="275"/>
    </row>
    <row r="30" spans="1:24" x14ac:dyDescent="0.35">
      <c r="L30" s="725"/>
    </row>
    <row r="31" spans="1:24" x14ac:dyDescent="0.35">
      <c r="A31" s="71" t="s">
        <v>70</v>
      </c>
      <c r="B31" s="144"/>
      <c r="C31" s="72"/>
      <c r="D31" s="60"/>
    </row>
    <row r="32" spans="1:24" x14ac:dyDescent="0.35">
      <c r="A32" s="68" t="s">
        <v>71</v>
      </c>
      <c r="B32" s="145"/>
      <c r="C32" s="69"/>
      <c r="D32" s="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60" zoomScaleNormal="60" workbookViewId="0">
      <selection activeCell="G17" sqref="G1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300"/>
      <c r="D2" s="302" t="s">
        <v>3</v>
      </c>
      <c r="E2" s="6"/>
      <c r="F2" s="8" t="s">
        <v>2</v>
      </c>
      <c r="G2" s="150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1"/>
      <c r="D3" s="30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35"/>
      <c r="C4" s="128" t="s">
        <v>40</v>
      </c>
      <c r="D4" s="325"/>
      <c r="E4" s="221"/>
      <c r="F4" s="135"/>
      <c r="G4" s="641"/>
      <c r="H4" s="346" t="s">
        <v>23</v>
      </c>
      <c r="I4" s="347"/>
      <c r="J4" s="348"/>
      <c r="K4" s="43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47" thickBot="1" x14ac:dyDescent="0.4">
      <c r="A5" s="184" t="s">
        <v>0</v>
      </c>
      <c r="B5" s="136"/>
      <c r="C5" s="129" t="s">
        <v>41</v>
      </c>
      <c r="D5" s="326" t="s">
        <v>42</v>
      </c>
      <c r="E5" s="756" t="s">
        <v>39</v>
      </c>
      <c r="F5" s="136" t="s">
        <v>27</v>
      </c>
      <c r="G5" s="129" t="s">
        <v>38</v>
      </c>
      <c r="H5" s="916" t="s">
        <v>28</v>
      </c>
      <c r="I5" s="775" t="s">
        <v>29</v>
      </c>
      <c r="J5" s="779" t="s">
        <v>30</v>
      </c>
      <c r="K5" s="890" t="s">
        <v>31</v>
      </c>
      <c r="L5" s="777" t="s">
        <v>32</v>
      </c>
      <c r="M5" s="777" t="s">
        <v>146</v>
      </c>
      <c r="N5" s="85" t="s">
        <v>33</v>
      </c>
      <c r="O5" s="778" t="s">
        <v>147</v>
      </c>
      <c r="P5" s="779" t="s">
        <v>148</v>
      </c>
      <c r="Q5" s="774" t="s">
        <v>34</v>
      </c>
      <c r="R5" s="775" t="s">
        <v>35</v>
      </c>
      <c r="S5" s="775" t="s">
        <v>36</v>
      </c>
      <c r="T5" s="779" t="s">
        <v>37</v>
      </c>
      <c r="U5" s="777" t="s">
        <v>149</v>
      </c>
      <c r="V5" s="777" t="s">
        <v>150</v>
      </c>
      <c r="W5" s="777" t="s">
        <v>151</v>
      </c>
      <c r="X5" s="887" t="s">
        <v>152</v>
      </c>
    </row>
    <row r="6" spans="1:24" s="18" customFormat="1" ht="16" thickBot="1" x14ac:dyDescent="0.4">
      <c r="A6" s="888"/>
      <c r="B6" s="764"/>
      <c r="C6" s="892">
        <v>25</v>
      </c>
      <c r="D6" s="324" t="s">
        <v>20</v>
      </c>
      <c r="E6" s="488" t="s">
        <v>52</v>
      </c>
      <c r="F6" s="490">
        <v>150</v>
      </c>
      <c r="G6" s="827"/>
      <c r="H6" s="353">
        <v>0.6</v>
      </c>
      <c r="I6" s="42">
        <v>0.45</v>
      </c>
      <c r="J6" s="43">
        <v>12.3</v>
      </c>
      <c r="K6" s="435">
        <v>54.9</v>
      </c>
      <c r="L6" s="247">
        <v>0.03</v>
      </c>
      <c r="M6" s="41">
        <v>0.05</v>
      </c>
      <c r="N6" s="42">
        <v>7.5</v>
      </c>
      <c r="O6" s="42">
        <v>0</v>
      </c>
      <c r="P6" s="49">
        <v>0</v>
      </c>
      <c r="Q6" s="353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8">
        <v>0.02</v>
      </c>
    </row>
    <row r="7" spans="1:24" s="18" customFormat="1" ht="26.5" customHeight="1" x14ac:dyDescent="0.35">
      <c r="A7" s="137" t="s">
        <v>6</v>
      </c>
      <c r="B7" s="180"/>
      <c r="C7" s="176">
        <v>189</v>
      </c>
      <c r="D7" s="893" t="s">
        <v>20</v>
      </c>
      <c r="E7" s="277" t="s">
        <v>208</v>
      </c>
      <c r="F7" s="912">
        <v>75</v>
      </c>
      <c r="G7" s="331"/>
      <c r="H7" s="311">
        <v>9.1999999999999993</v>
      </c>
      <c r="I7" s="17">
        <v>8.1</v>
      </c>
      <c r="J7" s="20">
        <v>22.5</v>
      </c>
      <c r="K7" s="248">
        <v>199.8</v>
      </c>
      <c r="L7" s="650">
        <v>5.1999999999999998E-2</v>
      </c>
      <c r="M7" s="311">
        <v>0.09</v>
      </c>
      <c r="N7" s="17">
        <v>0.06</v>
      </c>
      <c r="O7" s="17">
        <v>52.5</v>
      </c>
      <c r="P7" s="20">
        <v>0.33</v>
      </c>
      <c r="Q7" s="311">
        <v>224.66</v>
      </c>
      <c r="R7" s="17">
        <v>150.63</v>
      </c>
      <c r="S7" s="17">
        <v>21.08</v>
      </c>
      <c r="T7" s="17">
        <v>0.54</v>
      </c>
      <c r="U7" s="17">
        <v>61.26</v>
      </c>
      <c r="V7" s="17">
        <v>5.0000000000000001E-4</v>
      </c>
      <c r="W7" s="17">
        <v>2E-3</v>
      </c>
      <c r="X7" s="46">
        <v>7.0000000000000001E-3</v>
      </c>
    </row>
    <row r="8" spans="1:24" s="38" customFormat="1" ht="26.5" customHeight="1" x14ac:dyDescent="0.35">
      <c r="A8" s="185"/>
      <c r="B8" s="206"/>
      <c r="C8" s="162">
        <v>66</v>
      </c>
      <c r="D8" s="891" t="s">
        <v>66</v>
      </c>
      <c r="E8" s="419" t="s">
        <v>61</v>
      </c>
      <c r="F8" s="913">
        <v>150</v>
      </c>
      <c r="G8" s="130"/>
      <c r="H8" s="311">
        <v>15.6</v>
      </c>
      <c r="I8" s="17">
        <v>16.350000000000001</v>
      </c>
      <c r="J8" s="46">
        <v>2.7</v>
      </c>
      <c r="K8" s="334">
        <v>220.2</v>
      </c>
      <c r="L8" s="245">
        <v>7.0000000000000007E-2</v>
      </c>
      <c r="M8" s="19">
        <v>0.41</v>
      </c>
      <c r="N8" s="17">
        <v>0.52</v>
      </c>
      <c r="O8" s="17">
        <v>171.15</v>
      </c>
      <c r="P8" s="20">
        <v>2</v>
      </c>
      <c r="Q8" s="311">
        <v>112.35</v>
      </c>
      <c r="R8" s="17">
        <v>250.35</v>
      </c>
      <c r="S8" s="17">
        <v>18.809999999999999</v>
      </c>
      <c r="T8" s="17">
        <v>2.79</v>
      </c>
      <c r="U8" s="17">
        <v>232.65</v>
      </c>
      <c r="V8" s="17">
        <v>2.3E-2</v>
      </c>
      <c r="W8" s="17">
        <v>2.7E-2</v>
      </c>
      <c r="X8" s="46">
        <v>0.1</v>
      </c>
    </row>
    <row r="9" spans="1:24" s="38" customFormat="1" ht="26.5" customHeight="1" x14ac:dyDescent="0.35">
      <c r="A9" s="185"/>
      <c r="B9" s="206"/>
      <c r="C9" s="131">
        <v>159</v>
      </c>
      <c r="D9" s="893" t="s">
        <v>47</v>
      </c>
      <c r="E9" s="277" t="s">
        <v>162</v>
      </c>
      <c r="F9" s="914">
        <v>200</v>
      </c>
      <c r="G9" s="168"/>
      <c r="H9" s="311">
        <v>0.2</v>
      </c>
      <c r="I9" s="17">
        <v>0</v>
      </c>
      <c r="J9" s="46">
        <v>19.8</v>
      </c>
      <c r="K9" s="334">
        <v>80</v>
      </c>
      <c r="L9" s="245">
        <v>0</v>
      </c>
      <c r="M9" s="19">
        <v>0</v>
      </c>
      <c r="N9" s="17">
        <v>9.1999999999999993</v>
      </c>
      <c r="O9" s="17">
        <v>0</v>
      </c>
      <c r="P9" s="46">
        <v>0</v>
      </c>
      <c r="Q9" s="19">
        <v>14.58</v>
      </c>
      <c r="R9" s="17">
        <v>7.12</v>
      </c>
      <c r="S9" s="17">
        <v>7.3</v>
      </c>
      <c r="T9" s="17">
        <v>0.86</v>
      </c>
      <c r="U9" s="17">
        <v>13.56</v>
      </c>
      <c r="V9" s="17">
        <v>0</v>
      </c>
      <c r="W9" s="17">
        <v>0</v>
      </c>
      <c r="X9" s="46">
        <v>0</v>
      </c>
    </row>
    <row r="10" spans="1:24" s="38" customFormat="1" ht="26.5" customHeight="1" x14ac:dyDescent="0.35">
      <c r="A10" s="185"/>
      <c r="B10" s="176"/>
      <c r="C10" s="168">
        <v>120</v>
      </c>
      <c r="D10" s="893" t="s">
        <v>15</v>
      </c>
      <c r="E10" s="192" t="s">
        <v>117</v>
      </c>
      <c r="F10" s="189">
        <v>20</v>
      </c>
      <c r="G10" s="332"/>
      <c r="H10" s="311">
        <v>1.1399999999999999</v>
      </c>
      <c r="I10" s="17">
        <v>0.22</v>
      </c>
      <c r="J10" s="46">
        <v>7.44</v>
      </c>
      <c r="K10" s="335">
        <v>36.26</v>
      </c>
      <c r="L10" s="248">
        <v>0.02</v>
      </c>
      <c r="M10" s="21">
        <v>2.4E-2</v>
      </c>
      <c r="N10" s="22">
        <v>0.08</v>
      </c>
      <c r="O10" s="22">
        <v>0</v>
      </c>
      <c r="P10" s="23">
        <v>0</v>
      </c>
      <c r="Q10" s="364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5"/>
      <c r="B11" s="206"/>
      <c r="C11" s="131"/>
      <c r="D11" s="910"/>
      <c r="E11" s="200" t="s">
        <v>21</v>
      </c>
      <c r="F11" s="917">
        <f>SUM(F6:F10)</f>
        <v>595</v>
      </c>
      <c r="G11" s="359"/>
      <c r="H11" s="594">
        <f t="shared" ref="H11:X11" si="0">SUM(H6:H10)</f>
        <v>26.74</v>
      </c>
      <c r="I11" s="105">
        <f t="shared" si="0"/>
        <v>25.119999999999997</v>
      </c>
      <c r="J11" s="357">
        <f t="shared" si="0"/>
        <v>64.739999999999995</v>
      </c>
      <c r="K11" s="572">
        <f>SUM(K6:K10)</f>
        <v>591.16</v>
      </c>
      <c r="L11" s="356">
        <f t="shared" si="0"/>
        <v>0.17199999999999999</v>
      </c>
      <c r="M11" s="572">
        <f t="shared" si="0"/>
        <v>0.57400000000000007</v>
      </c>
      <c r="N11" s="105">
        <f t="shared" si="0"/>
        <v>17.36</v>
      </c>
      <c r="O11" s="105">
        <f t="shared" si="0"/>
        <v>223.65</v>
      </c>
      <c r="P11" s="358">
        <f t="shared" si="0"/>
        <v>2.33</v>
      </c>
      <c r="Q11" s="594">
        <f t="shared" si="0"/>
        <v>386.89</v>
      </c>
      <c r="R11" s="105">
        <f t="shared" si="0"/>
        <v>456.1</v>
      </c>
      <c r="S11" s="105">
        <f t="shared" si="0"/>
        <v>73.39</v>
      </c>
      <c r="T11" s="105">
        <f t="shared" si="0"/>
        <v>8.1000000000000014</v>
      </c>
      <c r="U11" s="105">
        <f t="shared" si="0"/>
        <v>613.46999999999991</v>
      </c>
      <c r="V11" s="105">
        <f t="shared" si="0"/>
        <v>2.7499999999999997E-2</v>
      </c>
      <c r="W11" s="105">
        <f t="shared" si="0"/>
        <v>3.1199999999999999E-2</v>
      </c>
      <c r="X11" s="357">
        <f t="shared" si="0"/>
        <v>0.13900000000000001</v>
      </c>
    </row>
    <row r="12" spans="1:24" s="38" customFormat="1" ht="26.5" customHeight="1" thickBot="1" x14ac:dyDescent="0.4">
      <c r="A12" s="185"/>
      <c r="B12" s="852"/>
      <c r="C12" s="339"/>
      <c r="D12" s="911"/>
      <c r="E12" s="201" t="s">
        <v>22</v>
      </c>
      <c r="F12" s="340"/>
      <c r="G12" s="862"/>
      <c r="H12" s="319"/>
      <c r="I12" s="196"/>
      <c r="J12" s="197"/>
      <c r="K12" s="453">
        <f>K11/23.5</f>
        <v>25.155744680851061</v>
      </c>
      <c r="L12" s="928"/>
      <c r="M12" s="266"/>
      <c r="N12" s="196"/>
      <c r="O12" s="196"/>
      <c r="P12" s="283"/>
      <c r="Q12" s="319"/>
      <c r="R12" s="196"/>
      <c r="S12" s="196"/>
      <c r="T12" s="196"/>
      <c r="U12" s="196"/>
      <c r="V12" s="196"/>
      <c r="W12" s="196"/>
      <c r="X12" s="197"/>
    </row>
    <row r="13" spans="1:24" s="18" customFormat="1" ht="26.5" customHeight="1" x14ac:dyDescent="0.35">
      <c r="A13" s="187" t="s">
        <v>7</v>
      </c>
      <c r="B13" s="296"/>
      <c r="C13" s="377">
        <v>17</v>
      </c>
      <c r="D13" s="378" t="s">
        <v>20</v>
      </c>
      <c r="E13" s="915" t="s">
        <v>177</v>
      </c>
      <c r="F13" s="394">
        <v>50</v>
      </c>
      <c r="G13" s="379"/>
      <c r="H13" s="338">
        <v>5.95</v>
      </c>
      <c r="I13" s="39">
        <v>5.05</v>
      </c>
      <c r="J13" s="281">
        <v>0.3</v>
      </c>
      <c r="K13" s="650">
        <v>70.7</v>
      </c>
      <c r="L13" s="247">
        <v>0.03</v>
      </c>
      <c r="M13" s="55">
        <v>0.18</v>
      </c>
      <c r="N13" s="39">
        <v>0</v>
      </c>
      <c r="O13" s="39">
        <v>78</v>
      </c>
      <c r="P13" s="56">
        <v>0.97</v>
      </c>
      <c r="Q13" s="338">
        <v>27.5</v>
      </c>
      <c r="R13" s="39">
        <v>92.5</v>
      </c>
      <c r="S13" s="39">
        <v>27</v>
      </c>
      <c r="T13" s="39">
        <v>1.35</v>
      </c>
      <c r="U13" s="39">
        <v>58.1</v>
      </c>
      <c r="V13" s="39">
        <v>8.9999999999999993E-3</v>
      </c>
      <c r="W13" s="39">
        <v>1.2999999999999999E-2</v>
      </c>
      <c r="X13" s="281">
        <v>2.4E-2</v>
      </c>
    </row>
    <row r="14" spans="1:24" s="18" customFormat="1" ht="26.5" customHeight="1" x14ac:dyDescent="0.35">
      <c r="A14" s="137"/>
      <c r="B14" s="365"/>
      <c r="C14" s="177">
        <v>1</v>
      </c>
      <c r="D14" s="327" t="s">
        <v>20</v>
      </c>
      <c r="E14" s="309" t="s">
        <v>12</v>
      </c>
      <c r="F14" s="861">
        <v>10</v>
      </c>
      <c r="G14" s="130"/>
      <c r="H14" s="311">
        <v>2.44</v>
      </c>
      <c r="I14" s="17">
        <v>2.36</v>
      </c>
      <c r="J14" s="46">
        <v>0</v>
      </c>
      <c r="K14" s="334">
        <v>31</v>
      </c>
      <c r="L14" s="245">
        <v>0</v>
      </c>
      <c r="M14" s="19">
        <v>0.03</v>
      </c>
      <c r="N14" s="17">
        <v>0.16</v>
      </c>
      <c r="O14" s="17">
        <v>28.8</v>
      </c>
      <c r="P14" s="20">
        <v>0.1</v>
      </c>
      <c r="Q14" s="311">
        <v>100</v>
      </c>
      <c r="R14" s="17">
        <v>54.4</v>
      </c>
      <c r="S14" s="17">
        <v>4.7</v>
      </c>
      <c r="T14" s="17">
        <v>0.06</v>
      </c>
      <c r="U14" s="17">
        <v>0.88</v>
      </c>
      <c r="V14" s="17">
        <v>0</v>
      </c>
      <c r="W14" s="17">
        <v>0</v>
      </c>
      <c r="X14" s="46">
        <v>0</v>
      </c>
    </row>
    <row r="15" spans="1:24" s="18" customFormat="1" ht="26.5" customHeight="1" x14ac:dyDescent="0.35">
      <c r="A15" s="137"/>
      <c r="B15" s="119"/>
      <c r="C15" s="162">
        <v>31</v>
      </c>
      <c r="D15" s="327" t="s">
        <v>9</v>
      </c>
      <c r="E15" s="419" t="s">
        <v>84</v>
      </c>
      <c r="F15" s="235">
        <v>200</v>
      </c>
      <c r="G15" s="130"/>
      <c r="H15" s="312">
        <v>5.74</v>
      </c>
      <c r="I15" s="13">
        <v>8.7799999999999994</v>
      </c>
      <c r="J15" s="50">
        <v>8.74</v>
      </c>
      <c r="K15" s="132">
        <v>138.04</v>
      </c>
      <c r="L15" s="178">
        <v>0.04</v>
      </c>
      <c r="M15" s="101">
        <v>0.08</v>
      </c>
      <c r="N15" s="13">
        <v>5.24</v>
      </c>
      <c r="O15" s="13">
        <v>132.80000000000001</v>
      </c>
      <c r="P15" s="25">
        <v>0.06</v>
      </c>
      <c r="Q15" s="312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50">
        <v>3.5999999999999997E-2</v>
      </c>
    </row>
    <row r="16" spans="1:24" s="38" customFormat="1" ht="26.5" customHeight="1" x14ac:dyDescent="0.35">
      <c r="A16" s="138"/>
      <c r="B16" s="205" t="s">
        <v>80</v>
      </c>
      <c r="C16" s="211">
        <v>194</v>
      </c>
      <c r="D16" s="783" t="s">
        <v>10</v>
      </c>
      <c r="E16" s="850" t="s">
        <v>116</v>
      </c>
      <c r="F16" s="851">
        <v>90</v>
      </c>
      <c r="G16" s="211"/>
      <c r="H16" s="322">
        <v>16.559999999999999</v>
      </c>
      <c r="I16" s="63">
        <v>14.22</v>
      </c>
      <c r="J16" s="98">
        <v>11.7</v>
      </c>
      <c r="K16" s="477">
        <v>240.93</v>
      </c>
      <c r="L16" s="752">
        <v>0.04</v>
      </c>
      <c r="M16" s="73">
        <v>0.08</v>
      </c>
      <c r="N16" s="74">
        <v>0.5</v>
      </c>
      <c r="O16" s="74">
        <v>0.36</v>
      </c>
      <c r="P16" s="142">
        <v>2.7E-2</v>
      </c>
      <c r="Q16" s="424">
        <v>17.350000000000001</v>
      </c>
      <c r="R16" s="74">
        <v>113.15</v>
      </c>
      <c r="S16" s="74">
        <v>16.149999999999999</v>
      </c>
      <c r="T16" s="74">
        <v>0.97</v>
      </c>
      <c r="U16" s="74">
        <v>98.28</v>
      </c>
      <c r="V16" s="74">
        <v>3.5999999999999999E-3</v>
      </c>
      <c r="W16" s="74">
        <v>6.0000000000000001E-3</v>
      </c>
      <c r="X16" s="75">
        <v>0</v>
      </c>
    </row>
    <row r="17" spans="1:24" s="38" customFormat="1" ht="26.5" customHeight="1" x14ac:dyDescent="0.35">
      <c r="A17" s="138"/>
      <c r="B17" s="207" t="s">
        <v>82</v>
      </c>
      <c r="C17" s="212">
        <v>83</v>
      </c>
      <c r="D17" s="655" t="s">
        <v>10</v>
      </c>
      <c r="E17" s="848" t="s">
        <v>178</v>
      </c>
      <c r="F17" s="863">
        <v>90</v>
      </c>
      <c r="G17" s="240"/>
      <c r="H17" s="595">
        <v>20.25</v>
      </c>
      <c r="I17" s="104">
        <v>11.52</v>
      </c>
      <c r="J17" s="596">
        <v>1.35</v>
      </c>
      <c r="K17" s="809">
        <v>189.99</v>
      </c>
      <c r="L17" s="753">
        <v>7.0000000000000007E-2</v>
      </c>
      <c r="M17" s="726">
        <v>0.1</v>
      </c>
      <c r="N17" s="104">
        <v>4.84</v>
      </c>
      <c r="O17" s="104">
        <v>29.7</v>
      </c>
      <c r="P17" s="689">
        <v>0</v>
      </c>
      <c r="Q17" s="595">
        <v>20.53</v>
      </c>
      <c r="R17" s="104">
        <v>74.290000000000006</v>
      </c>
      <c r="S17" s="104">
        <v>23.03</v>
      </c>
      <c r="T17" s="104">
        <v>0.96</v>
      </c>
      <c r="U17" s="104">
        <v>298.8</v>
      </c>
      <c r="V17" s="104">
        <v>5.0000000000000001E-3</v>
      </c>
      <c r="W17" s="104">
        <v>6.0000000000000001E-3</v>
      </c>
      <c r="X17" s="596">
        <v>1.7999999999999999E-2</v>
      </c>
    </row>
    <row r="18" spans="1:24" s="38" customFormat="1" ht="35.25" customHeight="1" x14ac:dyDescent="0.35">
      <c r="A18" s="138"/>
      <c r="B18" s="154"/>
      <c r="C18" s="131">
        <v>52</v>
      </c>
      <c r="D18" s="262" t="s">
        <v>68</v>
      </c>
      <c r="E18" s="380" t="s">
        <v>168</v>
      </c>
      <c r="F18" s="176">
        <v>150</v>
      </c>
      <c r="G18" s="131"/>
      <c r="H18" s="323">
        <v>3.15</v>
      </c>
      <c r="I18" s="106">
        <v>4.5</v>
      </c>
      <c r="J18" s="267">
        <v>17.55</v>
      </c>
      <c r="K18" s="542">
        <v>122.85</v>
      </c>
      <c r="L18" s="245">
        <v>0.16</v>
      </c>
      <c r="M18" s="19">
        <v>0.11</v>
      </c>
      <c r="N18" s="17">
        <v>25.3</v>
      </c>
      <c r="O18" s="17">
        <v>15</v>
      </c>
      <c r="P18" s="46">
        <v>0.03</v>
      </c>
      <c r="Q18" s="311">
        <v>16.260000000000002</v>
      </c>
      <c r="R18" s="17">
        <v>94.6</v>
      </c>
      <c r="S18" s="17">
        <v>35.32</v>
      </c>
      <c r="T18" s="17">
        <v>15.9</v>
      </c>
      <c r="U18" s="17">
        <v>807.75</v>
      </c>
      <c r="V18" s="17">
        <v>8.0000000000000002E-3</v>
      </c>
      <c r="W18" s="17">
        <v>1E-3</v>
      </c>
      <c r="X18" s="46">
        <v>4.4999999999999998E-2</v>
      </c>
    </row>
    <row r="19" spans="1:24" s="18" customFormat="1" ht="39" customHeight="1" x14ac:dyDescent="0.35">
      <c r="A19" s="139"/>
      <c r="B19" s="154"/>
      <c r="C19" s="175">
        <v>114</v>
      </c>
      <c r="D19" s="225" t="s">
        <v>47</v>
      </c>
      <c r="E19" s="277" t="s">
        <v>54</v>
      </c>
      <c r="F19" s="491">
        <v>200</v>
      </c>
      <c r="G19" s="175"/>
      <c r="H19" s="19">
        <v>0.2</v>
      </c>
      <c r="I19" s="17">
        <v>0</v>
      </c>
      <c r="J19" s="20">
        <v>11</v>
      </c>
      <c r="K19" s="245">
        <v>44.8</v>
      </c>
      <c r="L19" s="311">
        <v>0</v>
      </c>
      <c r="M19" s="19">
        <v>0</v>
      </c>
      <c r="N19" s="17">
        <v>0.08</v>
      </c>
      <c r="O19" s="17">
        <v>0</v>
      </c>
      <c r="P19" s="46">
        <v>0</v>
      </c>
      <c r="Q19" s="19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26.5" customHeight="1" x14ac:dyDescent="0.35">
      <c r="A20" s="139"/>
      <c r="B20" s="154"/>
      <c r="C20" s="542">
        <v>119</v>
      </c>
      <c r="D20" s="194" t="s">
        <v>14</v>
      </c>
      <c r="E20" s="264" t="s">
        <v>58</v>
      </c>
      <c r="F20" s="176">
        <v>30</v>
      </c>
      <c r="G20" s="523"/>
      <c r="H20" s="364">
        <v>2.13</v>
      </c>
      <c r="I20" s="22">
        <v>0.21</v>
      </c>
      <c r="J20" s="54">
        <v>13.26</v>
      </c>
      <c r="K20" s="604">
        <v>72</v>
      </c>
      <c r="L20" s="248">
        <v>0.03</v>
      </c>
      <c r="M20" s="21">
        <v>0.01</v>
      </c>
      <c r="N20" s="22">
        <v>0</v>
      </c>
      <c r="O20" s="22">
        <v>0</v>
      </c>
      <c r="P20" s="23">
        <v>0</v>
      </c>
      <c r="Q20" s="364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26.5" customHeight="1" x14ac:dyDescent="0.35">
      <c r="A21" s="139"/>
      <c r="B21" s="176"/>
      <c r="C21" s="131">
        <v>120</v>
      </c>
      <c r="D21" s="194" t="s">
        <v>15</v>
      </c>
      <c r="E21" s="264" t="s">
        <v>49</v>
      </c>
      <c r="F21" s="176">
        <v>20</v>
      </c>
      <c r="G21" s="523"/>
      <c r="H21" s="364">
        <v>1.1399999999999999</v>
      </c>
      <c r="I21" s="22">
        <v>0.22</v>
      </c>
      <c r="J21" s="54">
        <v>7.44</v>
      </c>
      <c r="K21" s="604">
        <v>36.26</v>
      </c>
      <c r="L21" s="248">
        <v>0.02</v>
      </c>
      <c r="M21" s="21">
        <v>2.4E-2</v>
      </c>
      <c r="N21" s="22">
        <v>0.08</v>
      </c>
      <c r="O21" s="22">
        <v>0</v>
      </c>
      <c r="P21" s="23">
        <v>0</v>
      </c>
      <c r="Q21" s="364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38" customFormat="1" ht="26.5" customHeight="1" x14ac:dyDescent="0.35">
      <c r="A22" s="138"/>
      <c r="B22" s="205"/>
      <c r="C22" s="758"/>
      <c r="D22" s="864"/>
      <c r="E22" s="854" t="s">
        <v>21</v>
      </c>
      <c r="F22" s="621">
        <f>F13+F14+F15+F16+F18+F19+F20+F21</f>
        <v>750</v>
      </c>
      <c r="G22" s="758"/>
      <c r="H22" s="614">
        <f>H13+H14+H15+H16+H18+H19+H20+H21</f>
        <v>37.31</v>
      </c>
      <c r="I22" s="615">
        <f t="shared" ref="I22:X22" si="1">I13+I14+I15+I16+I18+I19+I20+I21</f>
        <v>35.339999999999996</v>
      </c>
      <c r="J22" s="616">
        <f t="shared" si="1"/>
        <v>69.990000000000009</v>
      </c>
      <c r="K22" s="684">
        <f t="shared" si="1"/>
        <v>756.57999999999993</v>
      </c>
      <c r="L22" s="391">
        <f t="shared" si="1"/>
        <v>0.32000000000000006</v>
      </c>
      <c r="M22" s="732">
        <f t="shared" si="1"/>
        <v>0.51400000000000001</v>
      </c>
      <c r="N22" s="615">
        <f t="shared" si="1"/>
        <v>31.36</v>
      </c>
      <c r="O22" s="615">
        <f t="shared" si="1"/>
        <v>254.96000000000004</v>
      </c>
      <c r="P22" s="708">
        <f t="shared" si="1"/>
        <v>1.1870000000000001</v>
      </c>
      <c r="Q22" s="614">
        <f t="shared" si="1"/>
        <v>226.37</v>
      </c>
      <c r="R22" s="615">
        <f t="shared" si="1"/>
        <v>529.19000000000005</v>
      </c>
      <c r="S22" s="615">
        <f t="shared" si="1"/>
        <v>135.22999999999999</v>
      </c>
      <c r="T22" s="615">
        <f t="shared" si="1"/>
        <v>21.660000000000004</v>
      </c>
      <c r="U22" s="615">
        <f t="shared" si="1"/>
        <v>1345.89</v>
      </c>
      <c r="V22" s="615">
        <f t="shared" si="1"/>
        <v>2.9600000000000001E-2</v>
      </c>
      <c r="W22" s="615">
        <f t="shared" si="1"/>
        <v>2.4E-2</v>
      </c>
      <c r="X22" s="616">
        <f t="shared" si="1"/>
        <v>0.11699999999999999</v>
      </c>
    </row>
    <row r="23" spans="1:24" s="38" customFormat="1" ht="26.5" customHeight="1" x14ac:dyDescent="0.35">
      <c r="A23" s="138"/>
      <c r="B23" s="857"/>
      <c r="C23" s="791"/>
      <c r="D23" s="865"/>
      <c r="E23" s="859" t="s">
        <v>21</v>
      </c>
      <c r="F23" s="390">
        <f>F13+F14+F15+F17+F18+F19+F20+F21</f>
        <v>750</v>
      </c>
      <c r="G23" s="791"/>
      <c r="H23" s="663">
        <f>H13+H14+H15+H17+H18+H19+H20+H21</f>
        <v>41.000000000000007</v>
      </c>
      <c r="I23" s="660">
        <f t="shared" ref="I23:X23" si="2">I13+I14+I15+I17+I18+I19+I20+I21</f>
        <v>32.639999999999993</v>
      </c>
      <c r="J23" s="664">
        <f t="shared" si="2"/>
        <v>59.639999999999993</v>
      </c>
      <c r="K23" s="706">
        <f t="shared" si="2"/>
        <v>705.64</v>
      </c>
      <c r="L23" s="390">
        <f t="shared" si="2"/>
        <v>0.35000000000000009</v>
      </c>
      <c r="M23" s="929">
        <f t="shared" si="2"/>
        <v>0.53400000000000003</v>
      </c>
      <c r="N23" s="660">
        <f t="shared" si="2"/>
        <v>35.699999999999996</v>
      </c>
      <c r="O23" s="660">
        <f t="shared" si="2"/>
        <v>284.3</v>
      </c>
      <c r="P23" s="667">
        <f t="shared" si="2"/>
        <v>1.1600000000000001</v>
      </c>
      <c r="Q23" s="663">
        <f t="shared" si="2"/>
        <v>229.55</v>
      </c>
      <c r="R23" s="660">
        <f t="shared" si="2"/>
        <v>490.33000000000004</v>
      </c>
      <c r="S23" s="660">
        <f t="shared" si="2"/>
        <v>142.11000000000001</v>
      </c>
      <c r="T23" s="660">
        <f t="shared" si="2"/>
        <v>21.650000000000002</v>
      </c>
      <c r="U23" s="660">
        <f t="shared" si="2"/>
        <v>1546.41</v>
      </c>
      <c r="V23" s="660">
        <f t="shared" si="2"/>
        <v>3.1E-2</v>
      </c>
      <c r="W23" s="660">
        <f t="shared" si="2"/>
        <v>2.4E-2</v>
      </c>
      <c r="X23" s="664">
        <f t="shared" si="2"/>
        <v>0.13500000000000001</v>
      </c>
    </row>
    <row r="24" spans="1:24" s="38" customFormat="1" ht="26.5" customHeight="1" x14ac:dyDescent="0.35">
      <c r="A24" s="138"/>
      <c r="B24" s="855"/>
      <c r="C24" s="758"/>
      <c r="D24" s="864"/>
      <c r="E24" s="856" t="s">
        <v>22</v>
      </c>
      <c r="F24" s="305"/>
      <c r="G24" s="758"/>
      <c r="H24" s="257"/>
      <c r="I24" s="24"/>
      <c r="J24" s="76"/>
      <c r="K24" s="767">
        <f>K22/23.5</f>
        <v>32.194893617021272</v>
      </c>
      <c r="L24" s="305"/>
      <c r="M24" s="61"/>
      <c r="N24" s="24"/>
      <c r="O24" s="24"/>
      <c r="P24" s="141"/>
      <c r="Q24" s="257"/>
      <c r="R24" s="24"/>
      <c r="S24" s="24"/>
      <c r="T24" s="24"/>
      <c r="U24" s="24"/>
      <c r="V24" s="24"/>
      <c r="W24" s="24"/>
      <c r="X24" s="76"/>
    </row>
    <row r="25" spans="1:24" s="38" customFormat="1" ht="26.5" customHeight="1" thickBot="1" x14ac:dyDescent="0.4">
      <c r="A25" s="188"/>
      <c r="B25" s="766"/>
      <c r="C25" s="213"/>
      <c r="D25" s="866"/>
      <c r="E25" s="860" t="s">
        <v>22</v>
      </c>
      <c r="F25" s="237"/>
      <c r="G25" s="213"/>
      <c r="H25" s="626"/>
      <c r="I25" s="627"/>
      <c r="J25" s="628"/>
      <c r="K25" s="867">
        <f>K23/23.5</f>
        <v>30.027234042553189</v>
      </c>
      <c r="L25" s="237"/>
      <c r="M25" s="733"/>
      <c r="N25" s="627"/>
      <c r="O25" s="627"/>
      <c r="P25" s="709"/>
      <c r="Q25" s="626"/>
      <c r="R25" s="627"/>
      <c r="S25" s="627"/>
      <c r="T25" s="627"/>
      <c r="U25" s="627"/>
      <c r="V25" s="627"/>
      <c r="W25" s="627"/>
      <c r="X25" s="628"/>
    </row>
    <row r="26" spans="1:24" ht="15.5" x14ac:dyDescent="0.35">
      <c r="A26" s="9"/>
      <c r="B26" s="293"/>
      <c r="C26" s="294"/>
      <c r="D26" s="304"/>
      <c r="E26" s="30"/>
      <c r="F26" s="30"/>
      <c r="G26" s="272"/>
      <c r="H26" s="273"/>
      <c r="I26" s="272"/>
      <c r="J26" s="30"/>
      <c r="K26" s="274"/>
      <c r="L26" s="30"/>
      <c r="M26" s="30"/>
      <c r="N26" s="30"/>
      <c r="O26" s="275"/>
      <c r="P26" s="275"/>
      <c r="Q26" s="275"/>
      <c r="R26" s="275"/>
      <c r="S26" s="275"/>
    </row>
    <row r="29" spans="1:24" x14ac:dyDescent="0.35">
      <c r="A29" s="71" t="s">
        <v>70</v>
      </c>
      <c r="B29" s="144"/>
      <c r="C29" s="72"/>
      <c r="D29" s="60"/>
    </row>
    <row r="30" spans="1:24" x14ac:dyDescent="0.35">
      <c r="A30" s="68" t="s">
        <v>71</v>
      </c>
      <c r="B30" s="145"/>
      <c r="C30" s="69"/>
      <c r="D30" s="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300"/>
      <c r="D2" s="302" t="s">
        <v>3</v>
      </c>
      <c r="E2" s="6"/>
      <c r="F2" s="8" t="s">
        <v>2</v>
      </c>
      <c r="G2" s="15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1"/>
      <c r="D3" s="30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35"/>
      <c r="C4" s="128" t="s">
        <v>40</v>
      </c>
      <c r="D4" s="325"/>
      <c r="E4" s="221"/>
      <c r="F4" s="135"/>
      <c r="G4" s="128"/>
      <c r="H4" s="346" t="s">
        <v>23</v>
      </c>
      <c r="I4" s="347"/>
      <c r="J4" s="348"/>
      <c r="K4" s="86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136"/>
      <c r="C5" s="129" t="s">
        <v>41</v>
      </c>
      <c r="D5" s="326" t="s">
        <v>42</v>
      </c>
      <c r="E5" s="129" t="s">
        <v>39</v>
      </c>
      <c r="F5" s="329" t="s">
        <v>27</v>
      </c>
      <c r="G5" s="129" t="s">
        <v>38</v>
      </c>
      <c r="H5" s="310" t="s">
        <v>28</v>
      </c>
      <c r="I5" s="92" t="s">
        <v>29</v>
      </c>
      <c r="J5" s="93" t="s">
        <v>30</v>
      </c>
      <c r="K5" s="739" t="s">
        <v>31</v>
      </c>
      <c r="L5" s="507" t="s">
        <v>32</v>
      </c>
      <c r="M5" s="507" t="s">
        <v>146</v>
      </c>
      <c r="N5" s="498" t="s">
        <v>33</v>
      </c>
      <c r="O5" s="736" t="s">
        <v>147</v>
      </c>
      <c r="P5" s="93" t="s">
        <v>148</v>
      </c>
      <c r="Q5" s="91" t="s">
        <v>34</v>
      </c>
      <c r="R5" s="92" t="s">
        <v>35</v>
      </c>
      <c r="S5" s="92" t="s">
        <v>36</v>
      </c>
      <c r="T5" s="93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26.5" customHeight="1" x14ac:dyDescent="0.35">
      <c r="A6" s="137" t="s">
        <v>6</v>
      </c>
      <c r="B6" s="279"/>
      <c r="C6" s="180">
        <v>25</v>
      </c>
      <c r="D6" s="192" t="s">
        <v>20</v>
      </c>
      <c r="E6" s="277" t="s">
        <v>52</v>
      </c>
      <c r="F6" s="457">
        <v>150</v>
      </c>
      <c r="G6" s="180"/>
      <c r="H6" s="19">
        <v>0.6</v>
      </c>
      <c r="I6" s="17">
        <v>0.45</v>
      </c>
      <c r="J6" s="20">
        <v>12.3</v>
      </c>
      <c r="K6" s="245">
        <v>54.9</v>
      </c>
      <c r="L6" s="311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11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5"/>
      <c r="B7" s="206"/>
      <c r="C7" s="177">
        <v>66</v>
      </c>
      <c r="D7" s="345" t="s">
        <v>108</v>
      </c>
      <c r="E7" s="419" t="s">
        <v>86</v>
      </c>
      <c r="F7" s="235">
        <v>240</v>
      </c>
      <c r="G7" s="130"/>
      <c r="H7" s="311">
        <v>20.88</v>
      </c>
      <c r="I7" s="17">
        <v>8.8800000000000008</v>
      </c>
      <c r="J7" s="46">
        <v>24.48</v>
      </c>
      <c r="K7" s="334">
        <v>428.64</v>
      </c>
      <c r="L7" s="311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5"/>
      <c r="B8" s="206"/>
      <c r="C8" s="175">
        <v>113</v>
      </c>
      <c r="D8" s="225" t="s">
        <v>5</v>
      </c>
      <c r="E8" s="192" t="s">
        <v>11</v>
      </c>
      <c r="F8" s="175">
        <v>200</v>
      </c>
      <c r="G8" s="331"/>
      <c r="H8" s="311">
        <v>0.2</v>
      </c>
      <c r="I8" s="17">
        <v>0</v>
      </c>
      <c r="J8" s="46">
        <v>11</v>
      </c>
      <c r="K8" s="335">
        <v>45.6</v>
      </c>
      <c r="L8" s="311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5"/>
      <c r="B9" s="195"/>
      <c r="C9" s="178">
        <v>119</v>
      </c>
      <c r="D9" s="192" t="s">
        <v>14</v>
      </c>
      <c r="E9" s="192" t="s">
        <v>58</v>
      </c>
      <c r="F9" s="232">
        <v>20</v>
      </c>
      <c r="G9" s="168"/>
      <c r="H9" s="311">
        <v>1.4</v>
      </c>
      <c r="I9" s="17">
        <v>0.14000000000000001</v>
      </c>
      <c r="J9" s="46">
        <v>8.8000000000000007</v>
      </c>
      <c r="K9" s="334">
        <v>48</v>
      </c>
      <c r="L9" s="311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5"/>
      <c r="B10" s="176"/>
      <c r="C10" s="175">
        <v>120</v>
      </c>
      <c r="D10" s="229" t="s">
        <v>15</v>
      </c>
      <c r="E10" s="193" t="s">
        <v>117</v>
      </c>
      <c r="F10" s="175">
        <v>20</v>
      </c>
      <c r="G10" s="332"/>
      <c r="H10" s="311">
        <v>1.1399999999999999</v>
      </c>
      <c r="I10" s="17">
        <v>0.22</v>
      </c>
      <c r="J10" s="46">
        <v>7.44</v>
      </c>
      <c r="K10" s="335">
        <v>36.26</v>
      </c>
      <c r="L10" s="364">
        <v>0.02</v>
      </c>
      <c r="M10" s="21">
        <v>2.4E-2</v>
      </c>
      <c r="N10" s="22">
        <v>0.08</v>
      </c>
      <c r="O10" s="22">
        <v>0</v>
      </c>
      <c r="P10" s="54">
        <v>0</v>
      </c>
      <c r="Q10" s="364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5"/>
      <c r="B11" s="206"/>
      <c r="C11" s="176"/>
      <c r="D11" s="269"/>
      <c r="E11" s="200" t="s">
        <v>21</v>
      </c>
      <c r="F11" s="356">
        <f>SUM(F6:F10)</f>
        <v>630</v>
      </c>
      <c r="G11" s="131"/>
      <c r="H11" s="258">
        <f t="shared" ref="H11:X11" si="0">SUM(H6:H10)</f>
        <v>24.22</v>
      </c>
      <c r="I11" s="36">
        <f t="shared" si="0"/>
        <v>9.6900000000000013</v>
      </c>
      <c r="J11" s="80">
        <f t="shared" si="0"/>
        <v>64.02</v>
      </c>
      <c r="K11" s="532">
        <f t="shared" si="0"/>
        <v>613.4</v>
      </c>
      <c r="L11" s="258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54">
        <f t="shared" si="0"/>
        <v>0</v>
      </c>
      <c r="Q11" s="258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80">
        <f t="shared" si="0"/>
        <v>0.16200000000000001</v>
      </c>
    </row>
    <row r="12" spans="1:24" s="38" customFormat="1" ht="26.5" customHeight="1" thickBot="1" x14ac:dyDescent="0.4">
      <c r="A12" s="186"/>
      <c r="B12" s="320"/>
      <c r="C12" s="179"/>
      <c r="D12" s="559"/>
      <c r="E12" s="201" t="s">
        <v>22</v>
      </c>
      <c r="F12" s="179"/>
      <c r="G12" s="278"/>
      <c r="H12" s="351"/>
      <c r="I12" s="352"/>
      <c r="J12" s="712"/>
      <c r="K12" s="738">
        <f>K11/23.5</f>
        <v>26.102127659574467</v>
      </c>
      <c r="L12" s="351"/>
      <c r="M12" s="728"/>
      <c r="N12" s="352"/>
      <c r="O12" s="352"/>
      <c r="P12" s="711"/>
      <c r="Q12" s="319"/>
      <c r="R12" s="196"/>
      <c r="S12" s="196"/>
      <c r="T12" s="196"/>
      <c r="U12" s="196"/>
      <c r="V12" s="196"/>
      <c r="W12" s="196"/>
      <c r="X12" s="197"/>
    </row>
    <row r="13" spans="1:24" s="18" customFormat="1" ht="26.5" customHeight="1" x14ac:dyDescent="0.35">
      <c r="A13" s="187" t="s">
        <v>7</v>
      </c>
      <c r="B13" s="296"/>
      <c r="C13" s="198">
        <v>9</v>
      </c>
      <c r="D13" s="226" t="s">
        <v>20</v>
      </c>
      <c r="E13" s="541" t="s">
        <v>106</v>
      </c>
      <c r="F13" s="198">
        <v>60</v>
      </c>
      <c r="G13" s="349"/>
      <c r="H13" s="353">
        <v>1.26</v>
      </c>
      <c r="I13" s="42">
        <v>4.26</v>
      </c>
      <c r="J13" s="43">
        <v>7.26</v>
      </c>
      <c r="K13" s="737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53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7"/>
      <c r="B14" s="119"/>
      <c r="C14" s="175">
        <v>37</v>
      </c>
      <c r="D14" s="225" t="s">
        <v>9</v>
      </c>
      <c r="E14" s="521" t="s">
        <v>126</v>
      </c>
      <c r="F14" s="238">
        <v>200</v>
      </c>
      <c r="G14" s="192"/>
      <c r="H14" s="312">
        <v>6</v>
      </c>
      <c r="I14" s="13">
        <v>5.4</v>
      </c>
      <c r="J14" s="50">
        <v>10.8</v>
      </c>
      <c r="K14" s="178">
        <v>115.6</v>
      </c>
      <c r="L14" s="312">
        <v>0.1</v>
      </c>
      <c r="M14" s="101">
        <v>0.1</v>
      </c>
      <c r="N14" s="13">
        <v>10.7</v>
      </c>
      <c r="O14" s="13">
        <v>162</v>
      </c>
      <c r="P14" s="50">
        <v>0</v>
      </c>
      <c r="Q14" s="312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38"/>
      <c r="B15" s="206"/>
      <c r="C15" s="177">
        <v>126</v>
      </c>
      <c r="D15" s="345" t="s">
        <v>10</v>
      </c>
      <c r="E15" s="419" t="s">
        <v>141</v>
      </c>
      <c r="F15" s="235">
        <v>90</v>
      </c>
      <c r="G15" s="130"/>
      <c r="H15" s="312">
        <v>16.649999999999999</v>
      </c>
      <c r="I15" s="13">
        <v>8.01</v>
      </c>
      <c r="J15" s="50">
        <v>4.8600000000000003</v>
      </c>
      <c r="K15" s="191">
        <v>168.75</v>
      </c>
      <c r="L15" s="101">
        <v>0.15</v>
      </c>
      <c r="M15" s="101">
        <v>0.12</v>
      </c>
      <c r="N15" s="13">
        <v>2.0099999999999998</v>
      </c>
      <c r="O15" s="13">
        <v>0</v>
      </c>
      <c r="P15" s="50">
        <v>0</v>
      </c>
      <c r="Q15" s="101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38"/>
      <c r="B16" s="156"/>
      <c r="C16" s="175">
        <v>124</v>
      </c>
      <c r="D16" s="225" t="s">
        <v>68</v>
      </c>
      <c r="E16" s="277" t="s">
        <v>118</v>
      </c>
      <c r="F16" s="175">
        <v>150</v>
      </c>
      <c r="G16" s="168"/>
      <c r="H16" s="312">
        <v>4.05</v>
      </c>
      <c r="I16" s="13">
        <v>4.5</v>
      </c>
      <c r="J16" s="50">
        <v>22.8</v>
      </c>
      <c r="K16" s="191">
        <v>147.30000000000001</v>
      </c>
      <c r="L16" s="268">
        <v>0.11</v>
      </c>
      <c r="M16" s="268">
        <v>0.02</v>
      </c>
      <c r="N16" s="106">
        <v>0</v>
      </c>
      <c r="O16" s="106">
        <v>0</v>
      </c>
      <c r="P16" s="107">
        <v>0</v>
      </c>
      <c r="Q16" s="323">
        <v>10.49</v>
      </c>
      <c r="R16" s="106">
        <v>86</v>
      </c>
      <c r="S16" s="106">
        <v>30.56</v>
      </c>
      <c r="T16" s="106">
        <v>0.99</v>
      </c>
      <c r="U16" s="106">
        <v>80.400000000000006</v>
      </c>
      <c r="V16" s="106">
        <v>3.0000000000000001E-3</v>
      </c>
      <c r="W16" s="106">
        <v>1E-3</v>
      </c>
      <c r="X16" s="267">
        <v>0.02</v>
      </c>
    </row>
    <row r="17" spans="1:24" s="18" customFormat="1" ht="26.5" customHeight="1" x14ac:dyDescent="0.35">
      <c r="A17" s="139"/>
      <c r="B17" s="154"/>
      <c r="C17" s="178">
        <v>103</v>
      </c>
      <c r="D17" s="229" t="s">
        <v>18</v>
      </c>
      <c r="E17" s="192" t="s">
        <v>65</v>
      </c>
      <c r="F17" s="175">
        <v>200</v>
      </c>
      <c r="G17" s="332"/>
      <c r="H17" s="311">
        <v>0.2</v>
      </c>
      <c r="I17" s="17">
        <v>0</v>
      </c>
      <c r="J17" s="46">
        <v>15.02</v>
      </c>
      <c r="K17" s="255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11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39"/>
      <c r="B18" s="154"/>
      <c r="C18" s="178">
        <v>119</v>
      </c>
      <c r="D18" s="225" t="s">
        <v>14</v>
      </c>
      <c r="E18" s="193" t="s">
        <v>58</v>
      </c>
      <c r="F18" s="175">
        <v>45</v>
      </c>
      <c r="G18" s="350"/>
      <c r="H18" s="311">
        <v>3.19</v>
      </c>
      <c r="I18" s="17">
        <v>0.31</v>
      </c>
      <c r="J18" s="46">
        <v>19.89</v>
      </c>
      <c r="K18" s="255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11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39"/>
      <c r="B19" s="177"/>
      <c r="C19" s="175">
        <v>120</v>
      </c>
      <c r="D19" s="225" t="s">
        <v>15</v>
      </c>
      <c r="E19" s="193" t="s">
        <v>49</v>
      </c>
      <c r="F19" s="175">
        <v>30</v>
      </c>
      <c r="G19" s="350"/>
      <c r="H19" s="311">
        <v>1.71</v>
      </c>
      <c r="I19" s="17">
        <v>0.33</v>
      </c>
      <c r="J19" s="46">
        <v>11.16</v>
      </c>
      <c r="K19" s="255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11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38"/>
      <c r="B20" s="206"/>
      <c r="C20" s="181"/>
      <c r="D20" s="717"/>
      <c r="E20" s="200" t="s">
        <v>21</v>
      </c>
      <c r="F20" s="388">
        <f>SUM(F13:F19)</f>
        <v>775</v>
      </c>
      <c r="G20" s="339"/>
      <c r="H20" s="258">
        <f t="shared" ref="H20:J20" si="1">SUM(H13:H19)</f>
        <v>33.059999999999995</v>
      </c>
      <c r="I20" s="36">
        <f t="shared" si="1"/>
        <v>22.81</v>
      </c>
      <c r="J20" s="80">
        <f t="shared" si="1"/>
        <v>91.789999999999992</v>
      </c>
      <c r="K20" s="532">
        <f>SUM(K13:K19)</f>
        <v>728.12</v>
      </c>
      <c r="L20" s="258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80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80">
        <f t="shared" si="2"/>
        <v>0.14200000000000002</v>
      </c>
    </row>
    <row r="21" spans="1:24" s="38" customFormat="1" ht="26.5" customHeight="1" thickBot="1" x14ac:dyDescent="0.4">
      <c r="A21" s="188"/>
      <c r="B21" s="320"/>
      <c r="C21" s="182"/>
      <c r="D21" s="718"/>
      <c r="E21" s="201" t="s">
        <v>22</v>
      </c>
      <c r="F21" s="179"/>
      <c r="G21" s="265"/>
      <c r="H21" s="261"/>
      <c r="I21" s="59"/>
      <c r="J21" s="147"/>
      <c r="K21" s="579">
        <f>K20/23.5</f>
        <v>30.983829787234043</v>
      </c>
      <c r="L21" s="261"/>
      <c r="M21" s="199"/>
      <c r="N21" s="59"/>
      <c r="O21" s="59"/>
      <c r="P21" s="147"/>
      <c r="Q21" s="199"/>
      <c r="R21" s="59"/>
      <c r="S21" s="59"/>
      <c r="T21" s="59"/>
      <c r="U21" s="59"/>
      <c r="V21" s="59"/>
      <c r="W21" s="59"/>
      <c r="X21" s="147"/>
    </row>
    <row r="22" spans="1:24" ht="15.5" x14ac:dyDescent="0.35">
      <c r="A22" s="9"/>
      <c r="B22" s="293"/>
      <c r="C22" s="294"/>
      <c r="D22" s="304"/>
      <c r="E22" s="30"/>
      <c r="F22" s="30"/>
      <c r="G22" s="272"/>
      <c r="H22" s="273"/>
      <c r="I22" s="272"/>
      <c r="J22" s="30"/>
      <c r="K22" s="274"/>
      <c r="L22" s="30"/>
      <c r="M22" s="30"/>
      <c r="N22" s="30"/>
      <c r="O22" s="275"/>
      <c r="P22" s="275"/>
      <c r="Q22" s="275"/>
      <c r="R22" s="275"/>
      <c r="S22" s="27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300"/>
      <c r="D2" s="302" t="s">
        <v>3</v>
      </c>
      <c r="E2" s="6"/>
      <c r="F2" s="8" t="s">
        <v>2</v>
      </c>
      <c r="G2" s="15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1"/>
      <c r="D3" s="30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640"/>
      <c r="C4" s="639" t="s">
        <v>40</v>
      </c>
      <c r="D4" s="325"/>
      <c r="E4" s="221"/>
      <c r="F4" s="642"/>
      <c r="G4" s="641"/>
      <c r="H4" s="346" t="s">
        <v>23</v>
      </c>
      <c r="I4" s="347"/>
      <c r="J4" s="348"/>
      <c r="K4" s="43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136"/>
      <c r="C5" s="129" t="s">
        <v>41</v>
      </c>
      <c r="D5" s="326" t="s">
        <v>42</v>
      </c>
      <c r="E5" s="129" t="s">
        <v>39</v>
      </c>
      <c r="F5" s="136" t="s">
        <v>27</v>
      </c>
      <c r="G5" s="129" t="s">
        <v>38</v>
      </c>
      <c r="H5" s="310" t="s">
        <v>28</v>
      </c>
      <c r="I5" s="92" t="s">
        <v>29</v>
      </c>
      <c r="J5" s="93" t="s">
        <v>30</v>
      </c>
      <c r="K5" s="433" t="s">
        <v>31</v>
      </c>
      <c r="L5" s="507" t="s">
        <v>32</v>
      </c>
      <c r="M5" s="507" t="s">
        <v>146</v>
      </c>
      <c r="N5" s="498" t="s">
        <v>33</v>
      </c>
      <c r="O5" s="736" t="s">
        <v>147</v>
      </c>
      <c r="P5" s="93" t="s">
        <v>148</v>
      </c>
      <c r="Q5" s="91" t="s">
        <v>34</v>
      </c>
      <c r="R5" s="92" t="s">
        <v>35</v>
      </c>
      <c r="S5" s="92" t="s">
        <v>36</v>
      </c>
      <c r="T5" s="93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39" customHeight="1" x14ac:dyDescent="0.35">
      <c r="A6" s="137" t="s">
        <v>6</v>
      </c>
      <c r="B6" s="198"/>
      <c r="C6" s="560">
        <v>166</v>
      </c>
      <c r="D6" s="555" t="s">
        <v>90</v>
      </c>
      <c r="E6" s="690" t="s">
        <v>143</v>
      </c>
      <c r="F6" s="280" t="s">
        <v>139</v>
      </c>
      <c r="G6" s="692"/>
      <c r="H6" s="658">
        <v>4.45</v>
      </c>
      <c r="I6" s="539">
        <v>5.15</v>
      </c>
      <c r="J6" s="659">
        <v>23.25</v>
      </c>
      <c r="K6" s="703">
        <v>156.94999999999999</v>
      </c>
      <c r="L6" s="338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38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81">
        <v>5.0000000000000001E-3</v>
      </c>
    </row>
    <row r="7" spans="1:24" s="38" customFormat="1" ht="26.5" customHeight="1" x14ac:dyDescent="0.35">
      <c r="A7" s="185"/>
      <c r="B7" s="206"/>
      <c r="C7" s="215">
        <v>59</v>
      </c>
      <c r="D7" s="262" t="s">
        <v>66</v>
      </c>
      <c r="E7" s="398" t="s">
        <v>185</v>
      </c>
      <c r="F7" s="238" t="s">
        <v>100</v>
      </c>
      <c r="G7" s="131"/>
      <c r="H7" s="364">
        <v>7.79</v>
      </c>
      <c r="I7" s="22">
        <v>11.89</v>
      </c>
      <c r="J7" s="54">
        <v>26.65</v>
      </c>
      <c r="K7" s="363">
        <v>244.56</v>
      </c>
      <c r="L7" s="311">
        <v>0.22</v>
      </c>
      <c r="M7" s="19">
        <v>0.24</v>
      </c>
      <c r="N7" s="17">
        <v>0</v>
      </c>
      <c r="O7" s="17">
        <v>13.53</v>
      </c>
      <c r="P7" s="20">
        <v>0.12</v>
      </c>
      <c r="Q7" s="311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5"/>
      <c r="B8" s="206"/>
      <c r="C8" s="175">
        <v>114</v>
      </c>
      <c r="D8" s="225" t="s">
        <v>47</v>
      </c>
      <c r="E8" s="277" t="s">
        <v>54</v>
      </c>
      <c r="F8" s="491">
        <v>200</v>
      </c>
      <c r="G8" s="175"/>
      <c r="H8" s="19">
        <v>0.2</v>
      </c>
      <c r="I8" s="17">
        <v>0</v>
      </c>
      <c r="J8" s="20">
        <v>11</v>
      </c>
      <c r="K8" s="245">
        <v>44.8</v>
      </c>
      <c r="L8" s="311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5"/>
      <c r="B9" s="316"/>
      <c r="C9" s="561">
        <v>119</v>
      </c>
      <c r="D9" s="171" t="s">
        <v>58</v>
      </c>
      <c r="E9" s="263" t="s">
        <v>43</v>
      </c>
      <c r="F9" s="176">
        <v>30</v>
      </c>
      <c r="G9" s="643"/>
      <c r="H9" s="364">
        <v>2.13</v>
      </c>
      <c r="I9" s="22">
        <v>0.21</v>
      </c>
      <c r="J9" s="54">
        <v>13.26</v>
      </c>
      <c r="K9" s="604">
        <v>72</v>
      </c>
      <c r="L9" s="364">
        <v>0.03</v>
      </c>
      <c r="M9" s="21">
        <v>0.01</v>
      </c>
      <c r="N9" s="22">
        <v>0</v>
      </c>
      <c r="O9" s="22">
        <v>0</v>
      </c>
      <c r="P9" s="54">
        <v>0</v>
      </c>
      <c r="Q9" s="364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5"/>
      <c r="B10" s="176"/>
      <c r="C10" s="215">
        <v>120</v>
      </c>
      <c r="D10" s="171" t="s">
        <v>49</v>
      </c>
      <c r="E10" s="263" t="s">
        <v>13</v>
      </c>
      <c r="F10" s="176">
        <v>30</v>
      </c>
      <c r="G10" s="643"/>
      <c r="H10" s="311">
        <v>1.71</v>
      </c>
      <c r="I10" s="17">
        <v>0.33</v>
      </c>
      <c r="J10" s="46">
        <v>11.16</v>
      </c>
      <c r="K10" s="255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11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5"/>
      <c r="B11" s="176"/>
      <c r="C11" s="215" t="s">
        <v>205</v>
      </c>
      <c r="D11" s="171" t="s">
        <v>18</v>
      </c>
      <c r="E11" s="263" t="s">
        <v>206</v>
      </c>
      <c r="F11" s="176">
        <v>250</v>
      </c>
      <c r="G11" s="643"/>
      <c r="H11" s="311">
        <v>1.5</v>
      </c>
      <c r="I11" s="17">
        <v>0</v>
      </c>
      <c r="J11" s="46">
        <v>31.25</v>
      </c>
      <c r="K11" s="334">
        <v>131</v>
      </c>
      <c r="L11" s="19"/>
      <c r="M11" s="19"/>
      <c r="N11" s="17"/>
      <c r="O11" s="17"/>
      <c r="P11" s="20"/>
      <c r="Q11" s="311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5"/>
      <c r="B12" s="176"/>
      <c r="C12" s="215"/>
      <c r="D12" s="171"/>
      <c r="E12" s="230" t="s">
        <v>21</v>
      </c>
      <c r="F12" s="356">
        <v>765</v>
      </c>
      <c r="G12" s="643"/>
      <c r="H12" s="364">
        <v>16.28</v>
      </c>
      <c r="I12" s="22">
        <v>17.579999999999998</v>
      </c>
      <c r="J12" s="54">
        <v>85.32</v>
      </c>
      <c r="K12" s="604">
        <f>K6+K7+K8+K9+K10+K11</f>
        <v>703.69999999999993</v>
      </c>
      <c r="L12" s="364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64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86"/>
      <c r="B13" s="320"/>
      <c r="C13" s="254"/>
      <c r="D13" s="328"/>
      <c r="E13" s="231" t="s">
        <v>22</v>
      </c>
      <c r="F13" s="525"/>
      <c r="G13" s="265"/>
      <c r="H13" s="261"/>
      <c r="I13" s="59"/>
      <c r="J13" s="147"/>
      <c r="K13" s="693">
        <f>K12/23.5</f>
        <v>29.944680851063826</v>
      </c>
      <c r="L13" s="261"/>
      <c r="M13" s="199"/>
      <c r="N13" s="59"/>
      <c r="O13" s="59"/>
      <c r="P13" s="167"/>
      <c r="Q13" s="261"/>
      <c r="R13" s="59"/>
      <c r="S13" s="59"/>
      <c r="T13" s="59"/>
      <c r="U13" s="59"/>
      <c r="V13" s="59"/>
      <c r="W13" s="59"/>
      <c r="X13" s="147"/>
    </row>
    <row r="14" spans="1:24" s="18" customFormat="1" ht="26.5" customHeight="1" x14ac:dyDescent="0.35">
      <c r="A14" s="137" t="s">
        <v>7</v>
      </c>
      <c r="B14" s="365"/>
      <c r="C14" s="180">
        <v>25</v>
      </c>
      <c r="D14" s="324" t="s">
        <v>20</v>
      </c>
      <c r="E14" s="488" t="s">
        <v>52</v>
      </c>
      <c r="F14" s="490">
        <v>150</v>
      </c>
      <c r="G14" s="180"/>
      <c r="H14" s="41">
        <v>0.6</v>
      </c>
      <c r="I14" s="42">
        <v>0.45</v>
      </c>
      <c r="J14" s="49">
        <v>12.3</v>
      </c>
      <c r="K14" s="247">
        <v>54.9</v>
      </c>
      <c r="L14" s="353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7"/>
      <c r="B15" s="119"/>
      <c r="C15" s="354">
        <v>257</v>
      </c>
      <c r="D15" s="262" t="s">
        <v>9</v>
      </c>
      <c r="E15" s="398" t="s">
        <v>196</v>
      </c>
      <c r="F15" s="238">
        <v>200</v>
      </c>
      <c r="G15" s="190"/>
      <c r="H15" s="312">
        <v>7.62</v>
      </c>
      <c r="I15" s="13">
        <v>13</v>
      </c>
      <c r="J15" s="50">
        <v>5.65</v>
      </c>
      <c r="K15" s="191">
        <v>172.8</v>
      </c>
      <c r="L15" s="312">
        <v>7.0000000000000007E-2</v>
      </c>
      <c r="M15" s="101">
        <v>0.09</v>
      </c>
      <c r="N15" s="13">
        <v>4.78</v>
      </c>
      <c r="O15" s="13">
        <v>40</v>
      </c>
      <c r="P15" s="50">
        <v>0.08</v>
      </c>
      <c r="Q15" s="101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38"/>
      <c r="B16" s="206"/>
      <c r="C16" s="354">
        <v>177</v>
      </c>
      <c r="D16" s="192" t="s">
        <v>10</v>
      </c>
      <c r="E16" s="222" t="s">
        <v>202</v>
      </c>
      <c r="F16" s="175">
        <v>90</v>
      </c>
      <c r="G16" s="189"/>
      <c r="H16" s="311">
        <v>15.76</v>
      </c>
      <c r="I16" s="17">
        <v>13.35</v>
      </c>
      <c r="J16" s="46">
        <v>1.61</v>
      </c>
      <c r="K16" s="255">
        <v>190.46</v>
      </c>
      <c r="L16" s="311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11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38"/>
      <c r="B17" s="156"/>
      <c r="C17" s="216">
        <v>55</v>
      </c>
      <c r="D17" s="192" t="s">
        <v>68</v>
      </c>
      <c r="E17" s="222" t="s">
        <v>120</v>
      </c>
      <c r="F17" s="175">
        <v>150</v>
      </c>
      <c r="G17" s="189"/>
      <c r="H17" s="312">
        <v>3.6</v>
      </c>
      <c r="I17" s="13">
        <v>4.95</v>
      </c>
      <c r="J17" s="50">
        <v>24.6</v>
      </c>
      <c r="K17" s="191">
        <v>156.6</v>
      </c>
      <c r="L17" s="101">
        <v>0.03</v>
      </c>
      <c r="M17" s="101">
        <v>0.03</v>
      </c>
      <c r="N17" s="13">
        <v>0</v>
      </c>
      <c r="O17" s="13">
        <v>0</v>
      </c>
      <c r="P17" s="25">
        <v>0</v>
      </c>
      <c r="Q17" s="312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39"/>
      <c r="B18" s="154"/>
      <c r="C18" s="385">
        <v>104</v>
      </c>
      <c r="D18" s="193" t="s">
        <v>18</v>
      </c>
      <c r="E18" s="222" t="s">
        <v>85</v>
      </c>
      <c r="F18" s="175">
        <v>200</v>
      </c>
      <c r="G18" s="219"/>
      <c r="H18" s="311">
        <v>0</v>
      </c>
      <c r="I18" s="17">
        <v>0</v>
      </c>
      <c r="J18" s="46">
        <v>19.8</v>
      </c>
      <c r="K18" s="255">
        <v>81.599999999999994</v>
      </c>
      <c r="L18" s="311">
        <v>0.16</v>
      </c>
      <c r="M18" s="19">
        <v>0.1</v>
      </c>
      <c r="N18" s="17">
        <v>9.18</v>
      </c>
      <c r="O18" s="17">
        <v>80</v>
      </c>
      <c r="P18" s="20">
        <v>0.96</v>
      </c>
      <c r="Q18" s="311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9"/>
      <c r="B19" s="154"/>
      <c r="C19" s="385">
        <v>119</v>
      </c>
      <c r="D19" s="192" t="s">
        <v>14</v>
      </c>
      <c r="E19" s="229" t="s">
        <v>58</v>
      </c>
      <c r="F19" s="175">
        <v>30</v>
      </c>
      <c r="G19" s="189"/>
      <c r="H19" s="311">
        <v>2.13</v>
      </c>
      <c r="I19" s="17">
        <v>0.21</v>
      </c>
      <c r="J19" s="46">
        <v>13.26</v>
      </c>
      <c r="K19" s="255">
        <v>72</v>
      </c>
      <c r="L19" s="311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39"/>
      <c r="B20" s="177"/>
      <c r="C20" s="216">
        <v>120</v>
      </c>
      <c r="D20" s="192" t="s">
        <v>15</v>
      </c>
      <c r="E20" s="229" t="s">
        <v>49</v>
      </c>
      <c r="F20" s="175">
        <v>25</v>
      </c>
      <c r="G20" s="189"/>
      <c r="H20" s="311">
        <v>1.42</v>
      </c>
      <c r="I20" s="17">
        <v>0.27</v>
      </c>
      <c r="J20" s="46">
        <v>9.3000000000000007</v>
      </c>
      <c r="K20" s="255">
        <v>45.32</v>
      </c>
      <c r="L20" s="364">
        <v>0.02</v>
      </c>
      <c r="M20" s="21">
        <v>0.03</v>
      </c>
      <c r="N20" s="22">
        <v>0.1</v>
      </c>
      <c r="O20" s="22">
        <v>0</v>
      </c>
      <c r="P20" s="23">
        <v>0</v>
      </c>
      <c r="Q20" s="364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8"/>
      <c r="B21" s="206"/>
      <c r="C21" s="217"/>
      <c r="D21" s="557"/>
      <c r="E21" s="230" t="s">
        <v>21</v>
      </c>
      <c r="F21" s="249">
        <f>SUM(F14:F20)</f>
        <v>845</v>
      </c>
      <c r="G21" s="340"/>
      <c r="H21" s="258">
        <f t="shared" ref="H21:X21" si="0">SUM(H14:H20)</f>
        <v>31.130000000000003</v>
      </c>
      <c r="I21" s="36">
        <f t="shared" si="0"/>
        <v>32.229999999999997</v>
      </c>
      <c r="J21" s="80">
        <f t="shared" si="0"/>
        <v>86.52000000000001</v>
      </c>
      <c r="K21" s="571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54">
        <f t="shared" si="0"/>
        <v>1.0489999999999999</v>
      </c>
      <c r="Q21" s="258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80">
        <f t="shared" si="0"/>
        <v>0.2</v>
      </c>
    </row>
    <row r="22" spans="1:24" s="38" customFormat="1" ht="26.5" customHeight="1" thickBot="1" x14ac:dyDescent="0.4">
      <c r="A22" s="188"/>
      <c r="B22" s="320"/>
      <c r="C22" s="218"/>
      <c r="D22" s="691"/>
      <c r="E22" s="231" t="s">
        <v>22</v>
      </c>
      <c r="F22" s="179"/>
      <c r="G22" s="355"/>
      <c r="H22" s="261"/>
      <c r="I22" s="59"/>
      <c r="J22" s="147"/>
      <c r="K22" s="694">
        <f>K21/23.5</f>
        <v>32.922553191489364</v>
      </c>
      <c r="L22" s="199"/>
      <c r="M22" s="199"/>
      <c r="N22" s="59"/>
      <c r="O22" s="59"/>
      <c r="P22" s="167"/>
      <c r="Q22" s="261"/>
      <c r="R22" s="59"/>
      <c r="S22" s="59"/>
      <c r="T22" s="59"/>
      <c r="U22" s="59"/>
      <c r="V22" s="59"/>
      <c r="W22" s="59"/>
      <c r="X22" s="147"/>
    </row>
    <row r="23" spans="1:24" ht="15.5" x14ac:dyDescent="0.35">
      <c r="A23" s="9"/>
      <c r="B23" s="293"/>
      <c r="C23" s="294"/>
      <c r="D23" s="304"/>
      <c r="E23" s="30"/>
      <c r="F23" s="30"/>
      <c r="G23" s="272"/>
      <c r="H23" s="273"/>
      <c r="I23" s="272"/>
      <c r="J23" s="30"/>
      <c r="K23" s="274"/>
      <c r="L23" s="30"/>
      <c r="M23" s="30"/>
      <c r="N23" s="30"/>
      <c r="O23" s="275"/>
      <c r="P23" s="275"/>
      <c r="Q23" s="275"/>
      <c r="R23" s="275"/>
      <c r="S23" s="27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780"/>
      <c r="C4" s="547" t="s">
        <v>40</v>
      </c>
      <c r="D4" s="108"/>
      <c r="E4" s="221"/>
      <c r="F4" s="548"/>
      <c r="G4" s="547"/>
      <c r="H4" s="382" t="s">
        <v>23</v>
      </c>
      <c r="I4" s="432"/>
      <c r="J4" s="333"/>
      <c r="K4" s="243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24" s="18" customFormat="1" ht="47" thickBot="1" x14ac:dyDescent="0.4">
      <c r="A5" s="184" t="s">
        <v>0</v>
      </c>
      <c r="B5" s="781"/>
      <c r="C5" s="129" t="s">
        <v>41</v>
      </c>
      <c r="D5" s="563" t="s">
        <v>42</v>
      </c>
      <c r="E5" s="756" t="s">
        <v>39</v>
      </c>
      <c r="F5" s="136" t="s">
        <v>27</v>
      </c>
      <c r="G5" s="129" t="s">
        <v>38</v>
      </c>
      <c r="H5" s="916" t="s">
        <v>28</v>
      </c>
      <c r="I5" s="775" t="s">
        <v>29</v>
      </c>
      <c r="J5" s="779" t="s">
        <v>30</v>
      </c>
      <c r="K5" s="244" t="s">
        <v>31</v>
      </c>
      <c r="L5" s="777" t="s">
        <v>32</v>
      </c>
      <c r="M5" s="777" t="s">
        <v>146</v>
      </c>
      <c r="N5" s="777" t="s">
        <v>33</v>
      </c>
      <c r="O5" s="897" t="s">
        <v>147</v>
      </c>
      <c r="P5" s="777" t="s">
        <v>148</v>
      </c>
      <c r="Q5" s="777" t="s">
        <v>34</v>
      </c>
      <c r="R5" s="777" t="s">
        <v>35</v>
      </c>
      <c r="S5" s="777" t="s">
        <v>36</v>
      </c>
      <c r="T5" s="777" t="s">
        <v>37</v>
      </c>
      <c r="U5" s="777" t="s">
        <v>149</v>
      </c>
      <c r="V5" s="777" t="s">
        <v>150</v>
      </c>
      <c r="W5" s="777" t="s">
        <v>151</v>
      </c>
      <c r="X5" s="938" t="s">
        <v>152</v>
      </c>
    </row>
    <row r="6" spans="1:24" s="18" customFormat="1" ht="26.5" customHeight="1" x14ac:dyDescent="0.35">
      <c r="A6" s="137" t="s">
        <v>6</v>
      </c>
      <c r="B6" s="276"/>
      <c r="C6" s="506" t="s">
        <v>48</v>
      </c>
      <c r="D6" s="949" t="s">
        <v>20</v>
      </c>
      <c r="E6" s="558" t="s">
        <v>45</v>
      </c>
      <c r="F6" s="912">
        <v>17</v>
      </c>
      <c r="G6" s="408"/>
      <c r="H6" s="353">
        <v>1.7</v>
      </c>
      <c r="I6" s="42">
        <v>4.42</v>
      </c>
      <c r="J6" s="43">
        <v>0.85</v>
      </c>
      <c r="K6" s="650">
        <v>49.98</v>
      </c>
      <c r="L6" s="353">
        <v>0</v>
      </c>
      <c r="M6" s="42">
        <v>0</v>
      </c>
      <c r="N6" s="42">
        <v>0.1</v>
      </c>
      <c r="O6" s="42">
        <v>0</v>
      </c>
      <c r="P6" s="49">
        <v>0</v>
      </c>
      <c r="Q6" s="353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7"/>
      <c r="B7" s="192"/>
      <c r="C7" s="131">
        <v>227</v>
      </c>
      <c r="D7" s="696" t="s">
        <v>68</v>
      </c>
      <c r="E7" s="413" t="s">
        <v>145</v>
      </c>
      <c r="F7" s="374">
        <v>150</v>
      </c>
      <c r="G7" s="215"/>
      <c r="H7" s="323">
        <v>4.3499999999999996</v>
      </c>
      <c r="I7" s="106">
        <v>3.9</v>
      </c>
      <c r="J7" s="267">
        <v>20.399999999999999</v>
      </c>
      <c r="K7" s="542">
        <v>134.25</v>
      </c>
      <c r="L7" s="323">
        <v>0.12</v>
      </c>
      <c r="M7" s="106">
        <v>0.08</v>
      </c>
      <c r="N7" s="106">
        <v>0</v>
      </c>
      <c r="O7" s="106">
        <v>19.5</v>
      </c>
      <c r="P7" s="107">
        <v>0.08</v>
      </c>
      <c r="Q7" s="323">
        <v>7.92</v>
      </c>
      <c r="R7" s="106">
        <v>109.87</v>
      </c>
      <c r="S7" s="106">
        <v>73.540000000000006</v>
      </c>
      <c r="T7" s="106">
        <v>2.46</v>
      </c>
      <c r="U7" s="106">
        <v>137.4</v>
      </c>
      <c r="V7" s="106">
        <v>2E-3</v>
      </c>
      <c r="W7" s="106">
        <v>2E-3</v>
      </c>
      <c r="X7" s="267">
        <v>8.9999999999999993E-3</v>
      </c>
    </row>
    <row r="8" spans="1:24" s="18" customFormat="1" ht="44.25" customHeight="1" x14ac:dyDescent="0.35">
      <c r="A8" s="137"/>
      <c r="B8" s="945" t="s">
        <v>80</v>
      </c>
      <c r="C8" s="654">
        <v>240</v>
      </c>
      <c r="D8" s="950" t="s">
        <v>10</v>
      </c>
      <c r="E8" s="953" t="s">
        <v>153</v>
      </c>
      <c r="F8" s="951">
        <v>90</v>
      </c>
      <c r="G8" s="654"/>
      <c r="H8" s="424">
        <v>20.170000000000002</v>
      </c>
      <c r="I8" s="74">
        <v>20.309999999999999</v>
      </c>
      <c r="J8" s="75">
        <v>2.09</v>
      </c>
      <c r="K8" s="654">
        <v>274</v>
      </c>
      <c r="L8" s="424">
        <v>7.0000000000000007E-2</v>
      </c>
      <c r="M8" s="74">
        <v>0.18</v>
      </c>
      <c r="N8" s="74">
        <v>1.5</v>
      </c>
      <c r="O8" s="74">
        <v>225</v>
      </c>
      <c r="P8" s="142">
        <v>0.42</v>
      </c>
      <c r="Q8" s="424">
        <v>157.65</v>
      </c>
      <c r="R8" s="74">
        <v>222.58</v>
      </c>
      <c r="S8" s="74">
        <v>26.64</v>
      </c>
      <c r="T8" s="74">
        <v>1.51</v>
      </c>
      <c r="U8" s="74">
        <v>237.86</v>
      </c>
      <c r="V8" s="74">
        <v>0</v>
      </c>
      <c r="W8" s="74">
        <v>0</v>
      </c>
      <c r="X8" s="75">
        <v>0.1</v>
      </c>
    </row>
    <row r="9" spans="1:24" s="18" customFormat="1" ht="44.25" customHeight="1" x14ac:dyDescent="0.35">
      <c r="A9" s="137"/>
      <c r="B9" s="308" t="s">
        <v>159</v>
      </c>
      <c r="C9" s="212">
        <v>81</v>
      </c>
      <c r="D9" s="688" t="s">
        <v>10</v>
      </c>
      <c r="E9" s="412" t="s">
        <v>77</v>
      </c>
      <c r="F9" s="924">
        <v>90</v>
      </c>
      <c r="G9" s="212"/>
      <c r="H9" s="313">
        <v>22.41</v>
      </c>
      <c r="I9" s="78">
        <v>15.3</v>
      </c>
      <c r="J9" s="140">
        <v>0.54</v>
      </c>
      <c r="K9" s="575">
        <v>229.77</v>
      </c>
      <c r="L9" s="313">
        <v>0.05</v>
      </c>
      <c r="M9" s="78">
        <v>0.14000000000000001</v>
      </c>
      <c r="N9" s="78">
        <v>1.24</v>
      </c>
      <c r="O9" s="78">
        <v>28.8</v>
      </c>
      <c r="P9" s="734">
        <v>0</v>
      </c>
      <c r="Q9" s="313">
        <v>27.54</v>
      </c>
      <c r="R9" s="78">
        <v>170.72</v>
      </c>
      <c r="S9" s="78">
        <v>21.15</v>
      </c>
      <c r="T9" s="78">
        <v>1.2</v>
      </c>
      <c r="U9" s="78">
        <v>240.57</v>
      </c>
      <c r="V9" s="78">
        <v>4.0000000000000001E-3</v>
      </c>
      <c r="W9" s="78">
        <v>0</v>
      </c>
      <c r="X9" s="140">
        <v>0.14000000000000001</v>
      </c>
    </row>
    <row r="10" spans="1:24" s="18" customFormat="1" ht="37.5" customHeight="1" x14ac:dyDescent="0.35">
      <c r="A10" s="137"/>
      <c r="B10" s="192"/>
      <c r="C10" s="130">
        <v>104</v>
      </c>
      <c r="D10" s="891" t="s">
        <v>18</v>
      </c>
      <c r="E10" s="419" t="s">
        <v>186</v>
      </c>
      <c r="F10" s="913">
        <v>200</v>
      </c>
      <c r="G10" s="130"/>
      <c r="H10" s="311">
        <v>0</v>
      </c>
      <c r="I10" s="17">
        <v>0</v>
      </c>
      <c r="J10" s="46">
        <v>19.2</v>
      </c>
      <c r="K10" s="334">
        <v>76.8</v>
      </c>
      <c r="L10" s="311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11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7"/>
      <c r="B11" s="192"/>
      <c r="C11" s="132">
        <v>119</v>
      </c>
      <c r="D11" s="553" t="s">
        <v>14</v>
      </c>
      <c r="E11" s="193" t="s">
        <v>19</v>
      </c>
      <c r="F11" s="189">
        <v>25</v>
      </c>
      <c r="G11" s="168"/>
      <c r="H11" s="311">
        <v>1.78</v>
      </c>
      <c r="I11" s="17">
        <v>0.18</v>
      </c>
      <c r="J11" s="46">
        <v>11.05</v>
      </c>
      <c r="K11" s="335">
        <v>60</v>
      </c>
      <c r="L11" s="36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7"/>
      <c r="B12" s="192"/>
      <c r="C12" s="168">
        <v>120</v>
      </c>
      <c r="D12" s="553" t="s">
        <v>15</v>
      </c>
      <c r="E12" s="193" t="s">
        <v>49</v>
      </c>
      <c r="F12" s="189">
        <v>20</v>
      </c>
      <c r="G12" s="168"/>
      <c r="H12" s="311">
        <v>1.1399999999999999</v>
      </c>
      <c r="I12" s="17">
        <v>0.22</v>
      </c>
      <c r="J12" s="46">
        <v>7.44</v>
      </c>
      <c r="K12" s="335">
        <v>36.26</v>
      </c>
      <c r="L12" s="364">
        <v>0.02</v>
      </c>
      <c r="M12" s="22">
        <v>2.4E-2</v>
      </c>
      <c r="N12" s="22">
        <v>0.08</v>
      </c>
      <c r="O12" s="22">
        <v>0</v>
      </c>
      <c r="P12" s="23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7"/>
      <c r="B13" s="307" t="s">
        <v>80</v>
      </c>
      <c r="C13" s="211"/>
      <c r="D13" s="687"/>
      <c r="E13" s="414" t="s">
        <v>21</v>
      </c>
      <c r="F13" s="883">
        <f>F6+F7+F8+F10+F11+F12</f>
        <v>502</v>
      </c>
      <c r="G13" s="684"/>
      <c r="H13" s="614">
        <f t="shared" ref="H13:X13" si="0">H6+H7+H8+H10+H11+H12</f>
        <v>29.140000000000004</v>
      </c>
      <c r="I13" s="615">
        <f t="shared" si="0"/>
        <v>29.029999999999998</v>
      </c>
      <c r="J13" s="616">
        <f t="shared" si="0"/>
        <v>61.03</v>
      </c>
      <c r="K13" s="684">
        <f t="shared" si="0"/>
        <v>631.29</v>
      </c>
      <c r="L13" s="614">
        <f t="shared" si="0"/>
        <v>0.39500000000000002</v>
      </c>
      <c r="M13" s="615">
        <f t="shared" si="0"/>
        <v>0.30200000000000005</v>
      </c>
      <c r="N13" s="615">
        <f t="shared" si="0"/>
        <v>10.84</v>
      </c>
      <c r="O13" s="615">
        <f t="shared" si="0"/>
        <v>343.5</v>
      </c>
      <c r="P13" s="708">
        <f t="shared" si="0"/>
        <v>1.65</v>
      </c>
      <c r="Q13" s="614">
        <f t="shared" si="0"/>
        <v>207.54000000000002</v>
      </c>
      <c r="R13" s="615">
        <f t="shared" si="0"/>
        <v>429.14</v>
      </c>
      <c r="S13" s="615">
        <f t="shared" si="0"/>
        <v>128.37</v>
      </c>
      <c r="T13" s="615">
        <f t="shared" si="0"/>
        <v>5.23</v>
      </c>
      <c r="U13" s="615">
        <f t="shared" si="0"/>
        <v>472.01</v>
      </c>
      <c r="V13" s="615">
        <f t="shared" si="0"/>
        <v>4.8000000000000004E-3</v>
      </c>
      <c r="W13" s="615">
        <f t="shared" si="0"/>
        <v>6.0000000000000001E-3</v>
      </c>
      <c r="X13" s="616">
        <f t="shared" si="0"/>
        <v>0.121</v>
      </c>
    </row>
    <row r="14" spans="1:24" s="18" customFormat="1" ht="26.5" customHeight="1" x14ac:dyDescent="0.35">
      <c r="A14" s="137"/>
      <c r="B14" s="947" t="s">
        <v>82</v>
      </c>
      <c r="C14" s="791"/>
      <c r="D14" s="822"/>
      <c r="E14" s="415" t="s">
        <v>21</v>
      </c>
      <c r="F14" s="884">
        <f>F6+F7+F9+F10+F11+F12</f>
        <v>502</v>
      </c>
      <c r="G14" s="706"/>
      <c r="H14" s="663">
        <f t="shared" ref="H14:X14" si="1">H6+H7+H9+H10+H11+H12</f>
        <v>31.380000000000003</v>
      </c>
      <c r="I14" s="660">
        <f t="shared" si="1"/>
        <v>24.02</v>
      </c>
      <c r="J14" s="664">
        <f t="shared" si="1"/>
        <v>59.47999999999999</v>
      </c>
      <c r="K14" s="706">
        <f t="shared" si="1"/>
        <v>587.05999999999995</v>
      </c>
      <c r="L14" s="663">
        <f t="shared" si="1"/>
        <v>0.375</v>
      </c>
      <c r="M14" s="660">
        <f t="shared" si="1"/>
        <v>0.26200000000000007</v>
      </c>
      <c r="N14" s="660">
        <f t="shared" si="1"/>
        <v>10.58</v>
      </c>
      <c r="O14" s="660">
        <f t="shared" si="1"/>
        <v>147.30000000000001</v>
      </c>
      <c r="P14" s="667">
        <f t="shared" si="1"/>
        <v>1.23</v>
      </c>
      <c r="Q14" s="663">
        <f t="shared" si="1"/>
        <v>77.429999999999993</v>
      </c>
      <c r="R14" s="660">
        <f t="shared" si="1"/>
        <v>377.28</v>
      </c>
      <c r="S14" s="660">
        <f t="shared" si="1"/>
        <v>122.88000000000001</v>
      </c>
      <c r="T14" s="660">
        <f t="shared" si="1"/>
        <v>4.92</v>
      </c>
      <c r="U14" s="660">
        <f t="shared" si="1"/>
        <v>474.72</v>
      </c>
      <c r="V14" s="660">
        <f t="shared" si="1"/>
        <v>8.8000000000000005E-3</v>
      </c>
      <c r="W14" s="660">
        <f t="shared" si="1"/>
        <v>6.0000000000000001E-3</v>
      </c>
      <c r="X14" s="664">
        <f t="shared" si="1"/>
        <v>0.16100000000000003</v>
      </c>
    </row>
    <row r="15" spans="1:24" s="18" customFormat="1" ht="26.5" customHeight="1" x14ac:dyDescent="0.35">
      <c r="A15" s="137"/>
      <c r="B15" s="946" t="s">
        <v>80</v>
      </c>
      <c r="C15" s="758"/>
      <c r="D15" s="818"/>
      <c r="E15" s="416" t="s">
        <v>22</v>
      </c>
      <c r="F15" s="760"/>
      <c r="G15" s="758"/>
      <c r="H15" s="424"/>
      <c r="I15" s="74"/>
      <c r="J15" s="75"/>
      <c r="K15" s="954">
        <f>K13/23.5</f>
        <v>26.863404255319146</v>
      </c>
      <c r="L15" s="424"/>
      <c r="M15" s="74"/>
      <c r="N15" s="74"/>
      <c r="O15" s="74"/>
      <c r="P15" s="142"/>
      <c r="Q15" s="424"/>
      <c r="R15" s="74"/>
      <c r="S15" s="74"/>
      <c r="T15" s="74"/>
      <c r="U15" s="74"/>
      <c r="V15" s="74"/>
      <c r="W15" s="74"/>
      <c r="X15" s="75"/>
    </row>
    <row r="16" spans="1:24" s="18" customFormat="1" ht="26.5" customHeight="1" thickBot="1" x14ac:dyDescent="0.4">
      <c r="A16" s="454"/>
      <c r="B16" s="410" t="s">
        <v>82</v>
      </c>
      <c r="C16" s="213"/>
      <c r="D16" s="773"/>
      <c r="E16" s="417" t="s">
        <v>22</v>
      </c>
      <c r="F16" s="763"/>
      <c r="G16" s="476"/>
      <c r="H16" s="1011"/>
      <c r="I16" s="1012"/>
      <c r="J16" s="1013"/>
      <c r="K16" s="484">
        <f>K14/23.5</f>
        <v>24.981276595744678</v>
      </c>
      <c r="L16" s="1011"/>
      <c r="M16" s="1012"/>
      <c r="N16" s="1012"/>
      <c r="O16" s="1012"/>
      <c r="P16" s="1014"/>
      <c r="Q16" s="1011"/>
      <c r="R16" s="1012"/>
      <c r="S16" s="1012"/>
      <c r="T16" s="1012"/>
      <c r="U16" s="1012"/>
      <c r="V16" s="1012"/>
      <c r="W16" s="1012"/>
      <c r="X16" s="1013"/>
    </row>
    <row r="17" spans="1:27" s="18" customFormat="1" ht="26.5" customHeight="1" x14ac:dyDescent="0.35">
      <c r="A17" s="187" t="s">
        <v>7</v>
      </c>
      <c r="B17" s="276"/>
      <c r="C17" s="562">
        <v>135</v>
      </c>
      <c r="D17" s="541" t="s">
        <v>20</v>
      </c>
      <c r="E17" s="952" t="s">
        <v>194</v>
      </c>
      <c r="F17" s="198">
        <v>60</v>
      </c>
      <c r="G17" s="349"/>
      <c r="H17" s="483">
        <v>1.2</v>
      </c>
      <c r="I17" s="57">
        <v>5.4</v>
      </c>
      <c r="J17" s="58">
        <v>5.16</v>
      </c>
      <c r="K17" s="363">
        <v>73.2</v>
      </c>
      <c r="L17" s="483">
        <v>0.01</v>
      </c>
      <c r="M17" s="57">
        <v>0.03</v>
      </c>
      <c r="N17" s="57">
        <v>4.2</v>
      </c>
      <c r="O17" s="57">
        <v>90</v>
      </c>
      <c r="P17" s="556">
        <v>0</v>
      </c>
      <c r="Q17" s="483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5"/>
      <c r="B18" s="262"/>
      <c r="C18" s="131">
        <v>36</v>
      </c>
      <c r="D18" s="262" t="s">
        <v>9</v>
      </c>
      <c r="E18" s="380" t="s">
        <v>50</v>
      </c>
      <c r="F18" s="176">
        <v>200</v>
      </c>
      <c r="G18" s="264"/>
      <c r="H18" s="323">
        <v>5</v>
      </c>
      <c r="I18" s="106">
        <v>8.6</v>
      </c>
      <c r="J18" s="267">
        <v>12.6</v>
      </c>
      <c r="K18" s="542">
        <v>147.80000000000001</v>
      </c>
      <c r="L18" s="323">
        <v>0.1</v>
      </c>
      <c r="M18" s="106">
        <v>0.08</v>
      </c>
      <c r="N18" s="106">
        <v>10.08</v>
      </c>
      <c r="O18" s="106">
        <v>96</v>
      </c>
      <c r="P18" s="107">
        <v>5.1999999999999998E-2</v>
      </c>
      <c r="Q18" s="323">
        <v>41.98</v>
      </c>
      <c r="R18" s="106">
        <v>122.08</v>
      </c>
      <c r="S18" s="106">
        <v>36.96</v>
      </c>
      <c r="T18" s="106">
        <v>11.18</v>
      </c>
      <c r="U18" s="106">
        <v>321.39999999999998</v>
      </c>
      <c r="V18" s="106">
        <v>4.0000000000000001E-3</v>
      </c>
      <c r="W18" s="106">
        <v>0</v>
      </c>
      <c r="X18" s="267">
        <v>0.2</v>
      </c>
    </row>
    <row r="19" spans="1:27" s="18" customFormat="1" ht="43.5" customHeight="1" x14ac:dyDescent="0.35">
      <c r="A19" s="138"/>
      <c r="B19" s="404" t="s">
        <v>80</v>
      </c>
      <c r="C19" s="233">
        <v>259</v>
      </c>
      <c r="D19" s="475" t="s">
        <v>10</v>
      </c>
      <c r="E19" s="519" t="s">
        <v>204</v>
      </c>
      <c r="F19" s="743">
        <v>90</v>
      </c>
      <c r="G19" s="828"/>
      <c r="H19" s="609">
        <v>9.6999999999999993</v>
      </c>
      <c r="I19" s="610">
        <v>8.4700000000000006</v>
      </c>
      <c r="J19" s="611">
        <v>15.02</v>
      </c>
      <c r="K19" s="612">
        <v>142.13</v>
      </c>
      <c r="L19" s="609">
        <v>0.04</v>
      </c>
      <c r="M19" s="610">
        <v>0.05</v>
      </c>
      <c r="N19" s="610">
        <v>3.78</v>
      </c>
      <c r="O19" s="610">
        <v>72</v>
      </c>
      <c r="P19" s="707">
        <v>0.01</v>
      </c>
      <c r="Q19" s="609">
        <v>13.29</v>
      </c>
      <c r="R19" s="610">
        <v>115.06</v>
      </c>
      <c r="S19" s="978">
        <v>58.24</v>
      </c>
      <c r="T19" s="610">
        <v>1.1399999999999999</v>
      </c>
      <c r="U19" s="610">
        <v>146.19</v>
      </c>
      <c r="V19" s="610">
        <v>5.0000000000000001E-3</v>
      </c>
      <c r="W19" s="610">
        <v>8.9999999999999998E-4</v>
      </c>
      <c r="X19" s="611">
        <v>0.09</v>
      </c>
      <c r="Z19" s="768"/>
      <c r="AA19" s="102"/>
    </row>
    <row r="20" spans="1:27" s="18" customFormat="1" ht="26.5" customHeight="1" x14ac:dyDescent="0.35">
      <c r="A20" s="138"/>
      <c r="B20" s="838" t="s">
        <v>82</v>
      </c>
      <c r="C20" s="234">
        <v>82</v>
      </c>
      <c r="D20" s="474" t="s">
        <v>10</v>
      </c>
      <c r="E20" s="969" t="s">
        <v>210</v>
      </c>
      <c r="F20" s="746">
        <v>95</v>
      </c>
      <c r="G20" s="240"/>
      <c r="H20" s="313">
        <v>23.47</v>
      </c>
      <c r="I20" s="78">
        <v>16.34</v>
      </c>
      <c r="J20" s="140">
        <v>0.56999999999999995</v>
      </c>
      <c r="K20" s="575">
        <v>243.58</v>
      </c>
      <c r="L20" s="313">
        <v>0.05</v>
      </c>
      <c r="M20" s="78">
        <v>0.14000000000000001</v>
      </c>
      <c r="N20" s="78">
        <v>0.95</v>
      </c>
      <c r="O20" s="78">
        <v>28.8</v>
      </c>
      <c r="P20" s="734">
        <v>0</v>
      </c>
      <c r="Q20" s="313">
        <v>30.95</v>
      </c>
      <c r="R20" s="78">
        <v>180.15</v>
      </c>
      <c r="S20" s="78">
        <v>23.6</v>
      </c>
      <c r="T20" s="78">
        <v>1.56</v>
      </c>
      <c r="U20" s="78">
        <v>240.57</v>
      </c>
      <c r="V20" s="78">
        <v>4.0000000000000001E-3</v>
      </c>
      <c r="W20" s="78">
        <v>0</v>
      </c>
      <c r="X20" s="140">
        <v>0.14000000000000001</v>
      </c>
      <c r="Z20" s="768"/>
      <c r="AA20" s="102"/>
    </row>
    <row r="21" spans="1:27" s="18" customFormat="1" ht="33" customHeight="1" x14ac:dyDescent="0.35">
      <c r="A21" s="138"/>
      <c r="B21" s="782" t="s">
        <v>80</v>
      </c>
      <c r="C21" s="757">
        <v>50</v>
      </c>
      <c r="D21" s="223" t="s">
        <v>68</v>
      </c>
      <c r="E21" s="783" t="s">
        <v>110</v>
      </c>
      <c r="F21" s="233">
        <v>150</v>
      </c>
      <c r="G21" s="828"/>
      <c r="H21" s="844">
        <v>3.3</v>
      </c>
      <c r="I21" s="784">
        <v>7.8</v>
      </c>
      <c r="J21" s="845">
        <v>22.35</v>
      </c>
      <c r="K21" s="846">
        <v>173.1</v>
      </c>
      <c r="L21" s="424">
        <v>0.14000000000000001</v>
      </c>
      <c r="M21" s="74">
        <v>0.12</v>
      </c>
      <c r="N21" s="74">
        <v>18.149999999999999</v>
      </c>
      <c r="O21" s="74">
        <v>21.6</v>
      </c>
      <c r="P21" s="142">
        <v>0.1</v>
      </c>
      <c r="Q21" s="424">
        <v>36.36</v>
      </c>
      <c r="R21" s="74">
        <v>85.5</v>
      </c>
      <c r="S21" s="74">
        <v>27.8</v>
      </c>
      <c r="T21" s="74">
        <v>1.1399999999999999</v>
      </c>
      <c r="U21" s="74">
        <v>701.4</v>
      </c>
      <c r="V21" s="74">
        <v>8.0000000000000002E-3</v>
      </c>
      <c r="W21" s="74">
        <v>2E-3</v>
      </c>
      <c r="X21" s="75">
        <v>4.2000000000000003E-2</v>
      </c>
      <c r="Z21" s="768"/>
      <c r="AA21" s="102"/>
    </row>
    <row r="22" spans="1:27" s="18" customFormat="1" ht="33" customHeight="1" x14ac:dyDescent="0.35">
      <c r="A22" s="138"/>
      <c r="B22" s="789" t="s">
        <v>82</v>
      </c>
      <c r="C22" s="234">
        <v>51</v>
      </c>
      <c r="D22" s="208" t="s">
        <v>68</v>
      </c>
      <c r="E22" s="797" t="s">
        <v>170</v>
      </c>
      <c r="F22" s="234">
        <v>150</v>
      </c>
      <c r="G22" s="212"/>
      <c r="H22" s="661">
        <v>3.3</v>
      </c>
      <c r="I22" s="656">
        <v>3.9</v>
      </c>
      <c r="J22" s="662">
        <v>25.65</v>
      </c>
      <c r="K22" s="665">
        <v>151.35</v>
      </c>
      <c r="L22" s="661">
        <v>0.15</v>
      </c>
      <c r="M22" s="656">
        <v>0.09</v>
      </c>
      <c r="N22" s="656">
        <v>21</v>
      </c>
      <c r="O22" s="656">
        <v>0</v>
      </c>
      <c r="P22" s="657">
        <v>0</v>
      </c>
      <c r="Q22" s="661">
        <v>14.01</v>
      </c>
      <c r="R22" s="656">
        <v>78.63</v>
      </c>
      <c r="S22" s="656">
        <v>29.37</v>
      </c>
      <c r="T22" s="656">
        <v>1.32</v>
      </c>
      <c r="U22" s="656">
        <v>809.4</v>
      </c>
      <c r="V22" s="656">
        <v>8.0000000000000002E-3</v>
      </c>
      <c r="W22" s="656">
        <v>5.9999999999999995E-4</v>
      </c>
      <c r="X22" s="662">
        <v>4.4999999999999998E-2</v>
      </c>
      <c r="Z22" s="768"/>
      <c r="AA22" s="102"/>
    </row>
    <row r="23" spans="1:27" s="18" customFormat="1" ht="51" customHeight="1" x14ac:dyDescent="0.35">
      <c r="A23" s="138"/>
      <c r="B23" s="288"/>
      <c r="C23" s="918">
        <v>216</v>
      </c>
      <c r="D23" s="225" t="s">
        <v>18</v>
      </c>
      <c r="E23" s="277" t="s">
        <v>161</v>
      </c>
      <c r="F23" s="175">
        <v>200</v>
      </c>
      <c r="G23" s="332"/>
      <c r="H23" s="311">
        <v>0.26</v>
      </c>
      <c r="I23" s="17">
        <v>0</v>
      </c>
      <c r="J23" s="46">
        <v>15.46</v>
      </c>
      <c r="K23" s="334">
        <v>62</v>
      </c>
      <c r="L23" s="364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64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68"/>
      <c r="AA23" s="102"/>
    </row>
    <row r="24" spans="1:27" s="18" customFormat="1" ht="26.5" customHeight="1" x14ac:dyDescent="0.35">
      <c r="A24" s="138"/>
      <c r="B24" s="288"/>
      <c r="C24" s="542">
        <v>119</v>
      </c>
      <c r="D24" s="262" t="s">
        <v>14</v>
      </c>
      <c r="E24" s="269" t="s">
        <v>58</v>
      </c>
      <c r="F24" s="176">
        <v>30</v>
      </c>
      <c r="G24" s="215"/>
      <c r="H24" s="364">
        <v>2.13</v>
      </c>
      <c r="I24" s="22">
        <v>0.21</v>
      </c>
      <c r="J24" s="54">
        <v>13.26</v>
      </c>
      <c r="K24" s="604">
        <v>72</v>
      </c>
      <c r="L24" s="364">
        <v>0.03</v>
      </c>
      <c r="M24" s="22">
        <v>0.01</v>
      </c>
      <c r="N24" s="22">
        <v>0</v>
      </c>
      <c r="O24" s="22">
        <v>0</v>
      </c>
      <c r="P24" s="23">
        <v>0</v>
      </c>
      <c r="Q24" s="364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2"/>
      <c r="AA24" s="102"/>
    </row>
    <row r="25" spans="1:27" s="18" customFormat="1" ht="26.5" customHeight="1" x14ac:dyDescent="0.35">
      <c r="A25" s="138"/>
      <c r="B25" s="288"/>
      <c r="C25" s="131">
        <v>120</v>
      </c>
      <c r="D25" s="262" t="s">
        <v>15</v>
      </c>
      <c r="E25" s="269" t="s">
        <v>49</v>
      </c>
      <c r="F25" s="176">
        <v>20</v>
      </c>
      <c r="G25" s="215"/>
      <c r="H25" s="364">
        <v>1.1399999999999999</v>
      </c>
      <c r="I25" s="22">
        <v>0.22</v>
      </c>
      <c r="J25" s="54">
        <v>7.44</v>
      </c>
      <c r="K25" s="604">
        <v>36.26</v>
      </c>
      <c r="L25" s="364">
        <v>0.02</v>
      </c>
      <c r="M25" s="22">
        <v>2.4E-2</v>
      </c>
      <c r="N25" s="22">
        <v>0.08</v>
      </c>
      <c r="O25" s="22">
        <v>0</v>
      </c>
      <c r="P25" s="23">
        <v>0</v>
      </c>
      <c r="Q25" s="364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8"/>
      <c r="B26" s="782" t="s">
        <v>80</v>
      </c>
      <c r="C26" s="587"/>
      <c r="D26" s="782"/>
      <c r="E26" s="467" t="s">
        <v>21</v>
      </c>
      <c r="F26" s="391">
        <f>F17+F18+F19+F21+F23+F24+F25</f>
        <v>750</v>
      </c>
      <c r="G26" s="704"/>
      <c r="H26" s="614">
        <f t="shared" ref="H26:X26" si="2">H17+H18+H19+H21+H23+H24+H25</f>
        <v>22.73</v>
      </c>
      <c r="I26" s="615">
        <f t="shared" si="2"/>
        <v>30.7</v>
      </c>
      <c r="J26" s="616">
        <f t="shared" si="2"/>
        <v>91.29</v>
      </c>
      <c r="K26" s="684">
        <f t="shared" si="2"/>
        <v>706.49</v>
      </c>
      <c r="L26" s="614">
        <f t="shared" si="2"/>
        <v>0.34000000000000008</v>
      </c>
      <c r="M26" s="615">
        <f t="shared" si="2"/>
        <v>0.31400000000000006</v>
      </c>
      <c r="N26" s="615">
        <f t="shared" si="2"/>
        <v>40.69</v>
      </c>
      <c r="O26" s="615">
        <f t="shared" si="2"/>
        <v>279.60000000000002</v>
      </c>
      <c r="P26" s="708">
        <f t="shared" si="2"/>
        <v>0.16200000000000001</v>
      </c>
      <c r="Q26" s="614">
        <f t="shared" si="2"/>
        <v>134.53</v>
      </c>
      <c r="R26" s="615">
        <f t="shared" si="2"/>
        <v>452.24</v>
      </c>
      <c r="S26" s="615">
        <f t="shared" si="2"/>
        <v>171.7</v>
      </c>
      <c r="T26" s="615">
        <f t="shared" si="2"/>
        <v>19</v>
      </c>
      <c r="U26" s="615">
        <f t="shared" si="2"/>
        <v>1459.7499999999998</v>
      </c>
      <c r="V26" s="615">
        <f t="shared" si="2"/>
        <v>2.0000000000000004E-2</v>
      </c>
      <c r="W26" s="615">
        <f t="shared" si="2"/>
        <v>6.8999999999999999E-3</v>
      </c>
      <c r="X26" s="616">
        <f t="shared" si="2"/>
        <v>0.34400000000000003</v>
      </c>
    </row>
    <row r="27" spans="1:27" s="18" customFormat="1" ht="26.5" customHeight="1" x14ac:dyDescent="0.35">
      <c r="A27" s="138"/>
      <c r="B27" s="789" t="s">
        <v>82</v>
      </c>
      <c r="C27" s="588"/>
      <c r="D27" s="790"/>
      <c r="E27" s="468" t="s">
        <v>21</v>
      </c>
      <c r="F27" s="390">
        <f>F17+F18+F20+F22+F23+F24+F25</f>
        <v>755</v>
      </c>
      <c r="G27" s="705"/>
      <c r="H27" s="663">
        <f t="shared" ref="H27:X27" si="3">H17+H18+H20+H22+H23+H24+H25</f>
        <v>36.5</v>
      </c>
      <c r="I27" s="660">
        <f t="shared" si="3"/>
        <v>34.67</v>
      </c>
      <c r="J27" s="664">
        <f t="shared" si="3"/>
        <v>80.14</v>
      </c>
      <c r="K27" s="706">
        <f t="shared" si="3"/>
        <v>786.19</v>
      </c>
      <c r="L27" s="663">
        <f t="shared" si="3"/>
        <v>0.36</v>
      </c>
      <c r="M27" s="660">
        <f t="shared" si="3"/>
        <v>0.374</v>
      </c>
      <c r="N27" s="660">
        <f t="shared" si="3"/>
        <v>40.71</v>
      </c>
      <c r="O27" s="660">
        <f t="shared" si="3"/>
        <v>214.8</v>
      </c>
      <c r="P27" s="667">
        <f t="shared" si="3"/>
        <v>5.1999999999999998E-2</v>
      </c>
      <c r="Q27" s="663">
        <f t="shared" si="3"/>
        <v>129.84</v>
      </c>
      <c r="R27" s="660">
        <f t="shared" si="3"/>
        <v>510.46000000000004</v>
      </c>
      <c r="S27" s="660">
        <f t="shared" si="3"/>
        <v>138.63</v>
      </c>
      <c r="T27" s="660">
        <f t="shared" si="3"/>
        <v>19.599999999999998</v>
      </c>
      <c r="U27" s="660">
        <f t="shared" si="3"/>
        <v>1662.1299999999999</v>
      </c>
      <c r="V27" s="660">
        <f t="shared" si="3"/>
        <v>1.9000000000000003E-2</v>
      </c>
      <c r="W27" s="660">
        <f t="shared" si="3"/>
        <v>4.5999999999999999E-3</v>
      </c>
      <c r="X27" s="664">
        <f t="shared" si="3"/>
        <v>0.39700000000000002</v>
      </c>
    </row>
    <row r="28" spans="1:27" s="18" customFormat="1" ht="26.5" customHeight="1" thickBot="1" x14ac:dyDescent="0.4">
      <c r="A28" s="138"/>
      <c r="B28" s="782" t="s">
        <v>80</v>
      </c>
      <c r="C28" s="589"/>
      <c r="D28" s="785"/>
      <c r="E28" s="786" t="s">
        <v>22</v>
      </c>
      <c r="F28" s="787"/>
      <c r="G28" s="758"/>
      <c r="H28" s="257"/>
      <c r="I28" s="24"/>
      <c r="J28" s="76"/>
      <c r="K28" s="767">
        <f>K26/23.5</f>
        <v>30.063404255319149</v>
      </c>
      <c r="L28" s="257"/>
      <c r="M28" s="24"/>
      <c r="N28" s="24"/>
      <c r="O28" s="24"/>
      <c r="P28" s="141"/>
      <c r="Q28" s="257"/>
      <c r="R28" s="24"/>
      <c r="S28" s="24"/>
      <c r="T28" s="24"/>
      <c r="U28" s="24"/>
      <c r="V28" s="24"/>
      <c r="W28" s="24"/>
      <c r="X28" s="76"/>
    </row>
    <row r="29" spans="1:27" s="18" customFormat="1" ht="26.5" customHeight="1" thickBot="1" x14ac:dyDescent="0.4">
      <c r="A29" s="188"/>
      <c r="B29" s="792" t="s">
        <v>82</v>
      </c>
      <c r="C29" s="793"/>
      <c r="D29" s="792"/>
      <c r="E29" s="470" t="s">
        <v>22</v>
      </c>
      <c r="F29" s="237"/>
      <c r="G29" s="476"/>
      <c r="H29" s="626"/>
      <c r="I29" s="627"/>
      <c r="J29" s="628"/>
      <c r="K29" s="629">
        <f>K27/23.5</f>
        <v>33.454893617021277</v>
      </c>
      <c r="L29" s="794"/>
      <c r="M29" s="795"/>
      <c r="N29" s="795"/>
      <c r="O29" s="795"/>
      <c r="P29" s="877"/>
      <c r="Q29" s="794"/>
      <c r="R29" s="795"/>
      <c r="S29" s="795"/>
      <c r="T29" s="795"/>
      <c r="U29" s="795"/>
      <c r="V29" s="795"/>
      <c r="W29" s="795"/>
      <c r="X29" s="796"/>
    </row>
    <row r="30" spans="1:27" s="164" customFormat="1" ht="26.5" customHeight="1" x14ac:dyDescent="0.35">
      <c r="A30" s="502"/>
      <c r="B30" s="502"/>
      <c r="C30" s="503"/>
      <c r="D30" s="502"/>
      <c r="E30" s="504"/>
      <c r="F30" s="502"/>
      <c r="G30" s="502"/>
      <c r="H30" s="502"/>
      <c r="I30" s="502"/>
      <c r="J30" s="502"/>
      <c r="K30" s="505"/>
      <c r="L30" s="502"/>
      <c r="M30" s="502"/>
      <c r="N30" s="502"/>
      <c r="O30" s="502"/>
      <c r="P30" s="502"/>
      <c r="Q30" s="502"/>
      <c r="R30" s="502"/>
      <c r="S30" s="502"/>
    </row>
    <row r="31" spans="1:27" s="164" customFormat="1" ht="26.5" customHeight="1" x14ac:dyDescent="0.35">
      <c r="A31" s="632" t="s">
        <v>169</v>
      </c>
      <c r="B31" s="502"/>
      <c r="C31" s="503"/>
      <c r="D31" s="502"/>
      <c r="E31" s="504"/>
      <c r="F31" s="502"/>
      <c r="G31" s="502"/>
      <c r="H31" s="502"/>
      <c r="I31" s="502"/>
      <c r="J31" s="502"/>
      <c r="K31" s="505"/>
      <c r="L31" s="502"/>
      <c r="M31" s="502"/>
      <c r="N31" s="502"/>
      <c r="O31" s="502"/>
      <c r="P31" s="502"/>
      <c r="Q31" s="502"/>
      <c r="R31" s="502"/>
      <c r="S31" s="502"/>
    </row>
    <row r="32" spans="1:27" x14ac:dyDescent="0.35">
      <c r="A32" s="635" t="s">
        <v>71</v>
      </c>
      <c r="B32" s="11"/>
      <c r="C32" s="50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50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50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50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50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50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50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50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25" customFormat="1" ht="12.5" x14ac:dyDescent="0.25"/>
    <row r="43" spans="1:19" s="725" customFormat="1" ht="12.5" x14ac:dyDescent="0.25"/>
    <row r="44" spans="1:19" s="725" customFormat="1" ht="12.5" x14ac:dyDescent="0.25"/>
    <row r="45" spans="1:19" s="725" customFormat="1" ht="12.5" x14ac:dyDescent="0.25"/>
    <row r="46" spans="1:19" s="725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300"/>
      <c r="C2" s="7"/>
      <c r="D2" s="6" t="s">
        <v>3</v>
      </c>
      <c r="E2" s="6"/>
      <c r="F2" s="8" t="s">
        <v>2</v>
      </c>
      <c r="G2" s="150">
        <v>20</v>
      </c>
      <c r="H2" s="6"/>
      <c r="K2" s="8"/>
      <c r="L2" s="7"/>
      <c r="M2" s="1"/>
      <c r="N2" s="2"/>
    </row>
    <row r="3" spans="1:24" ht="15" thickBot="1" x14ac:dyDescent="0.4">
      <c r="A3" s="1"/>
      <c r="B3" s="30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764"/>
      <c r="C4" s="128" t="s">
        <v>40</v>
      </c>
      <c r="D4" s="169"/>
      <c r="E4" s="221"/>
      <c r="F4" s="135"/>
      <c r="G4" s="135"/>
      <c r="H4" s="86" t="s">
        <v>23</v>
      </c>
      <c r="I4" s="86"/>
      <c r="J4" s="86"/>
      <c r="K4" s="38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765"/>
      <c r="C5" s="129" t="s">
        <v>41</v>
      </c>
      <c r="D5" s="170" t="s">
        <v>42</v>
      </c>
      <c r="E5" s="756" t="s">
        <v>39</v>
      </c>
      <c r="F5" s="136" t="s">
        <v>27</v>
      </c>
      <c r="G5" s="136" t="s">
        <v>38</v>
      </c>
      <c r="H5" s="774" t="s">
        <v>28</v>
      </c>
      <c r="I5" s="775" t="s">
        <v>29</v>
      </c>
      <c r="J5" s="776" t="s">
        <v>30</v>
      </c>
      <c r="K5" s="383" t="s">
        <v>31</v>
      </c>
      <c r="L5" s="777" t="s">
        <v>32</v>
      </c>
      <c r="M5" s="777" t="s">
        <v>146</v>
      </c>
      <c r="N5" s="85" t="s">
        <v>33</v>
      </c>
      <c r="O5" s="778" t="s">
        <v>147</v>
      </c>
      <c r="P5" s="779" t="s">
        <v>148</v>
      </c>
      <c r="Q5" s="774" t="s">
        <v>34</v>
      </c>
      <c r="R5" s="775" t="s">
        <v>35</v>
      </c>
      <c r="S5" s="775" t="s">
        <v>36</v>
      </c>
      <c r="T5" s="779" t="s">
        <v>37</v>
      </c>
      <c r="U5" s="777" t="s">
        <v>149</v>
      </c>
      <c r="V5" s="777" t="s">
        <v>150</v>
      </c>
      <c r="W5" s="777" t="s">
        <v>151</v>
      </c>
      <c r="X5" s="769" t="s">
        <v>152</v>
      </c>
    </row>
    <row r="6" spans="1:24" s="18" customFormat="1" ht="26.5" customHeight="1" x14ac:dyDescent="0.35">
      <c r="A6" s="137" t="s">
        <v>6</v>
      </c>
      <c r="B6" s="175"/>
      <c r="C6" s="168">
        <v>1</v>
      </c>
      <c r="D6" s="553" t="s">
        <v>20</v>
      </c>
      <c r="E6" s="361" t="s">
        <v>12</v>
      </c>
      <c r="F6" s="189">
        <v>15</v>
      </c>
      <c r="G6" s="770"/>
      <c r="H6" s="353">
        <v>3.66</v>
      </c>
      <c r="I6" s="42">
        <v>3.54</v>
      </c>
      <c r="J6" s="43">
        <v>0</v>
      </c>
      <c r="K6" s="335">
        <v>46.5</v>
      </c>
      <c r="L6" s="353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53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5"/>
      <c r="B7" s="205" t="s">
        <v>80</v>
      </c>
      <c r="C7" s="211">
        <v>90</v>
      </c>
      <c r="D7" s="687" t="s">
        <v>10</v>
      </c>
      <c r="E7" s="519" t="s">
        <v>158</v>
      </c>
      <c r="F7" s="757">
        <v>90</v>
      </c>
      <c r="G7" s="687"/>
      <c r="H7" s="424">
        <v>15.2</v>
      </c>
      <c r="I7" s="74">
        <v>14.04</v>
      </c>
      <c r="J7" s="75">
        <v>8.9</v>
      </c>
      <c r="K7" s="654">
        <v>222.75</v>
      </c>
      <c r="L7" s="424">
        <v>0.36</v>
      </c>
      <c r="M7" s="74">
        <v>0.15</v>
      </c>
      <c r="N7" s="74">
        <v>0.09</v>
      </c>
      <c r="O7" s="74">
        <v>25.35</v>
      </c>
      <c r="P7" s="142">
        <v>0.16</v>
      </c>
      <c r="Q7" s="424">
        <v>54.18</v>
      </c>
      <c r="R7" s="74">
        <v>117.54</v>
      </c>
      <c r="S7" s="74">
        <v>24.85</v>
      </c>
      <c r="T7" s="74">
        <v>1.6</v>
      </c>
      <c r="U7" s="74">
        <v>268.38</v>
      </c>
      <c r="V7" s="74">
        <v>0</v>
      </c>
      <c r="W7" s="74">
        <v>0</v>
      </c>
      <c r="X7" s="75">
        <v>0.09</v>
      </c>
    </row>
    <row r="8" spans="1:24" s="38" customFormat="1" ht="26.5" customHeight="1" x14ac:dyDescent="0.35">
      <c r="A8" s="185"/>
      <c r="B8" s="207" t="s">
        <v>159</v>
      </c>
      <c r="C8" s="212">
        <v>126</v>
      </c>
      <c r="D8" s="688" t="s">
        <v>10</v>
      </c>
      <c r="E8" s="412" t="s">
        <v>200</v>
      </c>
      <c r="F8" s="212">
        <v>90</v>
      </c>
      <c r="G8" s="688"/>
      <c r="H8" s="313">
        <v>16.649999999999999</v>
      </c>
      <c r="I8" s="78">
        <v>8.01</v>
      </c>
      <c r="J8" s="140">
        <v>4.8600000000000003</v>
      </c>
      <c r="K8" s="575">
        <v>168.75</v>
      </c>
      <c r="L8" s="313">
        <v>0.05</v>
      </c>
      <c r="M8" s="78">
        <v>0.12</v>
      </c>
      <c r="N8" s="78">
        <v>0.55000000000000004</v>
      </c>
      <c r="O8" s="78">
        <v>0</v>
      </c>
      <c r="P8" s="734">
        <v>0</v>
      </c>
      <c r="Q8" s="313">
        <v>11.79</v>
      </c>
      <c r="R8" s="78">
        <v>210.82</v>
      </c>
      <c r="S8" s="78">
        <v>22.04</v>
      </c>
      <c r="T8" s="78">
        <v>2.4700000000000002</v>
      </c>
      <c r="U8" s="78">
        <v>302.31</v>
      </c>
      <c r="V8" s="78">
        <v>0</v>
      </c>
      <c r="W8" s="78">
        <v>0</v>
      </c>
      <c r="X8" s="140">
        <v>0.05</v>
      </c>
    </row>
    <row r="9" spans="1:24" s="38" customFormat="1" ht="26.5" customHeight="1" x14ac:dyDescent="0.35">
      <c r="A9" s="185"/>
      <c r="B9" s="206"/>
      <c r="C9" s="177">
        <v>53</v>
      </c>
      <c r="D9" s="345" t="s">
        <v>68</v>
      </c>
      <c r="E9" s="447" t="s">
        <v>64</v>
      </c>
      <c r="F9" s="130">
        <v>150</v>
      </c>
      <c r="G9" s="177"/>
      <c r="H9" s="101">
        <v>3.3</v>
      </c>
      <c r="I9" s="13">
        <v>4.95</v>
      </c>
      <c r="J9" s="25">
        <v>32.25</v>
      </c>
      <c r="K9" s="178">
        <v>186.45</v>
      </c>
      <c r="L9" s="101">
        <v>0.03</v>
      </c>
      <c r="M9" s="101">
        <v>0.03</v>
      </c>
      <c r="N9" s="13">
        <v>0</v>
      </c>
      <c r="O9" s="13">
        <v>18.899999999999999</v>
      </c>
      <c r="P9" s="25">
        <v>0.08</v>
      </c>
      <c r="Q9" s="312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5"/>
      <c r="B10" s="175"/>
      <c r="C10" s="176">
        <v>95</v>
      </c>
      <c r="D10" s="192" t="s">
        <v>18</v>
      </c>
      <c r="E10" s="318" t="s">
        <v>181</v>
      </c>
      <c r="F10" s="232">
        <v>200</v>
      </c>
      <c r="G10" s="192"/>
      <c r="H10" s="311">
        <v>0</v>
      </c>
      <c r="I10" s="17">
        <v>0</v>
      </c>
      <c r="J10" s="20">
        <v>20</v>
      </c>
      <c r="K10" s="246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11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5"/>
      <c r="B11" s="176"/>
      <c r="C11" s="132">
        <v>119</v>
      </c>
      <c r="D11" s="553" t="s">
        <v>14</v>
      </c>
      <c r="E11" s="192" t="s">
        <v>58</v>
      </c>
      <c r="F11" s="189">
        <v>25</v>
      </c>
      <c r="G11" s="771"/>
      <c r="H11" s="311">
        <v>1.7749999999999999</v>
      </c>
      <c r="I11" s="17">
        <v>0.17499999999999999</v>
      </c>
      <c r="J11" s="46">
        <v>11.05</v>
      </c>
      <c r="K11" s="335">
        <v>60</v>
      </c>
      <c r="L11" s="364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4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5"/>
      <c r="B12" s="176"/>
      <c r="C12" s="168">
        <v>120</v>
      </c>
      <c r="D12" s="553" t="s">
        <v>15</v>
      </c>
      <c r="E12" s="192" t="s">
        <v>49</v>
      </c>
      <c r="F12" s="189">
        <v>20</v>
      </c>
      <c r="G12" s="771"/>
      <c r="H12" s="311">
        <v>1.1399999999999999</v>
      </c>
      <c r="I12" s="17">
        <v>0.22</v>
      </c>
      <c r="J12" s="46">
        <v>7.44</v>
      </c>
      <c r="K12" s="335">
        <v>36.26</v>
      </c>
      <c r="L12" s="364">
        <v>0.02</v>
      </c>
      <c r="M12" s="22">
        <v>2.4E-2</v>
      </c>
      <c r="N12" s="22">
        <v>0.08</v>
      </c>
      <c r="O12" s="22">
        <v>0</v>
      </c>
      <c r="P12" s="23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5"/>
      <c r="B13" s="233" t="s">
        <v>80</v>
      </c>
      <c r="C13" s="211"/>
      <c r="D13" s="687"/>
      <c r="E13" s="613" t="s">
        <v>21</v>
      </c>
      <c r="F13" s="757">
        <f>F6+F7+F9+F10+F11+F12</f>
        <v>500</v>
      </c>
      <c r="G13" s="211"/>
      <c r="H13" s="257">
        <f t="shared" ref="H13:X13" si="0">H6+H7+H9+H10+H11+H12</f>
        <v>25.074999999999999</v>
      </c>
      <c r="I13" s="24">
        <f t="shared" si="0"/>
        <v>22.924999999999997</v>
      </c>
      <c r="J13" s="76">
        <f t="shared" si="0"/>
        <v>79.64</v>
      </c>
      <c r="K13" s="211">
        <f t="shared" si="0"/>
        <v>632.36</v>
      </c>
      <c r="L13" s="257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1">
        <f t="shared" si="0"/>
        <v>1.34</v>
      </c>
      <c r="Q13" s="257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6">
        <f t="shared" si="0"/>
        <v>0.129</v>
      </c>
    </row>
    <row r="14" spans="1:24" s="38" customFormat="1" ht="26.5" customHeight="1" x14ac:dyDescent="0.35">
      <c r="A14" s="185"/>
      <c r="B14" s="207" t="s">
        <v>159</v>
      </c>
      <c r="C14" s="212"/>
      <c r="D14" s="761"/>
      <c r="E14" s="618" t="s">
        <v>21</v>
      </c>
      <c r="F14" s="755">
        <f>F6+F8+F9+F10+F11+F12</f>
        <v>500</v>
      </c>
      <c r="G14" s="666"/>
      <c r="H14" s="663">
        <f t="shared" ref="H14:X14" si="1">H6+H8+H9+H10+H11+H12</f>
        <v>26.524999999999999</v>
      </c>
      <c r="I14" s="660">
        <f t="shared" si="1"/>
        <v>16.895</v>
      </c>
      <c r="J14" s="664">
        <f t="shared" si="1"/>
        <v>75.599999999999994</v>
      </c>
      <c r="K14" s="666">
        <f t="shared" si="1"/>
        <v>578.36</v>
      </c>
      <c r="L14" s="663">
        <f t="shared" si="1"/>
        <v>0.22499999999999998</v>
      </c>
      <c r="M14" s="660">
        <f t="shared" si="1"/>
        <v>0.32700000000000001</v>
      </c>
      <c r="N14" s="660">
        <f t="shared" si="1"/>
        <v>3.87</v>
      </c>
      <c r="O14" s="660">
        <f t="shared" si="1"/>
        <v>141.30000000000001</v>
      </c>
      <c r="P14" s="667">
        <f t="shared" si="1"/>
        <v>1.18</v>
      </c>
      <c r="Q14" s="663">
        <f t="shared" si="1"/>
        <v>182.79</v>
      </c>
      <c r="R14" s="660">
        <f t="shared" si="1"/>
        <v>450.74999999999994</v>
      </c>
      <c r="S14" s="660">
        <f t="shared" si="1"/>
        <v>80.06</v>
      </c>
      <c r="T14" s="660">
        <f t="shared" si="1"/>
        <v>4.25</v>
      </c>
      <c r="U14" s="660">
        <f t="shared" si="1"/>
        <v>412.78</v>
      </c>
      <c r="V14" s="660">
        <f t="shared" si="1"/>
        <v>2.8E-3</v>
      </c>
      <c r="W14" s="660">
        <f t="shared" si="1"/>
        <v>1.2E-2</v>
      </c>
      <c r="X14" s="664">
        <f t="shared" si="1"/>
        <v>8.8999999999999996E-2</v>
      </c>
    </row>
    <row r="15" spans="1:24" s="38" customFormat="1" ht="26.5" customHeight="1" x14ac:dyDescent="0.35">
      <c r="A15" s="185"/>
      <c r="B15" s="205" t="s">
        <v>80</v>
      </c>
      <c r="C15" s="758"/>
      <c r="D15" s="759"/>
      <c r="E15" s="613" t="s">
        <v>22</v>
      </c>
      <c r="F15" s="760"/>
      <c r="G15" s="772"/>
      <c r="H15" s="257"/>
      <c r="I15" s="24"/>
      <c r="J15" s="76"/>
      <c r="K15" s="767">
        <f>K13/23.5</f>
        <v>26.908936170212765</v>
      </c>
      <c r="L15" s="257"/>
      <c r="M15" s="24"/>
      <c r="N15" s="24"/>
      <c r="O15" s="24"/>
      <c r="P15" s="141"/>
      <c r="Q15" s="257"/>
      <c r="R15" s="24"/>
      <c r="S15" s="24"/>
      <c r="T15" s="24"/>
      <c r="U15" s="24"/>
      <c r="V15" s="24"/>
      <c r="W15" s="24"/>
      <c r="X15" s="76"/>
    </row>
    <row r="16" spans="1:24" s="38" customFormat="1" ht="26.5" customHeight="1" thickBot="1" x14ac:dyDescent="0.4">
      <c r="A16" s="186"/>
      <c r="B16" s="766" t="s">
        <v>159</v>
      </c>
      <c r="C16" s="213"/>
      <c r="D16" s="762"/>
      <c r="E16" s="624" t="s">
        <v>22</v>
      </c>
      <c r="F16" s="763"/>
      <c r="G16" s="773"/>
      <c r="H16" s="426"/>
      <c r="I16" s="209"/>
      <c r="J16" s="210"/>
      <c r="K16" s="578">
        <f>K14/23.5</f>
        <v>24.611063829787234</v>
      </c>
      <c r="L16" s="426"/>
      <c r="M16" s="209"/>
      <c r="N16" s="209"/>
      <c r="O16" s="209"/>
      <c r="P16" s="241"/>
      <c r="Q16" s="426"/>
      <c r="R16" s="209"/>
      <c r="S16" s="209"/>
      <c r="T16" s="209"/>
      <c r="U16" s="209"/>
      <c r="V16" s="209"/>
      <c r="W16" s="209"/>
      <c r="X16" s="210"/>
    </row>
    <row r="17" spans="1:24" s="18" customFormat="1" ht="36.75" customHeight="1" x14ac:dyDescent="0.35">
      <c r="A17" s="187" t="s">
        <v>7</v>
      </c>
      <c r="B17" s="280"/>
      <c r="C17" s="408">
        <v>13</v>
      </c>
      <c r="D17" s="361" t="s">
        <v>8</v>
      </c>
      <c r="E17" s="464" t="s">
        <v>62</v>
      </c>
      <c r="F17" s="473">
        <v>60</v>
      </c>
      <c r="G17" s="408"/>
      <c r="H17" s="483">
        <v>1.2</v>
      </c>
      <c r="I17" s="57">
        <v>4.26</v>
      </c>
      <c r="J17" s="58">
        <v>6.18</v>
      </c>
      <c r="K17" s="479">
        <v>67.92</v>
      </c>
      <c r="L17" s="483">
        <v>0.03</v>
      </c>
      <c r="M17" s="485">
        <v>0.02</v>
      </c>
      <c r="N17" s="57">
        <v>7.44</v>
      </c>
      <c r="O17" s="57">
        <v>930</v>
      </c>
      <c r="P17" s="58">
        <v>0</v>
      </c>
      <c r="Q17" s="485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7"/>
      <c r="B18" s="177"/>
      <c r="C18" s="130">
        <v>40</v>
      </c>
      <c r="D18" s="172" t="s">
        <v>9</v>
      </c>
      <c r="E18" s="227" t="s">
        <v>122</v>
      </c>
      <c r="F18" s="235">
        <v>200</v>
      </c>
      <c r="G18" s="177"/>
      <c r="H18" s="101">
        <v>5</v>
      </c>
      <c r="I18" s="13">
        <v>7.6</v>
      </c>
      <c r="J18" s="25">
        <v>12.8</v>
      </c>
      <c r="K18" s="385">
        <v>139.80000000000001</v>
      </c>
      <c r="L18" s="312">
        <v>0.04</v>
      </c>
      <c r="M18" s="101">
        <v>0.1</v>
      </c>
      <c r="N18" s="13">
        <v>3.32</v>
      </c>
      <c r="O18" s="13">
        <v>152.19999999999999</v>
      </c>
      <c r="P18" s="50">
        <v>0</v>
      </c>
      <c r="Q18" s="312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8"/>
      <c r="B19" s="154"/>
      <c r="C19" s="131">
        <v>178</v>
      </c>
      <c r="D19" s="171" t="s">
        <v>10</v>
      </c>
      <c r="E19" s="228" t="s">
        <v>203</v>
      </c>
      <c r="F19" s="238">
        <v>240</v>
      </c>
      <c r="G19" s="176"/>
      <c r="H19" s="101">
        <v>25.92</v>
      </c>
      <c r="I19" s="13">
        <v>14.64</v>
      </c>
      <c r="J19" s="25">
        <v>12.48</v>
      </c>
      <c r="K19" s="385">
        <v>284.39999999999998</v>
      </c>
      <c r="L19" s="312">
        <v>0.7</v>
      </c>
      <c r="M19" s="101">
        <v>0.22</v>
      </c>
      <c r="N19" s="13">
        <v>21.6</v>
      </c>
      <c r="O19" s="13">
        <v>72</v>
      </c>
      <c r="P19" s="50">
        <v>0</v>
      </c>
      <c r="Q19" s="312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9"/>
      <c r="B20" s="177"/>
      <c r="C20" s="270">
        <v>216</v>
      </c>
      <c r="D20" s="225" t="s">
        <v>18</v>
      </c>
      <c r="E20" s="277" t="s">
        <v>161</v>
      </c>
      <c r="F20" s="175">
        <v>200</v>
      </c>
      <c r="G20" s="332"/>
      <c r="H20" s="311">
        <v>0.26</v>
      </c>
      <c r="I20" s="17">
        <v>0</v>
      </c>
      <c r="J20" s="46">
        <v>15.46</v>
      </c>
      <c r="K20" s="245">
        <v>62</v>
      </c>
      <c r="L20" s="364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9"/>
      <c r="B21" s="178"/>
      <c r="C21" s="132"/>
      <c r="D21" s="192" t="s">
        <v>14</v>
      </c>
      <c r="E21" s="229" t="s">
        <v>58</v>
      </c>
      <c r="F21" s="175">
        <v>45</v>
      </c>
      <c r="G21" s="290"/>
      <c r="H21" s="19">
        <v>3.19</v>
      </c>
      <c r="I21" s="17">
        <v>0.31</v>
      </c>
      <c r="J21" s="20">
        <v>19.89</v>
      </c>
      <c r="K21" s="245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11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9"/>
      <c r="B22" s="178"/>
      <c r="C22" s="168"/>
      <c r="D22" s="192" t="s">
        <v>15</v>
      </c>
      <c r="E22" s="229" t="s">
        <v>49</v>
      </c>
      <c r="F22" s="175">
        <v>25</v>
      </c>
      <c r="G22" s="290"/>
      <c r="H22" s="19">
        <v>1.42</v>
      </c>
      <c r="I22" s="17">
        <v>0.27</v>
      </c>
      <c r="J22" s="20">
        <v>9.3000000000000007</v>
      </c>
      <c r="K22" s="245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11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8"/>
      <c r="B23" s="154"/>
      <c r="C23" s="339"/>
      <c r="D23" s="173"/>
      <c r="E23" s="230" t="s">
        <v>21</v>
      </c>
      <c r="F23" s="249">
        <f>SUM(F17:F22)</f>
        <v>770</v>
      </c>
      <c r="G23" s="181"/>
      <c r="H23" s="125">
        <f t="shared" ref="H23:J23" si="2">SUM(H17:H22)</f>
        <v>36.99</v>
      </c>
      <c r="I23" s="124">
        <f t="shared" si="2"/>
        <v>27.08</v>
      </c>
      <c r="J23" s="242">
        <f t="shared" si="2"/>
        <v>76.11</v>
      </c>
      <c r="K23" s="386">
        <f>SUM(K17:K22)</f>
        <v>707.44</v>
      </c>
      <c r="L23" s="260">
        <f t="shared" ref="L23:X23" si="3">SUM(L17:L22)</f>
        <v>0.84000000000000008</v>
      </c>
      <c r="M23" s="124">
        <f t="shared" si="3"/>
        <v>0.39</v>
      </c>
      <c r="N23" s="124">
        <f t="shared" si="3"/>
        <v>36.86</v>
      </c>
      <c r="O23" s="124">
        <f t="shared" si="3"/>
        <v>1154.2</v>
      </c>
      <c r="P23" s="126">
        <f>SUM(P17:P22)</f>
        <v>0</v>
      </c>
      <c r="Q23" s="260">
        <f t="shared" si="3"/>
        <v>206.54000000000002</v>
      </c>
      <c r="R23" s="124">
        <f t="shared" si="3"/>
        <v>467.26</v>
      </c>
      <c r="S23" s="124">
        <f t="shared" si="3"/>
        <v>144.32999999999998</v>
      </c>
      <c r="T23" s="124">
        <f t="shared" si="3"/>
        <v>6.81</v>
      </c>
      <c r="U23" s="124">
        <f t="shared" si="3"/>
        <v>1653.1399999999999</v>
      </c>
      <c r="V23" s="124">
        <f>SUM(V17:V22)</f>
        <v>3.5500000000000004E-2</v>
      </c>
      <c r="W23" s="124">
        <f t="shared" si="3"/>
        <v>1.2500000000000001E-2</v>
      </c>
      <c r="X23" s="126">
        <f t="shared" si="3"/>
        <v>0.19799999999999998</v>
      </c>
    </row>
    <row r="24" spans="1:24" s="38" customFormat="1" ht="26.5" customHeight="1" thickBot="1" x14ac:dyDescent="0.4">
      <c r="A24" s="188"/>
      <c r="B24" s="155"/>
      <c r="C24" s="341"/>
      <c r="D24" s="174"/>
      <c r="E24" s="231" t="s">
        <v>22</v>
      </c>
      <c r="F24" s="179"/>
      <c r="G24" s="179"/>
      <c r="H24" s="199"/>
      <c r="I24" s="59"/>
      <c r="J24" s="167"/>
      <c r="K24" s="387">
        <f>K23/23.5</f>
        <v>30.103829787234044</v>
      </c>
      <c r="L24" s="261"/>
      <c r="M24" s="199"/>
      <c r="N24" s="59"/>
      <c r="O24" s="59"/>
      <c r="P24" s="147"/>
      <c r="Q24" s="261"/>
      <c r="R24" s="59"/>
      <c r="S24" s="59"/>
      <c r="T24" s="59"/>
      <c r="U24" s="59"/>
      <c r="V24" s="59"/>
      <c r="W24" s="59"/>
      <c r="X24" s="147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71" t="s">
        <v>70</v>
      </c>
      <c r="C26" s="144"/>
      <c r="D26" s="72"/>
      <c r="E26" s="60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68" t="s">
        <v>71</v>
      </c>
      <c r="C27" s="145"/>
      <c r="D27" s="69"/>
      <c r="E27" s="70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0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83"/>
      <c r="C4" s="135" t="s">
        <v>40</v>
      </c>
      <c r="D4" s="169"/>
      <c r="E4" s="203"/>
      <c r="F4" s="128"/>
      <c r="G4" s="548"/>
      <c r="H4" s="336" t="s">
        <v>23</v>
      </c>
      <c r="I4" s="86"/>
      <c r="J4" s="337"/>
      <c r="K4" s="432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24" s="18" customFormat="1" ht="47" thickBot="1" x14ac:dyDescent="0.4">
      <c r="A5" s="184" t="s">
        <v>0</v>
      </c>
      <c r="B5" s="184"/>
      <c r="C5" s="136" t="s">
        <v>41</v>
      </c>
      <c r="D5" s="109" t="s">
        <v>42</v>
      </c>
      <c r="E5" s="136" t="s">
        <v>39</v>
      </c>
      <c r="F5" s="129" t="s">
        <v>27</v>
      </c>
      <c r="G5" s="136" t="s">
        <v>38</v>
      </c>
      <c r="H5" s="310" t="s">
        <v>28</v>
      </c>
      <c r="I5" s="92" t="s">
        <v>29</v>
      </c>
      <c r="J5" s="93" t="s">
        <v>30</v>
      </c>
      <c r="K5" s="433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37.5" customHeight="1" thickBot="1" x14ac:dyDescent="0.4">
      <c r="A6" s="187" t="s">
        <v>6</v>
      </c>
      <c r="B6" s="187"/>
      <c r="C6" s="180" t="s">
        <v>127</v>
      </c>
      <c r="D6" s="361" t="s">
        <v>20</v>
      </c>
      <c r="E6" s="514" t="s">
        <v>45</v>
      </c>
      <c r="F6" s="513">
        <v>17</v>
      </c>
      <c r="G6" s="180"/>
      <c r="H6" s="311">
        <v>1.7</v>
      </c>
      <c r="I6" s="17">
        <v>4.42</v>
      </c>
      <c r="J6" s="46">
        <v>0.85</v>
      </c>
      <c r="K6" s="334">
        <v>49.98</v>
      </c>
      <c r="L6" s="338">
        <v>0</v>
      </c>
      <c r="M6" s="55">
        <v>0</v>
      </c>
      <c r="N6" s="39">
        <v>0.1</v>
      </c>
      <c r="O6" s="39">
        <v>0</v>
      </c>
      <c r="P6" s="56">
        <v>0</v>
      </c>
      <c r="Q6" s="338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81">
        <v>0</v>
      </c>
    </row>
    <row r="7" spans="1:24" s="18" customFormat="1" ht="37.5" customHeight="1" x14ac:dyDescent="0.35">
      <c r="A7" s="137"/>
      <c r="B7" s="137"/>
      <c r="C7" s="180">
        <v>25</v>
      </c>
      <c r="D7" s="324" t="s">
        <v>20</v>
      </c>
      <c r="E7" s="488" t="s">
        <v>52</v>
      </c>
      <c r="F7" s="490">
        <v>150</v>
      </c>
      <c r="G7" s="180"/>
      <c r="H7" s="41">
        <v>0.6</v>
      </c>
      <c r="I7" s="42">
        <v>0.45</v>
      </c>
      <c r="J7" s="49">
        <v>12.3</v>
      </c>
      <c r="K7" s="247">
        <v>54.9</v>
      </c>
      <c r="L7" s="353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7"/>
      <c r="B8" s="137"/>
      <c r="C8" s="175">
        <v>145</v>
      </c>
      <c r="D8" s="192" t="s">
        <v>4</v>
      </c>
      <c r="E8" s="515" t="s">
        <v>123</v>
      </c>
      <c r="F8" s="372">
        <v>150</v>
      </c>
      <c r="G8" s="175"/>
      <c r="H8" s="311">
        <v>19.2</v>
      </c>
      <c r="I8" s="17">
        <v>14.7</v>
      </c>
      <c r="J8" s="46">
        <v>32.85</v>
      </c>
      <c r="K8" s="334">
        <v>340.95</v>
      </c>
      <c r="L8" s="311">
        <v>0.73</v>
      </c>
      <c r="M8" s="19">
        <v>0.3</v>
      </c>
      <c r="N8" s="17">
        <v>0.37</v>
      </c>
      <c r="O8" s="17">
        <v>33.75</v>
      </c>
      <c r="P8" s="20">
        <v>0.3</v>
      </c>
      <c r="Q8" s="311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7"/>
      <c r="B9" s="137"/>
      <c r="C9" s="175">
        <v>113</v>
      </c>
      <c r="D9" s="192" t="s">
        <v>5</v>
      </c>
      <c r="E9" s="225" t="s">
        <v>11</v>
      </c>
      <c r="F9" s="175">
        <v>200</v>
      </c>
      <c r="G9" s="331"/>
      <c r="H9" s="311">
        <v>0.2</v>
      </c>
      <c r="I9" s="17">
        <v>0</v>
      </c>
      <c r="J9" s="46">
        <v>11</v>
      </c>
      <c r="K9" s="335">
        <v>45.6</v>
      </c>
      <c r="L9" s="311">
        <v>0</v>
      </c>
      <c r="M9" s="19">
        <v>0</v>
      </c>
      <c r="N9" s="17">
        <v>2.6</v>
      </c>
      <c r="O9" s="17">
        <v>0</v>
      </c>
      <c r="P9" s="46">
        <v>0</v>
      </c>
      <c r="Q9" s="311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7"/>
      <c r="B10" s="137"/>
      <c r="C10" s="178">
        <v>121</v>
      </c>
      <c r="D10" s="192" t="s">
        <v>14</v>
      </c>
      <c r="E10" s="277" t="s">
        <v>53</v>
      </c>
      <c r="F10" s="457">
        <v>20</v>
      </c>
      <c r="G10" s="175"/>
      <c r="H10" s="311">
        <v>1.44</v>
      </c>
      <c r="I10" s="17">
        <v>0.13</v>
      </c>
      <c r="J10" s="46">
        <v>9.83</v>
      </c>
      <c r="K10" s="334">
        <v>50.44</v>
      </c>
      <c r="L10" s="311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11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7"/>
      <c r="B11" s="137"/>
      <c r="C11" s="175">
        <v>120</v>
      </c>
      <c r="D11" s="192" t="s">
        <v>15</v>
      </c>
      <c r="E11" s="193" t="s">
        <v>49</v>
      </c>
      <c r="F11" s="168">
        <v>20</v>
      </c>
      <c r="G11" s="175"/>
      <c r="H11" s="311">
        <v>1.1399999999999999</v>
      </c>
      <c r="I11" s="17">
        <v>0.22</v>
      </c>
      <c r="J11" s="46">
        <v>7.44</v>
      </c>
      <c r="K11" s="335">
        <v>36.26</v>
      </c>
      <c r="L11" s="364">
        <v>0.02</v>
      </c>
      <c r="M11" s="21">
        <v>2.4E-2</v>
      </c>
      <c r="N11" s="22">
        <v>0.08</v>
      </c>
      <c r="O11" s="22">
        <v>0</v>
      </c>
      <c r="P11" s="54">
        <v>0</v>
      </c>
      <c r="Q11" s="364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7"/>
      <c r="B12" s="137"/>
      <c r="C12" s="175"/>
      <c r="D12" s="192"/>
      <c r="E12" s="420" t="s">
        <v>21</v>
      </c>
      <c r="F12" s="428">
        <f>SUM(F6:F11)</f>
        <v>557</v>
      </c>
      <c r="G12" s="175"/>
      <c r="H12" s="311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08">
        <f>SUM(K6:K11)</f>
        <v>578.13</v>
      </c>
      <c r="L12" s="311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11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54"/>
      <c r="B13" s="454"/>
      <c r="C13" s="876"/>
      <c r="D13" s="448"/>
      <c r="E13" s="489" t="s">
        <v>22</v>
      </c>
      <c r="F13" s="492"/>
      <c r="G13" s="448"/>
      <c r="H13" s="713"/>
      <c r="I13" s="714"/>
      <c r="J13" s="715"/>
      <c r="K13" s="495">
        <f>K12/23.5</f>
        <v>24.601276595744682</v>
      </c>
      <c r="L13" s="721"/>
      <c r="M13" s="714"/>
      <c r="N13" s="714"/>
      <c r="O13" s="714"/>
      <c r="P13" s="722"/>
      <c r="Q13" s="713"/>
      <c r="R13" s="714"/>
      <c r="S13" s="714"/>
      <c r="T13" s="714"/>
      <c r="U13" s="714"/>
      <c r="V13" s="714"/>
      <c r="W13" s="714"/>
      <c r="X13" s="715"/>
    </row>
    <row r="14" spans="1:24" s="18" customFormat="1" ht="37.5" customHeight="1" x14ac:dyDescent="0.35">
      <c r="A14" s="187" t="s">
        <v>7</v>
      </c>
      <c r="B14" s="187"/>
      <c r="C14" s="198">
        <v>134</v>
      </c>
      <c r="D14" s="324" t="s">
        <v>20</v>
      </c>
      <c r="E14" s="361" t="s">
        <v>135</v>
      </c>
      <c r="F14" s="180">
        <v>150</v>
      </c>
      <c r="G14" s="431"/>
      <c r="H14" s="353">
        <v>0.6</v>
      </c>
      <c r="I14" s="42">
        <v>0</v>
      </c>
      <c r="J14" s="43">
        <v>16.95</v>
      </c>
      <c r="K14" s="435">
        <v>69</v>
      </c>
      <c r="L14" s="353">
        <v>0.01</v>
      </c>
      <c r="M14" s="42">
        <v>0.03</v>
      </c>
      <c r="N14" s="42">
        <v>19.5</v>
      </c>
      <c r="O14" s="42">
        <v>0</v>
      </c>
      <c r="P14" s="49">
        <v>0</v>
      </c>
      <c r="Q14" s="353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7"/>
      <c r="B15" s="137"/>
      <c r="C15" s="175">
        <v>237</v>
      </c>
      <c r="D15" s="225" t="s">
        <v>9</v>
      </c>
      <c r="E15" s="277" t="s">
        <v>142</v>
      </c>
      <c r="F15" s="251">
        <v>200</v>
      </c>
      <c r="G15" s="553"/>
      <c r="H15" s="311">
        <v>1.8</v>
      </c>
      <c r="I15" s="17">
        <v>5.4</v>
      </c>
      <c r="J15" s="46">
        <v>7.2</v>
      </c>
      <c r="K15" s="334">
        <v>84.8</v>
      </c>
      <c r="L15" s="364">
        <v>0.03</v>
      </c>
      <c r="M15" s="22">
        <v>0.04</v>
      </c>
      <c r="N15" s="22">
        <v>10.08</v>
      </c>
      <c r="O15" s="22">
        <v>104.4</v>
      </c>
      <c r="P15" s="23">
        <v>0</v>
      </c>
      <c r="Q15" s="364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8"/>
      <c r="B16" s="868" t="s">
        <v>80</v>
      </c>
      <c r="C16" s="233">
        <v>258</v>
      </c>
      <c r="D16" s="307" t="s">
        <v>10</v>
      </c>
      <c r="E16" s="817" t="s">
        <v>197</v>
      </c>
      <c r="F16" s="233">
        <v>90</v>
      </c>
      <c r="G16" s="211"/>
      <c r="H16" s="424">
        <v>13.03</v>
      </c>
      <c r="I16" s="74">
        <v>8.84</v>
      </c>
      <c r="J16" s="75">
        <v>8.16</v>
      </c>
      <c r="K16" s="752">
        <v>156.21</v>
      </c>
      <c r="L16" s="424">
        <v>0.06</v>
      </c>
      <c r="M16" s="73">
        <v>0.09</v>
      </c>
      <c r="N16" s="74">
        <v>1.65</v>
      </c>
      <c r="O16" s="74">
        <v>40</v>
      </c>
      <c r="P16" s="142">
        <v>0.03</v>
      </c>
      <c r="Q16" s="424">
        <v>30.88</v>
      </c>
      <c r="R16" s="74">
        <v>112.22</v>
      </c>
      <c r="S16" s="74">
        <v>16.48</v>
      </c>
      <c r="T16" s="74">
        <v>1.1399999999999999</v>
      </c>
      <c r="U16" s="74">
        <v>216.01</v>
      </c>
      <c r="V16" s="74">
        <v>4.0000000000000001E-3</v>
      </c>
      <c r="W16" s="74">
        <v>8.9999999999999998E-4</v>
      </c>
      <c r="X16" s="75">
        <v>0.1</v>
      </c>
    </row>
    <row r="17" spans="1:24" s="18" customFormat="1" ht="37.5" customHeight="1" x14ac:dyDescent="0.35">
      <c r="A17" s="138"/>
      <c r="B17" s="871" t="s">
        <v>82</v>
      </c>
      <c r="C17" s="234">
        <v>150</v>
      </c>
      <c r="D17" s="875" t="s">
        <v>10</v>
      </c>
      <c r="E17" s="466" t="s">
        <v>179</v>
      </c>
      <c r="F17" s="829">
        <v>90</v>
      </c>
      <c r="G17" s="240"/>
      <c r="H17" s="313">
        <v>20.25</v>
      </c>
      <c r="I17" s="78">
        <v>15.57</v>
      </c>
      <c r="J17" s="140">
        <v>2.34</v>
      </c>
      <c r="K17" s="575">
        <v>230.13</v>
      </c>
      <c r="L17" s="313">
        <v>0.06</v>
      </c>
      <c r="M17" s="78">
        <v>0.13</v>
      </c>
      <c r="N17" s="78">
        <v>8.5</v>
      </c>
      <c r="O17" s="78">
        <v>199.8</v>
      </c>
      <c r="P17" s="734">
        <v>0</v>
      </c>
      <c r="Q17" s="313">
        <v>41.24</v>
      </c>
      <c r="R17" s="78">
        <v>108.78</v>
      </c>
      <c r="S17" s="78">
        <v>23.68</v>
      </c>
      <c r="T17" s="78">
        <v>1.39</v>
      </c>
      <c r="U17" s="78">
        <v>287.2</v>
      </c>
      <c r="V17" s="78">
        <v>5.0000000000000001E-3</v>
      </c>
      <c r="W17" s="78">
        <v>8.9999999999999998E-4</v>
      </c>
      <c r="X17" s="140">
        <v>0.13</v>
      </c>
    </row>
    <row r="18" spans="1:24" s="18" customFormat="1" ht="37.5" customHeight="1" x14ac:dyDescent="0.35">
      <c r="A18" s="139"/>
      <c r="B18" s="839"/>
      <c r="C18" s="233">
        <v>50</v>
      </c>
      <c r="D18" s="223" t="s">
        <v>68</v>
      </c>
      <c r="E18" s="783" t="s">
        <v>110</v>
      </c>
      <c r="F18" s="233">
        <v>150</v>
      </c>
      <c r="G18" s="828"/>
      <c r="H18" s="844">
        <v>3.3</v>
      </c>
      <c r="I18" s="784">
        <v>7.8</v>
      </c>
      <c r="J18" s="845">
        <v>22.35</v>
      </c>
      <c r="K18" s="846">
        <v>173.1</v>
      </c>
      <c r="L18" s="424">
        <v>0.14000000000000001</v>
      </c>
      <c r="M18" s="74">
        <v>0.12</v>
      </c>
      <c r="N18" s="74">
        <v>18.149999999999999</v>
      </c>
      <c r="O18" s="74">
        <v>21.6</v>
      </c>
      <c r="P18" s="142">
        <v>0.1</v>
      </c>
      <c r="Q18" s="424">
        <v>36.36</v>
      </c>
      <c r="R18" s="74">
        <v>85.5</v>
      </c>
      <c r="S18" s="74">
        <v>27.8</v>
      </c>
      <c r="T18" s="74">
        <v>1.1399999999999999</v>
      </c>
      <c r="U18" s="74">
        <v>701.4</v>
      </c>
      <c r="V18" s="74">
        <v>8.0000000000000002E-3</v>
      </c>
      <c r="W18" s="74">
        <v>2E-3</v>
      </c>
      <c r="X18" s="75">
        <v>4.2000000000000003E-2</v>
      </c>
    </row>
    <row r="19" spans="1:24" s="18" customFormat="1" ht="37.5" customHeight="1" x14ac:dyDescent="0.35">
      <c r="A19" s="139"/>
      <c r="B19" s="838" t="s">
        <v>82</v>
      </c>
      <c r="C19" s="234">
        <v>51</v>
      </c>
      <c r="D19" s="208" t="s">
        <v>68</v>
      </c>
      <c r="E19" s="797" t="s">
        <v>170</v>
      </c>
      <c r="F19" s="234">
        <v>150</v>
      </c>
      <c r="G19" s="212"/>
      <c r="H19" s="661">
        <v>3.3</v>
      </c>
      <c r="I19" s="656">
        <v>3.9</v>
      </c>
      <c r="J19" s="662">
        <v>25.65</v>
      </c>
      <c r="K19" s="665">
        <v>151.35</v>
      </c>
      <c r="L19" s="661">
        <v>0.15</v>
      </c>
      <c r="M19" s="656">
        <v>0.09</v>
      </c>
      <c r="N19" s="656">
        <v>21</v>
      </c>
      <c r="O19" s="656">
        <v>0</v>
      </c>
      <c r="P19" s="657">
        <v>0</v>
      </c>
      <c r="Q19" s="661">
        <v>14.01</v>
      </c>
      <c r="R19" s="656">
        <v>78.63</v>
      </c>
      <c r="S19" s="656">
        <v>29.37</v>
      </c>
      <c r="T19" s="656">
        <v>1.32</v>
      </c>
      <c r="U19" s="656">
        <v>809.4</v>
      </c>
      <c r="V19" s="656">
        <v>8.0000000000000002E-3</v>
      </c>
      <c r="W19" s="656">
        <v>5.9999999999999995E-4</v>
      </c>
      <c r="X19" s="662">
        <v>4.4999999999999998E-2</v>
      </c>
    </row>
    <row r="20" spans="1:24" s="18" customFormat="1" ht="37.5" customHeight="1" x14ac:dyDescent="0.35">
      <c r="A20" s="139"/>
      <c r="B20" s="138"/>
      <c r="C20" s="176">
        <v>107</v>
      </c>
      <c r="D20" s="264" t="s">
        <v>18</v>
      </c>
      <c r="E20" s="521" t="s">
        <v>124</v>
      </c>
      <c r="F20" s="253">
        <v>200</v>
      </c>
      <c r="G20" s="696"/>
      <c r="H20" s="364">
        <v>0</v>
      </c>
      <c r="I20" s="22">
        <v>0</v>
      </c>
      <c r="J20" s="54">
        <v>22.8</v>
      </c>
      <c r="K20" s="363">
        <v>92</v>
      </c>
      <c r="L20" s="364">
        <v>0.04</v>
      </c>
      <c r="M20" s="22">
        <v>0.08</v>
      </c>
      <c r="N20" s="22">
        <v>12</v>
      </c>
      <c r="O20" s="22">
        <v>100</v>
      </c>
      <c r="P20" s="23">
        <v>0</v>
      </c>
      <c r="Q20" s="364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9"/>
      <c r="B21" s="138"/>
      <c r="C21" s="270">
        <v>119</v>
      </c>
      <c r="D21" s="264" t="s">
        <v>14</v>
      </c>
      <c r="E21" s="194" t="s">
        <v>58</v>
      </c>
      <c r="F21" s="215">
        <v>30</v>
      </c>
      <c r="G21" s="696"/>
      <c r="H21" s="364">
        <v>2.13</v>
      </c>
      <c r="I21" s="22">
        <v>0.21</v>
      </c>
      <c r="J21" s="54">
        <v>13.26</v>
      </c>
      <c r="K21" s="604">
        <v>72</v>
      </c>
      <c r="L21" s="364">
        <v>0.03</v>
      </c>
      <c r="M21" s="22">
        <v>0.01</v>
      </c>
      <c r="N21" s="22">
        <v>0</v>
      </c>
      <c r="O21" s="22">
        <v>0</v>
      </c>
      <c r="P21" s="23">
        <v>0</v>
      </c>
      <c r="Q21" s="364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9"/>
      <c r="B22" s="138"/>
      <c r="C22" s="176">
        <v>120</v>
      </c>
      <c r="D22" s="264" t="s">
        <v>15</v>
      </c>
      <c r="E22" s="194" t="s">
        <v>49</v>
      </c>
      <c r="F22" s="215">
        <v>20</v>
      </c>
      <c r="G22" s="696"/>
      <c r="H22" s="364">
        <v>1.1399999999999999</v>
      </c>
      <c r="I22" s="22">
        <v>0.22</v>
      </c>
      <c r="J22" s="54">
        <v>7.44</v>
      </c>
      <c r="K22" s="604">
        <v>36.26</v>
      </c>
      <c r="L22" s="364">
        <v>0.02</v>
      </c>
      <c r="M22" s="22">
        <v>2.4E-2</v>
      </c>
      <c r="N22" s="22">
        <v>0.08</v>
      </c>
      <c r="O22" s="22">
        <v>0</v>
      </c>
      <c r="P22" s="23">
        <v>0</v>
      </c>
      <c r="Q22" s="364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9"/>
      <c r="B23" s="839"/>
      <c r="C23" s="509"/>
      <c r="D23" s="517"/>
      <c r="E23" s="414" t="s">
        <v>21</v>
      </c>
      <c r="F23" s="704">
        <f>F14+F15+F16+F18+F20+F21+F22</f>
        <v>840</v>
      </c>
      <c r="G23" s="704"/>
      <c r="H23" s="614">
        <f>H14+H15+H16+H18+H20+H21+H22</f>
        <v>22</v>
      </c>
      <c r="I23" s="615">
        <f t="shared" ref="I23:X23" si="2">I14+I15+I16+I18+I20+I21+I22</f>
        <v>22.47</v>
      </c>
      <c r="J23" s="616">
        <f t="shared" si="2"/>
        <v>98.160000000000011</v>
      </c>
      <c r="K23" s="684">
        <f t="shared" si="2"/>
        <v>683.37</v>
      </c>
      <c r="L23" s="614">
        <f t="shared" si="2"/>
        <v>0.33000000000000007</v>
      </c>
      <c r="M23" s="615">
        <f t="shared" si="2"/>
        <v>0.39400000000000007</v>
      </c>
      <c r="N23" s="615">
        <f t="shared" si="2"/>
        <v>61.459999999999994</v>
      </c>
      <c r="O23" s="615">
        <f t="shared" si="2"/>
        <v>266</v>
      </c>
      <c r="P23" s="708">
        <f t="shared" si="2"/>
        <v>0.13</v>
      </c>
      <c r="Q23" s="614">
        <f t="shared" si="2"/>
        <v>137.48000000000002</v>
      </c>
      <c r="R23" s="615">
        <f t="shared" si="2"/>
        <v>337.02</v>
      </c>
      <c r="S23" s="615">
        <f t="shared" si="2"/>
        <v>101.14</v>
      </c>
      <c r="T23" s="615">
        <f t="shared" si="2"/>
        <v>7.4999999999999991</v>
      </c>
      <c r="U23" s="615">
        <f t="shared" si="2"/>
        <v>2008.81</v>
      </c>
      <c r="V23" s="615">
        <f t="shared" si="2"/>
        <v>5.8000000000000003E-2</v>
      </c>
      <c r="W23" s="615">
        <f t="shared" si="2"/>
        <v>7.4000000000000003E-3</v>
      </c>
      <c r="X23" s="616">
        <f t="shared" si="2"/>
        <v>0.18900000000000003</v>
      </c>
    </row>
    <row r="24" spans="1:24" s="18" customFormat="1" ht="37.5" customHeight="1" x14ac:dyDescent="0.35">
      <c r="A24" s="139"/>
      <c r="B24" s="838"/>
      <c r="C24" s="585"/>
      <c r="D24" s="516"/>
      <c r="E24" s="816" t="s">
        <v>21</v>
      </c>
      <c r="F24" s="705">
        <f>F14+F15+F17+F19+F20+F21+F22</f>
        <v>840</v>
      </c>
      <c r="G24" s="705"/>
      <c r="H24" s="663">
        <f>H14+H15+H17+H19+H20+H21+H22</f>
        <v>29.22</v>
      </c>
      <c r="I24" s="660">
        <f t="shared" ref="I24:X24" si="3">I14+I15+I17+I19+I20+I21+I22</f>
        <v>25.299999999999997</v>
      </c>
      <c r="J24" s="664">
        <f t="shared" si="3"/>
        <v>95.64</v>
      </c>
      <c r="K24" s="666">
        <f t="shared" si="3"/>
        <v>735.54</v>
      </c>
      <c r="L24" s="663">
        <f t="shared" si="3"/>
        <v>0.33999999999999997</v>
      </c>
      <c r="M24" s="660">
        <f t="shared" si="3"/>
        <v>0.40400000000000008</v>
      </c>
      <c r="N24" s="660">
        <f t="shared" si="3"/>
        <v>71.16</v>
      </c>
      <c r="O24" s="660">
        <f t="shared" si="3"/>
        <v>404.20000000000005</v>
      </c>
      <c r="P24" s="667">
        <f t="shared" si="3"/>
        <v>0</v>
      </c>
      <c r="Q24" s="663">
        <f t="shared" si="3"/>
        <v>125.49000000000001</v>
      </c>
      <c r="R24" s="660">
        <f t="shared" si="3"/>
        <v>326.71000000000004</v>
      </c>
      <c r="S24" s="660">
        <f t="shared" si="3"/>
        <v>109.91000000000001</v>
      </c>
      <c r="T24" s="660">
        <f t="shared" si="3"/>
        <v>7.93</v>
      </c>
      <c r="U24" s="660">
        <f t="shared" si="3"/>
        <v>2188</v>
      </c>
      <c r="V24" s="660">
        <f t="shared" si="3"/>
        <v>5.9000000000000004E-2</v>
      </c>
      <c r="W24" s="660">
        <f t="shared" si="3"/>
        <v>6.0000000000000001E-3</v>
      </c>
      <c r="X24" s="664">
        <f t="shared" si="3"/>
        <v>0.22200000000000003</v>
      </c>
    </row>
    <row r="25" spans="1:24" s="18" customFormat="1" ht="37.5" customHeight="1" x14ac:dyDescent="0.35">
      <c r="A25" s="139"/>
      <c r="B25" s="839"/>
      <c r="C25" s="509"/>
      <c r="D25" s="869"/>
      <c r="E25" s="870" t="s">
        <v>125</v>
      </c>
      <c r="F25" s="831"/>
      <c r="G25" s="831"/>
      <c r="H25" s="614"/>
      <c r="I25" s="615"/>
      <c r="J25" s="616"/>
      <c r="K25" s="767">
        <f>K23/23.5</f>
        <v>29.079574468085106</v>
      </c>
      <c r="L25" s="614"/>
      <c r="M25" s="615"/>
      <c r="N25" s="615"/>
      <c r="O25" s="615"/>
      <c r="P25" s="708"/>
      <c r="Q25" s="614"/>
      <c r="R25" s="615"/>
      <c r="S25" s="615"/>
      <c r="T25" s="615"/>
      <c r="U25" s="615"/>
      <c r="V25" s="615"/>
      <c r="W25" s="615"/>
      <c r="X25" s="616"/>
    </row>
    <row r="26" spans="1:24" s="18" customFormat="1" ht="37.5" customHeight="1" thickBot="1" x14ac:dyDescent="0.4">
      <c r="A26" s="342"/>
      <c r="B26" s="840"/>
      <c r="C26" s="841"/>
      <c r="D26" s="842"/>
      <c r="E26" s="872" t="s">
        <v>125</v>
      </c>
      <c r="F26" s="873"/>
      <c r="G26" s="773"/>
      <c r="H26" s="626"/>
      <c r="I26" s="627"/>
      <c r="J26" s="628"/>
      <c r="K26" s="629">
        <f>K24/23.5</f>
        <v>31.299574468085105</v>
      </c>
      <c r="L26" s="794"/>
      <c r="M26" s="795"/>
      <c r="N26" s="795"/>
      <c r="O26" s="795"/>
      <c r="P26" s="877"/>
      <c r="Q26" s="794"/>
      <c r="R26" s="795"/>
      <c r="S26" s="795"/>
      <c r="T26" s="795"/>
      <c r="U26" s="795"/>
      <c r="V26" s="795"/>
      <c r="W26" s="795"/>
      <c r="X26" s="796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68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1" t="s">
        <v>70</v>
      </c>
      <c r="B32" s="144"/>
      <c r="C32" s="72"/>
      <c r="D32" s="60"/>
      <c r="E32" s="11"/>
      <c r="F32" s="11"/>
      <c r="G32" s="11"/>
      <c r="H32" s="11"/>
      <c r="I32" s="11"/>
      <c r="J32" s="11"/>
    </row>
    <row r="33" spans="1:10" x14ac:dyDescent="0.35">
      <c r="A33" s="68" t="s">
        <v>71</v>
      </c>
      <c r="B33" s="145"/>
      <c r="C33" s="69"/>
      <c r="D33" s="70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0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24"/>
      <c r="F3" s="524"/>
      <c r="G3" s="524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83"/>
      <c r="C4" s="402" t="s">
        <v>40</v>
      </c>
      <c r="D4" s="169"/>
      <c r="E4" s="500"/>
      <c r="F4" s="640"/>
      <c r="G4" s="402"/>
      <c r="H4" s="33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47" thickBot="1" x14ac:dyDescent="0.4">
      <c r="A5" s="184" t="s">
        <v>0</v>
      </c>
      <c r="B5" s="184"/>
      <c r="C5" s="329" t="s">
        <v>41</v>
      </c>
      <c r="D5" s="109" t="s">
        <v>42</v>
      </c>
      <c r="E5" s="166" t="s">
        <v>39</v>
      </c>
      <c r="F5" s="136" t="s">
        <v>27</v>
      </c>
      <c r="G5" s="136" t="s">
        <v>38</v>
      </c>
      <c r="H5" s="310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37.5" customHeight="1" x14ac:dyDescent="0.35">
      <c r="A6" s="187" t="s">
        <v>6</v>
      </c>
      <c r="B6" s="187"/>
      <c r="C6" s="180">
        <v>24</v>
      </c>
      <c r="D6" s="835" t="s">
        <v>8</v>
      </c>
      <c r="E6" s="361" t="s">
        <v>144</v>
      </c>
      <c r="F6" s="892">
        <v>150</v>
      </c>
      <c r="G6" s="835"/>
      <c r="H6" s="353">
        <v>0.6</v>
      </c>
      <c r="I6" s="42">
        <v>0</v>
      </c>
      <c r="J6" s="43">
        <v>16.95</v>
      </c>
      <c r="K6" s="434">
        <v>69</v>
      </c>
      <c r="L6" s="353">
        <v>0.01</v>
      </c>
      <c r="M6" s="42">
        <v>0.03</v>
      </c>
      <c r="N6" s="42">
        <v>19.5</v>
      </c>
      <c r="O6" s="42">
        <v>0</v>
      </c>
      <c r="P6" s="49">
        <v>0</v>
      </c>
      <c r="Q6" s="353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7"/>
      <c r="B7" s="404" t="s">
        <v>80</v>
      </c>
      <c r="C7" s="965">
        <v>78</v>
      </c>
      <c r="D7" s="966" t="s">
        <v>10</v>
      </c>
      <c r="E7" s="307" t="s">
        <v>98</v>
      </c>
      <c r="F7" s="967">
        <v>90</v>
      </c>
      <c r="G7" s="966"/>
      <c r="H7" s="424">
        <v>15.03</v>
      </c>
      <c r="I7" s="74">
        <v>9.99</v>
      </c>
      <c r="J7" s="75">
        <v>14.58</v>
      </c>
      <c r="K7" s="968">
        <v>208.08</v>
      </c>
      <c r="L7" s="424">
        <v>0.09</v>
      </c>
      <c r="M7" s="74">
        <v>0.11</v>
      </c>
      <c r="N7" s="74">
        <v>1.35</v>
      </c>
      <c r="O7" s="74">
        <v>144</v>
      </c>
      <c r="P7" s="142">
        <v>0.27</v>
      </c>
      <c r="Q7" s="424">
        <v>58.42</v>
      </c>
      <c r="R7" s="74">
        <v>194.16</v>
      </c>
      <c r="S7" s="74">
        <v>50.25</v>
      </c>
      <c r="T7" s="74">
        <v>1.1499999999999999</v>
      </c>
      <c r="U7" s="74">
        <v>351.77</v>
      </c>
      <c r="V7" s="74">
        <v>0.1</v>
      </c>
      <c r="W7" s="74">
        <v>1.2999999999999999E-2</v>
      </c>
      <c r="X7" s="75">
        <v>0.5</v>
      </c>
    </row>
    <row r="8" spans="1:24" s="18" customFormat="1" ht="37.5" customHeight="1" x14ac:dyDescent="0.35">
      <c r="A8" s="137"/>
      <c r="B8" s="405" t="s">
        <v>82</v>
      </c>
      <c r="C8" s="234">
        <v>146</v>
      </c>
      <c r="D8" s="688" t="s">
        <v>10</v>
      </c>
      <c r="E8" s="969" t="s">
        <v>160</v>
      </c>
      <c r="F8" s="970">
        <v>90</v>
      </c>
      <c r="G8" s="240"/>
      <c r="H8" s="313">
        <v>19.260000000000002</v>
      </c>
      <c r="I8" s="78">
        <v>3.42</v>
      </c>
      <c r="J8" s="140">
        <v>3.15</v>
      </c>
      <c r="K8" s="575">
        <v>120.87</v>
      </c>
      <c r="L8" s="313">
        <v>0.06</v>
      </c>
      <c r="M8" s="78">
        <v>0.13</v>
      </c>
      <c r="N8" s="78">
        <v>2.27</v>
      </c>
      <c r="O8" s="78">
        <v>17.2</v>
      </c>
      <c r="P8" s="734">
        <v>0.28000000000000003</v>
      </c>
      <c r="Q8" s="313">
        <v>36.35</v>
      </c>
      <c r="R8" s="78">
        <v>149.9</v>
      </c>
      <c r="S8" s="78">
        <v>21.2</v>
      </c>
      <c r="T8" s="78">
        <v>0.7</v>
      </c>
      <c r="U8" s="78">
        <v>38.299999999999997</v>
      </c>
      <c r="V8" s="78">
        <v>0</v>
      </c>
      <c r="W8" s="78">
        <v>8.9999999999999998E-4</v>
      </c>
      <c r="X8" s="140">
        <v>0.65</v>
      </c>
    </row>
    <row r="9" spans="1:24" s="18" customFormat="1" ht="37.5" customHeight="1" x14ac:dyDescent="0.35">
      <c r="A9" s="137"/>
      <c r="B9" s="137"/>
      <c r="C9" s="177">
        <v>52</v>
      </c>
      <c r="D9" s="891" t="s">
        <v>68</v>
      </c>
      <c r="E9" s="554" t="s">
        <v>168</v>
      </c>
      <c r="F9" s="971">
        <v>150</v>
      </c>
      <c r="G9" s="214"/>
      <c r="H9" s="311">
        <v>3.15</v>
      </c>
      <c r="I9" s="17">
        <v>4.5</v>
      </c>
      <c r="J9" s="46">
        <v>17.55</v>
      </c>
      <c r="K9" s="334">
        <v>122.85</v>
      </c>
      <c r="L9" s="311">
        <v>0.16</v>
      </c>
      <c r="M9" s="17">
        <v>0.11</v>
      </c>
      <c r="N9" s="17">
        <v>25.3</v>
      </c>
      <c r="O9" s="17">
        <v>15</v>
      </c>
      <c r="P9" s="20">
        <v>0.03</v>
      </c>
      <c r="Q9" s="311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7"/>
      <c r="B10" s="137"/>
      <c r="C10" s="177">
        <v>102</v>
      </c>
      <c r="D10" s="891" t="s">
        <v>18</v>
      </c>
      <c r="E10" s="419" t="s">
        <v>87</v>
      </c>
      <c r="F10" s="913">
        <v>200</v>
      </c>
      <c r="G10" s="130"/>
      <c r="H10" s="311">
        <v>1</v>
      </c>
      <c r="I10" s="17">
        <v>0</v>
      </c>
      <c r="J10" s="46">
        <v>23.6</v>
      </c>
      <c r="K10" s="334">
        <v>98.4</v>
      </c>
      <c r="L10" s="311">
        <v>0.02</v>
      </c>
      <c r="M10" s="17">
        <v>0.02</v>
      </c>
      <c r="N10" s="17">
        <v>0.78</v>
      </c>
      <c r="O10" s="17">
        <v>60</v>
      </c>
      <c r="P10" s="20">
        <v>0</v>
      </c>
      <c r="Q10" s="311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7"/>
      <c r="B11" s="137"/>
      <c r="C11" s="178">
        <v>119</v>
      </c>
      <c r="D11" s="553" t="s">
        <v>14</v>
      </c>
      <c r="E11" s="192" t="s">
        <v>58</v>
      </c>
      <c r="F11" s="189">
        <v>30</v>
      </c>
      <c r="G11" s="771"/>
      <c r="H11" s="311">
        <v>2.13</v>
      </c>
      <c r="I11" s="17">
        <v>0.21</v>
      </c>
      <c r="J11" s="46">
        <v>13.26</v>
      </c>
      <c r="K11" s="335">
        <v>72</v>
      </c>
      <c r="L11" s="364">
        <v>0.03</v>
      </c>
      <c r="M11" s="22">
        <v>0.01</v>
      </c>
      <c r="N11" s="22">
        <v>0</v>
      </c>
      <c r="O11" s="22">
        <v>0</v>
      </c>
      <c r="P11" s="23">
        <v>0</v>
      </c>
      <c r="Q11" s="36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7"/>
      <c r="B12" s="137"/>
      <c r="C12" s="175">
        <v>120</v>
      </c>
      <c r="D12" s="553" t="s">
        <v>15</v>
      </c>
      <c r="E12" s="192" t="s">
        <v>49</v>
      </c>
      <c r="F12" s="189">
        <v>20</v>
      </c>
      <c r="G12" s="771"/>
      <c r="H12" s="311">
        <v>1.1399999999999999</v>
      </c>
      <c r="I12" s="17">
        <v>0.22</v>
      </c>
      <c r="J12" s="46">
        <v>7.44</v>
      </c>
      <c r="K12" s="335">
        <v>36.26</v>
      </c>
      <c r="L12" s="364">
        <v>0.02</v>
      </c>
      <c r="M12" s="22">
        <v>2.4E-2</v>
      </c>
      <c r="N12" s="22">
        <v>0.08</v>
      </c>
      <c r="O12" s="22">
        <v>0</v>
      </c>
      <c r="P12" s="23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7"/>
      <c r="B13" s="404" t="s">
        <v>80</v>
      </c>
      <c r="C13" s="233"/>
      <c r="D13" s="687"/>
      <c r="E13" s="613" t="s">
        <v>21</v>
      </c>
      <c r="F13" s="883">
        <f>F6+F7+F9+F10+F11+F12</f>
        <v>640</v>
      </c>
      <c r="G13" s="684">
        <f t="shared" ref="G13:X13" si="0">G6+G7+G9+G10+G11+G12</f>
        <v>0</v>
      </c>
      <c r="H13" s="614">
        <f t="shared" si="0"/>
        <v>23.049999999999997</v>
      </c>
      <c r="I13" s="615">
        <f t="shared" si="0"/>
        <v>14.920000000000002</v>
      </c>
      <c r="J13" s="616">
        <f t="shared" si="0"/>
        <v>93.38000000000001</v>
      </c>
      <c r="K13" s="684">
        <f t="shared" si="0"/>
        <v>606.59</v>
      </c>
      <c r="L13" s="614">
        <f t="shared" si="0"/>
        <v>0.33000000000000007</v>
      </c>
      <c r="M13" s="615">
        <f t="shared" si="0"/>
        <v>0.30400000000000005</v>
      </c>
      <c r="N13" s="615">
        <f t="shared" si="0"/>
        <v>47.010000000000005</v>
      </c>
      <c r="O13" s="615">
        <f t="shared" si="0"/>
        <v>219</v>
      </c>
      <c r="P13" s="708">
        <f t="shared" si="0"/>
        <v>0.30000000000000004</v>
      </c>
      <c r="Q13" s="614">
        <f t="shared" si="0"/>
        <v>173.88000000000002</v>
      </c>
      <c r="R13" s="615">
        <f t="shared" si="0"/>
        <v>440.03999999999996</v>
      </c>
      <c r="S13" s="615">
        <f t="shared" si="0"/>
        <v>156.90999999999997</v>
      </c>
      <c r="T13" s="615">
        <f t="shared" si="0"/>
        <v>22.73</v>
      </c>
      <c r="U13" s="615">
        <f t="shared" si="0"/>
        <v>1920.92</v>
      </c>
      <c r="V13" s="615">
        <f t="shared" si="0"/>
        <v>0.11460000000000002</v>
      </c>
      <c r="W13" s="615">
        <f t="shared" si="0"/>
        <v>1.89E-2</v>
      </c>
      <c r="X13" s="616">
        <f t="shared" si="0"/>
        <v>0.57200000000000006</v>
      </c>
    </row>
    <row r="14" spans="1:24" s="18" customFormat="1" ht="37.5" customHeight="1" x14ac:dyDescent="0.35">
      <c r="A14" s="137"/>
      <c r="B14" s="405" t="s">
        <v>82</v>
      </c>
      <c r="C14" s="306"/>
      <c r="D14" s="822"/>
      <c r="E14" s="618" t="s">
        <v>21</v>
      </c>
      <c r="F14" s="884">
        <f>F6+F8+F9+F10+F11+F12</f>
        <v>640</v>
      </c>
      <c r="G14" s="706">
        <f t="shared" ref="G14:X14" si="1">G6+G8+G9+G10+G11+G12</f>
        <v>0</v>
      </c>
      <c r="H14" s="663">
        <f t="shared" si="1"/>
        <v>27.28</v>
      </c>
      <c r="I14" s="660">
        <f t="shared" si="1"/>
        <v>8.3500000000000014</v>
      </c>
      <c r="J14" s="664">
        <f t="shared" si="1"/>
        <v>81.95</v>
      </c>
      <c r="K14" s="706">
        <f t="shared" si="1"/>
        <v>519.38</v>
      </c>
      <c r="L14" s="663">
        <f t="shared" si="1"/>
        <v>0.3</v>
      </c>
      <c r="M14" s="660">
        <f t="shared" si="1"/>
        <v>0.32400000000000007</v>
      </c>
      <c r="N14" s="660">
        <f t="shared" si="1"/>
        <v>47.93</v>
      </c>
      <c r="O14" s="660">
        <f t="shared" si="1"/>
        <v>92.2</v>
      </c>
      <c r="P14" s="667">
        <f t="shared" si="1"/>
        <v>0.31000000000000005</v>
      </c>
      <c r="Q14" s="663">
        <f t="shared" si="1"/>
        <v>151.81</v>
      </c>
      <c r="R14" s="660">
        <f t="shared" si="1"/>
        <v>395.78</v>
      </c>
      <c r="S14" s="660">
        <f t="shared" si="1"/>
        <v>127.86000000000001</v>
      </c>
      <c r="T14" s="660">
        <f t="shared" si="1"/>
        <v>22.279999999999998</v>
      </c>
      <c r="U14" s="660">
        <f t="shared" si="1"/>
        <v>1607.45</v>
      </c>
      <c r="V14" s="660">
        <f t="shared" si="1"/>
        <v>1.46E-2</v>
      </c>
      <c r="W14" s="660">
        <f t="shared" si="1"/>
        <v>6.8000000000000005E-3</v>
      </c>
      <c r="X14" s="664">
        <f t="shared" si="1"/>
        <v>0.72200000000000009</v>
      </c>
    </row>
    <row r="15" spans="1:24" s="18" customFormat="1" ht="37.5" customHeight="1" x14ac:dyDescent="0.35">
      <c r="A15" s="137"/>
      <c r="B15" s="404" t="s">
        <v>80</v>
      </c>
      <c r="C15" s="305"/>
      <c r="D15" s="818"/>
      <c r="E15" s="613" t="s">
        <v>22</v>
      </c>
      <c r="F15" s="760"/>
      <c r="G15" s="772"/>
      <c r="H15" s="424"/>
      <c r="I15" s="74"/>
      <c r="J15" s="75"/>
      <c r="K15" s="954">
        <f>K13/23.5</f>
        <v>25.812340425531918</v>
      </c>
      <c r="L15" s="424"/>
      <c r="M15" s="74"/>
      <c r="N15" s="74"/>
      <c r="O15" s="74"/>
      <c r="P15" s="142"/>
      <c r="Q15" s="424"/>
      <c r="R15" s="74"/>
      <c r="S15" s="74"/>
      <c r="T15" s="74"/>
      <c r="U15" s="74"/>
      <c r="V15" s="74"/>
      <c r="W15" s="74"/>
      <c r="X15" s="75"/>
    </row>
    <row r="16" spans="1:24" s="18" customFormat="1" ht="37.5" customHeight="1" thickBot="1" x14ac:dyDescent="0.4">
      <c r="A16" s="454"/>
      <c r="B16" s="406" t="s">
        <v>82</v>
      </c>
      <c r="C16" s="237"/>
      <c r="D16" s="773"/>
      <c r="E16" s="624" t="s">
        <v>22</v>
      </c>
      <c r="F16" s="763"/>
      <c r="G16" s="773"/>
      <c r="H16" s="482"/>
      <c r="I16" s="462"/>
      <c r="J16" s="463"/>
      <c r="K16" s="484">
        <f>K14/23.5</f>
        <v>22.101276595744682</v>
      </c>
      <c r="L16" s="482"/>
      <c r="M16" s="462"/>
      <c r="N16" s="462"/>
      <c r="O16" s="462"/>
      <c r="P16" s="920"/>
      <c r="Q16" s="482"/>
      <c r="R16" s="462"/>
      <c r="S16" s="462"/>
      <c r="T16" s="462"/>
      <c r="U16" s="462"/>
      <c r="V16" s="462"/>
      <c r="W16" s="462"/>
      <c r="X16" s="463"/>
    </row>
    <row r="17" spans="1:24" s="18" customFormat="1" ht="37.5" customHeight="1" x14ac:dyDescent="0.35">
      <c r="A17" s="187" t="s">
        <v>7</v>
      </c>
      <c r="B17" s="927"/>
      <c r="C17" s="922">
        <v>172</v>
      </c>
      <c r="D17" s="444" t="s">
        <v>20</v>
      </c>
      <c r="E17" s="418" t="s">
        <v>172</v>
      </c>
      <c r="F17" s="798">
        <v>60</v>
      </c>
      <c r="G17" s="379"/>
      <c r="H17" s="381">
        <v>1.86</v>
      </c>
      <c r="I17" s="115">
        <v>0.12</v>
      </c>
      <c r="J17" s="117">
        <v>4.26</v>
      </c>
      <c r="K17" s="799">
        <v>24.6</v>
      </c>
      <c r="L17" s="381">
        <v>0.06</v>
      </c>
      <c r="M17" s="115">
        <v>0.11</v>
      </c>
      <c r="N17" s="115">
        <v>6</v>
      </c>
      <c r="O17" s="115">
        <v>1.2</v>
      </c>
      <c r="P17" s="116">
        <v>0</v>
      </c>
      <c r="Q17" s="381">
        <v>9.6</v>
      </c>
      <c r="R17" s="115">
        <v>31.8</v>
      </c>
      <c r="S17" s="115">
        <v>12.6</v>
      </c>
      <c r="T17" s="115">
        <v>0.42</v>
      </c>
      <c r="U17" s="115">
        <v>438.6</v>
      </c>
      <c r="V17" s="115">
        <v>0</v>
      </c>
      <c r="W17" s="115">
        <v>1E-3</v>
      </c>
      <c r="X17" s="117">
        <v>0.02</v>
      </c>
    </row>
    <row r="18" spans="1:24" s="18" customFormat="1" ht="37.5" customHeight="1" x14ac:dyDescent="0.35">
      <c r="A18" s="137"/>
      <c r="B18" s="137"/>
      <c r="C18" s="175">
        <v>37</v>
      </c>
      <c r="D18" s="225" t="s">
        <v>9</v>
      </c>
      <c r="E18" s="521" t="s">
        <v>126</v>
      </c>
      <c r="F18" s="238">
        <v>200</v>
      </c>
      <c r="G18" s="192"/>
      <c r="H18" s="312">
        <v>6</v>
      </c>
      <c r="I18" s="13">
        <v>5.4</v>
      </c>
      <c r="J18" s="50">
        <v>10.8</v>
      </c>
      <c r="K18" s="178">
        <v>115.6</v>
      </c>
      <c r="L18" s="312">
        <v>0.1</v>
      </c>
      <c r="M18" s="101">
        <v>0.1</v>
      </c>
      <c r="N18" s="13">
        <v>10.7</v>
      </c>
      <c r="O18" s="13">
        <v>162</v>
      </c>
      <c r="P18" s="50">
        <v>0</v>
      </c>
      <c r="Q18" s="312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8"/>
      <c r="B19" s="520"/>
      <c r="C19" s="176">
        <v>181</v>
      </c>
      <c r="D19" s="264" t="s">
        <v>10</v>
      </c>
      <c r="E19" s="521" t="s">
        <v>137</v>
      </c>
      <c r="F19" s="238">
        <v>90</v>
      </c>
      <c r="G19" s="262"/>
      <c r="H19" s="312">
        <v>21.24</v>
      </c>
      <c r="I19" s="13">
        <v>7.47</v>
      </c>
      <c r="J19" s="50">
        <v>2.7</v>
      </c>
      <c r="K19" s="178">
        <v>162.9</v>
      </c>
      <c r="L19" s="312">
        <v>0.02</v>
      </c>
      <c r="M19" s="101">
        <v>0.14000000000000001</v>
      </c>
      <c r="N19" s="13">
        <v>0.3</v>
      </c>
      <c r="O19" s="13">
        <v>43.2</v>
      </c>
      <c r="P19" s="25">
        <v>8.9999999999999993E-3</v>
      </c>
      <c r="Q19" s="312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8"/>
      <c r="B20" s="138"/>
      <c r="C20" s="176">
        <v>64</v>
      </c>
      <c r="D20" s="264" t="s">
        <v>51</v>
      </c>
      <c r="E20" s="521" t="s">
        <v>76</v>
      </c>
      <c r="F20" s="238">
        <v>150</v>
      </c>
      <c r="G20" s="262"/>
      <c r="H20" s="312">
        <v>6.45</v>
      </c>
      <c r="I20" s="13">
        <v>4.05</v>
      </c>
      <c r="J20" s="50">
        <v>40.200000000000003</v>
      </c>
      <c r="K20" s="178">
        <v>223.65</v>
      </c>
      <c r="L20" s="323">
        <v>0.08</v>
      </c>
      <c r="M20" s="268">
        <v>0.2</v>
      </c>
      <c r="N20" s="106">
        <v>0</v>
      </c>
      <c r="O20" s="106">
        <v>30</v>
      </c>
      <c r="P20" s="107">
        <v>0.11</v>
      </c>
      <c r="Q20" s="323">
        <v>13.05</v>
      </c>
      <c r="R20" s="106">
        <v>58.34</v>
      </c>
      <c r="S20" s="106">
        <v>22.53</v>
      </c>
      <c r="T20" s="106">
        <v>1.25</v>
      </c>
      <c r="U20" s="106">
        <v>1.1000000000000001</v>
      </c>
      <c r="V20" s="106">
        <v>0</v>
      </c>
      <c r="W20" s="106">
        <v>0</v>
      </c>
      <c r="X20" s="267">
        <v>0</v>
      </c>
    </row>
    <row r="21" spans="1:24" s="38" customFormat="1" ht="37.5" customHeight="1" x14ac:dyDescent="0.35">
      <c r="A21" s="138"/>
      <c r="B21" s="138"/>
      <c r="C21" s="270">
        <v>98</v>
      </c>
      <c r="D21" s="176" t="s">
        <v>18</v>
      </c>
      <c r="E21" s="264" t="s">
        <v>89</v>
      </c>
      <c r="F21" s="176">
        <v>200</v>
      </c>
      <c r="G21" s="288"/>
      <c r="H21" s="21">
        <v>0.4</v>
      </c>
      <c r="I21" s="22">
        <v>0</v>
      </c>
      <c r="J21" s="23">
        <v>27</v>
      </c>
      <c r="K21" s="248">
        <v>110</v>
      </c>
      <c r="L21" s="311">
        <v>0</v>
      </c>
      <c r="M21" s="19">
        <v>0</v>
      </c>
      <c r="N21" s="17">
        <v>1.4</v>
      </c>
      <c r="O21" s="17">
        <v>0</v>
      </c>
      <c r="P21" s="46">
        <v>0</v>
      </c>
      <c r="Q21" s="311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8"/>
      <c r="B22" s="138"/>
      <c r="C22" s="270">
        <v>119</v>
      </c>
      <c r="D22" s="192" t="s">
        <v>14</v>
      </c>
      <c r="E22" s="229" t="s">
        <v>58</v>
      </c>
      <c r="F22" s="175">
        <v>45</v>
      </c>
      <c r="G22" s="290"/>
      <c r="H22" s="311">
        <v>3.19</v>
      </c>
      <c r="I22" s="17">
        <v>0.31</v>
      </c>
      <c r="J22" s="46">
        <v>19.89</v>
      </c>
      <c r="K22" s="245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11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8"/>
      <c r="B23" s="138"/>
      <c r="C23" s="176">
        <v>120</v>
      </c>
      <c r="D23" s="192" t="s">
        <v>15</v>
      </c>
      <c r="E23" s="229" t="s">
        <v>49</v>
      </c>
      <c r="F23" s="175">
        <v>25</v>
      </c>
      <c r="G23" s="290"/>
      <c r="H23" s="311">
        <v>1.42</v>
      </c>
      <c r="I23" s="17">
        <v>0.27</v>
      </c>
      <c r="J23" s="46">
        <v>9.3000000000000007</v>
      </c>
      <c r="K23" s="245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11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8"/>
      <c r="B24" s="138"/>
      <c r="C24" s="522"/>
      <c r="D24" s="523"/>
      <c r="E24" s="420"/>
      <c r="F24" s="356">
        <f>SUM(F17:F23)</f>
        <v>770</v>
      </c>
      <c r="G24" s="356"/>
      <c r="H24" s="258">
        <f t="shared" ref="H24:J24" si="2">SUM(H17:H23)</f>
        <v>40.559999999999995</v>
      </c>
      <c r="I24" s="36">
        <f t="shared" si="2"/>
        <v>17.619999999999997</v>
      </c>
      <c r="J24" s="80">
        <f t="shared" si="2"/>
        <v>114.15</v>
      </c>
      <c r="K24" s="356">
        <f>SUM(K17:K23)</f>
        <v>790.07</v>
      </c>
      <c r="L24" s="258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80">
        <f t="shared" si="3"/>
        <v>0.11899999999999999</v>
      </c>
      <c r="Q24" s="258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80">
        <f t="shared" si="3"/>
        <v>0.15</v>
      </c>
    </row>
    <row r="25" spans="1:24" s="38" customFormat="1" ht="37.5" customHeight="1" thickBot="1" x14ac:dyDescent="0.4">
      <c r="A25" s="188"/>
      <c r="B25" s="188"/>
      <c r="C25" s="182"/>
      <c r="D25" s="278"/>
      <c r="E25" s="489"/>
      <c r="F25" s="525"/>
      <c r="G25" s="525"/>
      <c r="H25" s="527"/>
      <c r="I25" s="528"/>
      <c r="J25" s="529"/>
      <c r="K25" s="526">
        <f>K24/23.5</f>
        <v>33.620000000000005</v>
      </c>
      <c r="L25" s="527"/>
      <c r="M25" s="716"/>
      <c r="N25" s="528"/>
      <c r="O25" s="528"/>
      <c r="P25" s="529"/>
      <c r="Q25" s="527"/>
      <c r="R25" s="528"/>
      <c r="S25" s="528"/>
      <c r="T25" s="528"/>
      <c r="U25" s="528"/>
      <c r="V25" s="528"/>
      <c r="W25" s="528"/>
      <c r="X25" s="529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68"/>
      <c r="F27" s="28"/>
      <c r="G27" s="11"/>
      <c r="H27" s="11"/>
      <c r="I27" s="11"/>
      <c r="J27" s="11"/>
    </row>
    <row r="28" spans="1:24" ht="18" x14ac:dyDescent="0.35">
      <c r="A28" s="71" t="s">
        <v>70</v>
      </c>
      <c r="B28" s="144"/>
      <c r="C28" s="72"/>
      <c r="D28" s="60"/>
      <c r="E28" s="27"/>
      <c r="F28" s="28"/>
      <c r="G28" s="11"/>
      <c r="H28" s="11"/>
      <c r="I28" s="11"/>
      <c r="J28" s="11"/>
    </row>
    <row r="29" spans="1:24" ht="18" x14ac:dyDescent="0.35">
      <c r="A29" s="68" t="s">
        <v>71</v>
      </c>
      <c r="B29" s="145"/>
      <c r="C29" s="69"/>
      <c r="D29" s="70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83"/>
      <c r="C4" s="499" t="s">
        <v>40</v>
      </c>
      <c r="D4" s="169"/>
      <c r="E4" s="203"/>
      <c r="F4" s="546"/>
      <c r="G4" s="548"/>
      <c r="H4" s="8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24" s="18" customFormat="1" ht="47" thickBot="1" x14ac:dyDescent="0.4">
      <c r="A5" s="184" t="s">
        <v>0</v>
      </c>
      <c r="B5" s="184"/>
      <c r="C5" s="166" t="s">
        <v>41</v>
      </c>
      <c r="D5" s="109" t="s">
        <v>42</v>
      </c>
      <c r="E5" s="136" t="s">
        <v>39</v>
      </c>
      <c r="F5" s="166" t="s">
        <v>27</v>
      </c>
      <c r="G5" s="136" t="s">
        <v>38</v>
      </c>
      <c r="H5" s="91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39" customHeight="1" x14ac:dyDescent="0.35">
      <c r="A6" s="187" t="s">
        <v>6</v>
      </c>
      <c r="B6" s="112"/>
      <c r="C6" s="280">
        <v>28</v>
      </c>
      <c r="D6" s="289" t="s">
        <v>20</v>
      </c>
      <c r="E6" s="598" t="s">
        <v>183</v>
      </c>
      <c r="F6" s="560">
        <v>60</v>
      </c>
      <c r="G6" s="695"/>
      <c r="H6" s="699">
        <v>0.42</v>
      </c>
      <c r="I6" s="700">
        <v>0.06</v>
      </c>
      <c r="J6" s="701">
        <v>1.02</v>
      </c>
      <c r="K6" s="702">
        <v>6.18</v>
      </c>
      <c r="L6" s="740">
        <v>0.02</v>
      </c>
      <c r="M6" s="485">
        <v>0.02</v>
      </c>
      <c r="N6" s="57">
        <v>6</v>
      </c>
      <c r="O6" s="57">
        <v>10</v>
      </c>
      <c r="P6" s="58">
        <v>0</v>
      </c>
      <c r="Q6" s="485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7"/>
      <c r="B7" s="110"/>
      <c r="C7" s="176">
        <v>89</v>
      </c>
      <c r="D7" s="262" t="s">
        <v>10</v>
      </c>
      <c r="E7" s="521" t="s">
        <v>130</v>
      </c>
      <c r="F7" s="599">
        <v>90</v>
      </c>
      <c r="G7" s="215"/>
      <c r="H7" s="600">
        <v>14.88</v>
      </c>
      <c r="I7" s="601">
        <v>13.95</v>
      </c>
      <c r="J7" s="602">
        <v>3.3</v>
      </c>
      <c r="K7" s="603">
        <v>198.45</v>
      </c>
      <c r="L7" s="600">
        <v>0.05</v>
      </c>
      <c r="M7" s="741">
        <v>0.11</v>
      </c>
      <c r="N7" s="601">
        <v>1</v>
      </c>
      <c r="O7" s="601">
        <v>49</v>
      </c>
      <c r="P7" s="698">
        <v>0</v>
      </c>
      <c r="Q7" s="600">
        <v>17.02</v>
      </c>
      <c r="R7" s="601">
        <v>127.1</v>
      </c>
      <c r="S7" s="601">
        <v>23.09</v>
      </c>
      <c r="T7" s="601">
        <v>1.29</v>
      </c>
      <c r="U7" s="601">
        <v>266.67</v>
      </c>
      <c r="V7" s="601">
        <v>6.0000000000000001E-3</v>
      </c>
      <c r="W7" s="601">
        <v>0</v>
      </c>
      <c r="X7" s="602">
        <v>0.05</v>
      </c>
    </row>
    <row r="8" spans="1:24" s="18" customFormat="1" ht="39" customHeight="1" x14ac:dyDescent="0.35">
      <c r="A8" s="137"/>
      <c r="B8" s="110"/>
      <c r="C8" s="176">
        <v>65</v>
      </c>
      <c r="D8" s="262" t="s">
        <v>51</v>
      </c>
      <c r="E8" s="521" t="s">
        <v>57</v>
      </c>
      <c r="F8" s="599">
        <v>150</v>
      </c>
      <c r="G8" s="696"/>
      <c r="H8" s="600">
        <v>6.45</v>
      </c>
      <c r="I8" s="601">
        <v>4.05</v>
      </c>
      <c r="J8" s="602">
        <v>40.200000000000003</v>
      </c>
      <c r="K8" s="603">
        <v>223.65</v>
      </c>
      <c r="L8" s="312">
        <v>0.08</v>
      </c>
      <c r="M8" s="101">
        <v>0.02</v>
      </c>
      <c r="N8" s="13">
        <v>0</v>
      </c>
      <c r="O8" s="13">
        <v>30</v>
      </c>
      <c r="P8" s="50">
        <v>0.11</v>
      </c>
      <c r="Q8" s="101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7"/>
      <c r="B9" s="110"/>
      <c r="C9" s="270">
        <v>107</v>
      </c>
      <c r="D9" s="225" t="s">
        <v>18</v>
      </c>
      <c r="E9" s="277" t="s">
        <v>163</v>
      </c>
      <c r="F9" s="175">
        <v>200</v>
      </c>
      <c r="G9" s="332"/>
      <c r="H9" s="311">
        <v>0.8</v>
      </c>
      <c r="I9" s="17">
        <v>0.2</v>
      </c>
      <c r="J9" s="46">
        <v>23.2</v>
      </c>
      <c r="K9" s="245">
        <v>94.4</v>
      </c>
      <c r="L9" s="364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7"/>
      <c r="B10" s="110"/>
      <c r="C10" s="270">
        <v>119</v>
      </c>
      <c r="D10" s="262" t="s">
        <v>14</v>
      </c>
      <c r="E10" s="264" t="s">
        <v>58</v>
      </c>
      <c r="F10" s="215">
        <v>20</v>
      </c>
      <c r="G10" s="697"/>
      <c r="H10" s="364">
        <v>1.4</v>
      </c>
      <c r="I10" s="22">
        <v>0.14000000000000001</v>
      </c>
      <c r="J10" s="54">
        <v>8.8000000000000007</v>
      </c>
      <c r="K10" s="604">
        <v>48</v>
      </c>
      <c r="L10" s="364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64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7"/>
      <c r="B11" s="110"/>
      <c r="C11" s="176">
        <v>120</v>
      </c>
      <c r="D11" s="262" t="s">
        <v>15</v>
      </c>
      <c r="E11" s="264" t="s">
        <v>49</v>
      </c>
      <c r="F11" s="215">
        <v>20</v>
      </c>
      <c r="G11" s="697"/>
      <c r="H11" s="364">
        <v>1.1399999999999999</v>
      </c>
      <c r="I11" s="22">
        <v>0.22</v>
      </c>
      <c r="J11" s="54">
        <v>7.44</v>
      </c>
      <c r="K11" s="604">
        <v>36.26</v>
      </c>
      <c r="L11" s="364">
        <v>0.02</v>
      </c>
      <c r="M11" s="21">
        <v>2.4E-2</v>
      </c>
      <c r="N11" s="22">
        <v>0.08</v>
      </c>
      <c r="O11" s="22">
        <v>0</v>
      </c>
      <c r="P11" s="54">
        <v>0</v>
      </c>
      <c r="Q11" s="364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7"/>
      <c r="B12" s="110"/>
      <c r="C12" s="972"/>
      <c r="D12" s="605"/>
      <c r="E12" s="420" t="s">
        <v>21</v>
      </c>
      <c r="F12" s="215">
        <f>F6+F7+F8+F9+F10+F11</f>
        <v>540</v>
      </c>
      <c r="G12" s="215"/>
      <c r="H12" s="258">
        <f t="shared" ref="H12:X12" si="0">H6+H7+H8+H9+H10+H11</f>
        <v>25.09</v>
      </c>
      <c r="I12" s="36">
        <f t="shared" si="0"/>
        <v>18.619999999999997</v>
      </c>
      <c r="J12" s="80">
        <f t="shared" si="0"/>
        <v>83.96</v>
      </c>
      <c r="K12" s="646">
        <f t="shared" si="0"/>
        <v>606.93999999999994</v>
      </c>
      <c r="L12" s="258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54">
        <f t="shared" si="0"/>
        <v>0.11</v>
      </c>
      <c r="Q12" s="258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80">
        <f t="shared" si="0"/>
        <v>6.2E-2</v>
      </c>
    </row>
    <row r="13" spans="1:24" s="18" customFormat="1" ht="39" customHeight="1" thickBot="1" x14ac:dyDescent="0.4">
      <c r="A13" s="454"/>
      <c r="B13" s="110"/>
      <c r="C13" s="972"/>
      <c r="D13" s="174"/>
      <c r="E13" s="421" t="s">
        <v>22</v>
      </c>
      <c r="F13" s="254"/>
      <c r="G13" s="254"/>
      <c r="H13" s="319"/>
      <c r="I13" s="196"/>
      <c r="J13" s="197"/>
      <c r="K13" s="453">
        <f>K12/23.5</f>
        <v>25.82723404255319</v>
      </c>
      <c r="L13" s="319"/>
      <c r="M13" s="266"/>
      <c r="N13" s="196"/>
      <c r="O13" s="196"/>
      <c r="P13" s="283"/>
      <c r="Q13" s="319"/>
      <c r="R13" s="196"/>
      <c r="S13" s="196"/>
      <c r="T13" s="196"/>
      <c r="U13" s="196"/>
      <c r="V13" s="196"/>
      <c r="W13" s="196"/>
      <c r="X13" s="197"/>
    </row>
    <row r="14" spans="1:24" s="18" customFormat="1" ht="39" customHeight="1" x14ac:dyDescent="0.35">
      <c r="A14" s="187" t="s">
        <v>7</v>
      </c>
      <c r="B14" s="555"/>
      <c r="C14" s="669">
        <v>23</v>
      </c>
      <c r="D14" s="555" t="s">
        <v>20</v>
      </c>
      <c r="E14" s="1036" t="s">
        <v>180</v>
      </c>
      <c r="F14" s="878">
        <v>60</v>
      </c>
      <c r="G14" s="198"/>
      <c r="H14" s="485">
        <v>0.24</v>
      </c>
      <c r="I14" s="57">
        <v>0.06</v>
      </c>
      <c r="J14" s="58">
        <v>1.68</v>
      </c>
      <c r="K14" s="479">
        <v>10.199999999999999</v>
      </c>
      <c r="L14" s="483">
        <v>0.03</v>
      </c>
      <c r="M14" s="57">
        <v>0.02</v>
      </c>
      <c r="N14" s="57">
        <v>10.5</v>
      </c>
      <c r="O14" s="57">
        <v>40</v>
      </c>
      <c r="P14" s="556">
        <v>0</v>
      </c>
      <c r="Q14" s="483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7"/>
      <c r="B15" s="262"/>
      <c r="C15" s="131">
        <v>33</v>
      </c>
      <c r="D15" s="262" t="s">
        <v>9</v>
      </c>
      <c r="E15" s="1037" t="s">
        <v>63</v>
      </c>
      <c r="F15" s="879">
        <v>200</v>
      </c>
      <c r="G15" s="176"/>
      <c r="H15" s="268">
        <v>6.4</v>
      </c>
      <c r="I15" s="106">
        <v>6.2</v>
      </c>
      <c r="J15" s="267">
        <v>12.2</v>
      </c>
      <c r="K15" s="542">
        <v>130.6</v>
      </c>
      <c r="L15" s="312">
        <v>0.08</v>
      </c>
      <c r="M15" s="13">
        <v>0.08</v>
      </c>
      <c r="N15" s="13">
        <v>6.8</v>
      </c>
      <c r="O15" s="13">
        <v>180</v>
      </c>
      <c r="P15" s="25">
        <v>0</v>
      </c>
      <c r="Q15" s="312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8"/>
      <c r="B16" s="205" t="s">
        <v>80</v>
      </c>
      <c r="C16" s="211">
        <v>42</v>
      </c>
      <c r="D16" s="307" t="s">
        <v>10</v>
      </c>
      <c r="E16" s="1038" t="s">
        <v>128</v>
      </c>
      <c r="F16" s="881">
        <v>90</v>
      </c>
      <c r="G16" s="233"/>
      <c r="H16" s="955">
        <v>18.7</v>
      </c>
      <c r="I16" s="610">
        <v>19.2</v>
      </c>
      <c r="J16" s="611">
        <v>7.5</v>
      </c>
      <c r="K16" s="612">
        <v>278.27999999999997</v>
      </c>
      <c r="L16" s="609">
        <v>7.0000000000000007E-2</v>
      </c>
      <c r="M16" s="610">
        <v>0.1</v>
      </c>
      <c r="N16" s="610">
        <v>1.36</v>
      </c>
      <c r="O16" s="610">
        <v>36</v>
      </c>
      <c r="P16" s="707">
        <v>0.11</v>
      </c>
      <c r="Q16" s="609">
        <v>25.02</v>
      </c>
      <c r="R16" s="610">
        <v>174.5</v>
      </c>
      <c r="S16" s="610">
        <v>21.92</v>
      </c>
      <c r="T16" s="610">
        <v>2.04</v>
      </c>
      <c r="U16" s="610">
        <v>188.73</v>
      </c>
      <c r="V16" s="610">
        <v>4.4999999999999997E-3</v>
      </c>
      <c r="W16" s="610">
        <v>1.8E-3</v>
      </c>
      <c r="X16" s="75">
        <v>3.5999999999999997E-2</v>
      </c>
    </row>
    <row r="17" spans="1:24" s="18" customFormat="1" ht="39" customHeight="1" x14ac:dyDescent="0.35">
      <c r="A17" s="138"/>
      <c r="B17" s="882" t="s">
        <v>82</v>
      </c>
      <c r="C17" s="240">
        <v>126</v>
      </c>
      <c r="D17" s="308" t="s">
        <v>10</v>
      </c>
      <c r="E17" s="466" t="s">
        <v>184</v>
      </c>
      <c r="F17" s="472">
        <v>90</v>
      </c>
      <c r="G17" s="234"/>
      <c r="H17" s="314">
        <v>14.31</v>
      </c>
      <c r="I17" s="66">
        <v>28.8</v>
      </c>
      <c r="J17" s="99">
        <v>4.68</v>
      </c>
      <c r="K17" s="478">
        <v>335.52</v>
      </c>
      <c r="L17" s="480">
        <v>0.45</v>
      </c>
      <c r="M17" s="66">
        <v>0.15</v>
      </c>
      <c r="N17" s="66">
        <v>1.08</v>
      </c>
      <c r="O17" s="66">
        <v>10</v>
      </c>
      <c r="P17" s="67">
        <v>0.44</v>
      </c>
      <c r="Q17" s="480">
        <v>31.51</v>
      </c>
      <c r="R17" s="66">
        <v>183.68</v>
      </c>
      <c r="S17" s="66">
        <v>28.68</v>
      </c>
      <c r="T17" s="66">
        <v>1.88</v>
      </c>
      <c r="U17" s="66">
        <v>322.18</v>
      </c>
      <c r="V17" s="66">
        <v>2.3E-3</v>
      </c>
      <c r="W17" s="66">
        <v>1.7999999999999999E-2</v>
      </c>
      <c r="X17" s="99">
        <v>0.01</v>
      </c>
    </row>
    <row r="18" spans="1:24" s="18" customFormat="1" ht="48" customHeight="1" x14ac:dyDescent="0.35">
      <c r="A18" s="139"/>
      <c r="B18" s="157" t="s">
        <v>80</v>
      </c>
      <c r="C18" s="211">
        <v>247</v>
      </c>
      <c r="D18" s="307" t="s">
        <v>68</v>
      </c>
      <c r="E18" s="1039" t="s">
        <v>166</v>
      </c>
      <c r="F18" s="211">
        <v>150</v>
      </c>
      <c r="G18" s="233"/>
      <c r="H18" s="955">
        <v>3.37</v>
      </c>
      <c r="I18" s="610">
        <v>7.15</v>
      </c>
      <c r="J18" s="707">
        <v>17.5</v>
      </c>
      <c r="K18" s="530">
        <v>148.66</v>
      </c>
      <c r="L18" s="609">
        <v>0.12</v>
      </c>
      <c r="M18" s="955">
        <v>0.12</v>
      </c>
      <c r="N18" s="610">
        <v>18.57</v>
      </c>
      <c r="O18" s="610">
        <v>90</v>
      </c>
      <c r="P18" s="707">
        <v>0.09</v>
      </c>
      <c r="Q18" s="609">
        <v>43.3</v>
      </c>
      <c r="R18" s="610">
        <v>85.5</v>
      </c>
      <c r="S18" s="610">
        <v>28.93</v>
      </c>
      <c r="T18" s="610">
        <v>1.32</v>
      </c>
      <c r="U18" s="610">
        <v>556.63</v>
      </c>
      <c r="V18" s="610">
        <v>0</v>
      </c>
      <c r="W18" s="610">
        <v>0</v>
      </c>
      <c r="X18" s="611">
        <v>0.03</v>
      </c>
    </row>
    <row r="19" spans="1:24" s="18" customFormat="1" ht="48" customHeight="1" x14ac:dyDescent="0.35">
      <c r="A19" s="139"/>
      <c r="B19" s="158" t="s">
        <v>82</v>
      </c>
      <c r="C19" s="212">
        <v>22</v>
      </c>
      <c r="D19" s="308" t="s">
        <v>68</v>
      </c>
      <c r="E19" s="1040" t="s">
        <v>191</v>
      </c>
      <c r="F19" s="212">
        <v>150</v>
      </c>
      <c r="G19" s="234"/>
      <c r="H19" s="314">
        <v>2.4</v>
      </c>
      <c r="I19" s="66">
        <v>6.9</v>
      </c>
      <c r="J19" s="67">
        <v>14.1</v>
      </c>
      <c r="K19" s="315">
        <v>128.85</v>
      </c>
      <c r="L19" s="314">
        <v>0.09</v>
      </c>
      <c r="M19" s="314">
        <v>7.0000000000000001E-3</v>
      </c>
      <c r="N19" s="66">
        <v>21.27</v>
      </c>
      <c r="O19" s="66">
        <v>420</v>
      </c>
      <c r="P19" s="67">
        <v>6.0000000000000001E-3</v>
      </c>
      <c r="Q19" s="480">
        <v>47.33</v>
      </c>
      <c r="R19" s="66">
        <v>66.89</v>
      </c>
      <c r="S19" s="66">
        <v>29.4</v>
      </c>
      <c r="T19" s="66">
        <v>1.08</v>
      </c>
      <c r="U19" s="66">
        <v>35.24</v>
      </c>
      <c r="V19" s="66">
        <v>5.3E-3</v>
      </c>
      <c r="W19" s="66">
        <v>4.0000000000000002E-4</v>
      </c>
      <c r="X19" s="99">
        <v>0.03</v>
      </c>
    </row>
    <row r="20" spans="1:24" s="18" customFormat="1" ht="39" customHeight="1" x14ac:dyDescent="0.35">
      <c r="A20" s="139"/>
      <c r="B20" s="288"/>
      <c r="C20" s="216">
        <v>114</v>
      </c>
      <c r="D20" s="192" t="s">
        <v>47</v>
      </c>
      <c r="E20" s="1041" t="s">
        <v>54</v>
      </c>
      <c r="F20" s="457">
        <v>200</v>
      </c>
      <c r="G20" s="192"/>
      <c r="H20" s="311">
        <v>0.2</v>
      </c>
      <c r="I20" s="17">
        <v>0</v>
      </c>
      <c r="J20" s="46">
        <v>11</v>
      </c>
      <c r="K20" s="334">
        <v>44.8</v>
      </c>
      <c r="L20" s="311">
        <v>0</v>
      </c>
      <c r="M20" s="19">
        <v>0</v>
      </c>
      <c r="N20" s="17">
        <v>0.08</v>
      </c>
      <c r="O20" s="17">
        <v>0</v>
      </c>
      <c r="P20" s="20">
        <v>0</v>
      </c>
      <c r="Q20" s="311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9"/>
      <c r="B21" s="288"/>
      <c r="C21" s="542">
        <v>119</v>
      </c>
      <c r="D21" s="262" t="s">
        <v>14</v>
      </c>
      <c r="E21" s="1042" t="s">
        <v>58</v>
      </c>
      <c r="F21" s="880">
        <v>30</v>
      </c>
      <c r="G21" s="176"/>
      <c r="H21" s="21">
        <v>2.13</v>
      </c>
      <c r="I21" s="22">
        <v>0.21</v>
      </c>
      <c r="J21" s="54">
        <v>13.26</v>
      </c>
      <c r="K21" s="604">
        <v>72</v>
      </c>
      <c r="L21" s="364">
        <v>0.03</v>
      </c>
      <c r="M21" s="22">
        <v>0.01</v>
      </c>
      <c r="N21" s="22">
        <v>0</v>
      </c>
      <c r="O21" s="22">
        <v>0</v>
      </c>
      <c r="P21" s="23">
        <v>0</v>
      </c>
      <c r="Q21" s="364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9"/>
      <c r="B22" s="288"/>
      <c r="C22" s="131">
        <v>120</v>
      </c>
      <c r="D22" s="262" t="s">
        <v>15</v>
      </c>
      <c r="E22" s="1042" t="s">
        <v>49</v>
      </c>
      <c r="F22" s="880">
        <v>20</v>
      </c>
      <c r="G22" s="176"/>
      <c r="H22" s="21">
        <v>1.1399999999999999</v>
      </c>
      <c r="I22" s="22">
        <v>0.22</v>
      </c>
      <c r="J22" s="54">
        <v>7.44</v>
      </c>
      <c r="K22" s="604">
        <v>36.26</v>
      </c>
      <c r="L22" s="364">
        <v>0.02</v>
      </c>
      <c r="M22" s="22">
        <v>2.4E-2</v>
      </c>
      <c r="N22" s="22">
        <v>0.08</v>
      </c>
      <c r="O22" s="22">
        <v>0</v>
      </c>
      <c r="P22" s="23">
        <v>0</v>
      </c>
      <c r="Q22" s="364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9"/>
      <c r="B23" s="205"/>
      <c r="C23" s="587"/>
      <c r="D23" s="782"/>
      <c r="E23" s="1043" t="s">
        <v>21</v>
      </c>
      <c r="F23" s="883">
        <f>F14+F15+F16+F18+F20+F21+F22</f>
        <v>750</v>
      </c>
      <c r="G23" s="391"/>
      <c r="H23" s="732">
        <f>H14+H15+H16+H18+H20+H21+H22</f>
        <v>32.18</v>
      </c>
      <c r="I23" s="615">
        <f t="shared" ref="I23:X23" si="1">I14+I15+I16+I18+I20+I21+I22</f>
        <v>33.04</v>
      </c>
      <c r="J23" s="616">
        <f t="shared" si="1"/>
        <v>70.58</v>
      </c>
      <c r="K23" s="684">
        <f t="shared" si="1"/>
        <v>720.79999999999984</v>
      </c>
      <c r="L23" s="614">
        <f t="shared" si="1"/>
        <v>0.35</v>
      </c>
      <c r="M23" s="615">
        <f t="shared" si="1"/>
        <v>0.35400000000000004</v>
      </c>
      <c r="N23" s="615">
        <f t="shared" si="1"/>
        <v>37.39</v>
      </c>
      <c r="O23" s="615">
        <f t="shared" si="1"/>
        <v>346</v>
      </c>
      <c r="P23" s="708">
        <f t="shared" si="1"/>
        <v>0.2</v>
      </c>
      <c r="Q23" s="614">
        <f t="shared" si="1"/>
        <v>147.68</v>
      </c>
      <c r="R23" s="615">
        <f t="shared" si="1"/>
        <v>453.66000000000008</v>
      </c>
      <c r="S23" s="615">
        <f t="shared" si="1"/>
        <v>116.03</v>
      </c>
      <c r="T23" s="615">
        <f t="shared" si="1"/>
        <v>6.71</v>
      </c>
      <c r="U23" s="615">
        <f t="shared" si="1"/>
        <v>1459.4600000000003</v>
      </c>
      <c r="V23" s="615">
        <f t="shared" si="1"/>
        <v>1.41E-2</v>
      </c>
      <c r="W23" s="615">
        <f t="shared" si="1"/>
        <v>8.0000000000000002E-3</v>
      </c>
      <c r="X23" s="616">
        <f t="shared" si="1"/>
        <v>0.128</v>
      </c>
    </row>
    <row r="24" spans="1:24" s="18" customFormat="1" ht="39" customHeight="1" x14ac:dyDescent="0.35">
      <c r="A24" s="139"/>
      <c r="B24" s="857"/>
      <c r="C24" s="588"/>
      <c r="D24" s="790"/>
      <c r="E24" s="1044" t="s">
        <v>21</v>
      </c>
      <c r="F24" s="884">
        <f>F14+F15+F17+F18+F20+F21+F22</f>
        <v>750</v>
      </c>
      <c r="G24" s="390"/>
      <c r="H24" s="929">
        <f>H14+H15+H17+H19+H20+H21+H22</f>
        <v>26.82</v>
      </c>
      <c r="I24" s="660">
        <f t="shared" ref="I24:X24" si="2">I14+I15+I17+I19+I20+I21+I22</f>
        <v>42.39</v>
      </c>
      <c r="J24" s="664">
        <f t="shared" si="2"/>
        <v>64.36</v>
      </c>
      <c r="K24" s="706">
        <f t="shared" si="2"/>
        <v>758.2299999999999</v>
      </c>
      <c r="L24" s="663">
        <f t="shared" si="2"/>
        <v>0.70000000000000007</v>
      </c>
      <c r="M24" s="660">
        <f t="shared" si="2"/>
        <v>0.29100000000000004</v>
      </c>
      <c r="N24" s="660">
        <f t="shared" si="2"/>
        <v>39.81</v>
      </c>
      <c r="O24" s="660">
        <f t="shared" si="2"/>
        <v>650</v>
      </c>
      <c r="P24" s="667">
        <f t="shared" si="2"/>
        <v>0.44600000000000001</v>
      </c>
      <c r="Q24" s="663">
        <f t="shared" si="2"/>
        <v>158.19999999999999</v>
      </c>
      <c r="R24" s="660">
        <f t="shared" si="2"/>
        <v>444.23</v>
      </c>
      <c r="S24" s="660">
        <f t="shared" si="2"/>
        <v>123.25999999999999</v>
      </c>
      <c r="T24" s="660">
        <f t="shared" si="2"/>
        <v>6.31</v>
      </c>
      <c r="U24" s="660">
        <f t="shared" si="2"/>
        <v>1071.52</v>
      </c>
      <c r="V24" s="660">
        <f t="shared" si="2"/>
        <v>1.72E-2</v>
      </c>
      <c r="W24" s="660">
        <f t="shared" si="2"/>
        <v>2.4600000000000004E-2</v>
      </c>
      <c r="X24" s="664">
        <f t="shared" si="2"/>
        <v>0.10199999999999999</v>
      </c>
    </row>
    <row r="25" spans="1:24" s="18" customFormat="1" ht="39" customHeight="1" x14ac:dyDescent="0.35">
      <c r="A25" s="139"/>
      <c r="B25" s="855"/>
      <c r="C25" s="589"/>
      <c r="D25" s="785"/>
      <c r="E25" s="1045" t="s">
        <v>22</v>
      </c>
      <c r="F25" s="760"/>
      <c r="G25" s="621"/>
      <c r="H25" s="732"/>
      <c r="I25" s="615"/>
      <c r="J25" s="616"/>
      <c r="K25" s="847">
        <f>K23/23.5</f>
        <v>30.672340425531907</v>
      </c>
      <c r="L25" s="614"/>
      <c r="M25" s="615"/>
      <c r="N25" s="615"/>
      <c r="O25" s="615"/>
      <c r="P25" s="708"/>
      <c r="Q25" s="614"/>
      <c r="R25" s="615"/>
      <c r="S25" s="615"/>
      <c r="T25" s="615"/>
      <c r="U25" s="615"/>
      <c r="V25" s="615"/>
      <c r="W25" s="615"/>
      <c r="X25" s="616"/>
    </row>
    <row r="26" spans="1:24" s="18" customFormat="1" ht="39" customHeight="1" thickBot="1" x14ac:dyDescent="0.4">
      <c r="A26" s="342"/>
      <c r="B26" s="766"/>
      <c r="C26" s="793"/>
      <c r="D26" s="792"/>
      <c r="E26" s="1046" t="s">
        <v>22</v>
      </c>
      <c r="F26" s="885"/>
      <c r="G26" s="237"/>
      <c r="H26" s="733"/>
      <c r="I26" s="627"/>
      <c r="J26" s="628"/>
      <c r="K26" s="629">
        <f>K24/23.5</f>
        <v>32.265106382978722</v>
      </c>
      <c r="L26" s="626"/>
      <c r="M26" s="627"/>
      <c r="N26" s="627"/>
      <c r="O26" s="627"/>
      <c r="P26" s="709"/>
      <c r="Q26" s="626"/>
      <c r="R26" s="627"/>
      <c r="S26" s="627"/>
      <c r="T26" s="627"/>
      <c r="U26" s="627"/>
      <c r="V26" s="627"/>
      <c r="W26" s="627"/>
      <c r="X26" s="628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1" t="s">
        <v>70</v>
      </c>
      <c r="B29" s="144"/>
      <c r="C29" s="72"/>
      <c r="D29" s="60"/>
      <c r="E29" s="27"/>
      <c r="F29" s="28"/>
      <c r="G29" s="11"/>
      <c r="H29" s="11"/>
      <c r="I29" s="11"/>
      <c r="J29" s="11"/>
    </row>
    <row r="30" spans="1:24" ht="18" x14ac:dyDescent="0.35">
      <c r="A30" s="68" t="s">
        <v>71</v>
      </c>
      <c r="B30" s="145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3"/>
      <c r="B4" s="546" t="s">
        <v>40</v>
      </c>
      <c r="C4" s="169"/>
      <c r="D4" s="203"/>
      <c r="E4" s="546"/>
      <c r="F4" s="638"/>
      <c r="G4" s="346" t="s">
        <v>23</v>
      </c>
      <c r="H4" s="347"/>
      <c r="I4" s="348"/>
      <c r="J4" s="432" t="s">
        <v>24</v>
      </c>
      <c r="K4" s="1050" t="s">
        <v>25</v>
      </c>
      <c r="L4" s="1051"/>
      <c r="M4" s="1052"/>
      <c r="N4" s="1052"/>
      <c r="O4" s="1053"/>
      <c r="P4" s="1054" t="s">
        <v>26</v>
      </c>
      <c r="Q4" s="1055"/>
      <c r="R4" s="1055"/>
      <c r="S4" s="1055"/>
      <c r="T4" s="1055"/>
      <c r="U4" s="1055"/>
      <c r="V4" s="1055"/>
      <c r="W4" s="1059"/>
    </row>
    <row r="5" spans="1:23" s="18" customFormat="1" ht="47" thickBot="1" x14ac:dyDescent="0.4">
      <c r="A5" s="184" t="s">
        <v>0</v>
      </c>
      <c r="B5" s="166" t="s">
        <v>41</v>
      </c>
      <c r="C5" s="109" t="s">
        <v>42</v>
      </c>
      <c r="D5" s="136" t="s">
        <v>39</v>
      </c>
      <c r="E5" s="166" t="s">
        <v>27</v>
      </c>
      <c r="F5" s="166" t="s">
        <v>38</v>
      </c>
      <c r="G5" s="310" t="s">
        <v>28</v>
      </c>
      <c r="H5" s="92" t="s">
        <v>29</v>
      </c>
      <c r="I5" s="93" t="s">
        <v>30</v>
      </c>
      <c r="J5" s="433" t="s">
        <v>31</v>
      </c>
      <c r="K5" s="507" t="s">
        <v>32</v>
      </c>
      <c r="L5" s="507" t="s">
        <v>146</v>
      </c>
      <c r="M5" s="507" t="s">
        <v>33</v>
      </c>
      <c r="N5" s="720" t="s">
        <v>147</v>
      </c>
      <c r="O5" s="507" t="s">
        <v>148</v>
      </c>
      <c r="P5" s="507" t="s">
        <v>34</v>
      </c>
      <c r="Q5" s="507" t="s">
        <v>35</v>
      </c>
      <c r="R5" s="507" t="s">
        <v>36</v>
      </c>
      <c r="S5" s="507" t="s">
        <v>37</v>
      </c>
      <c r="T5" s="507" t="s">
        <v>149</v>
      </c>
      <c r="U5" s="507" t="s">
        <v>150</v>
      </c>
      <c r="V5" s="507" t="s">
        <v>151</v>
      </c>
      <c r="W5" s="724" t="s">
        <v>152</v>
      </c>
    </row>
    <row r="6" spans="1:23" s="18" customFormat="1" ht="39" customHeight="1" x14ac:dyDescent="0.35">
      <c r="A6" s="187" t="s">
        <v>6</v>
      </c>
      <c r="B6" s="180">
        <v>25</v>
      </c>
      <c r="C6" s="324" t="s">
        <v>20</v>
      </c>
      <c r="D6" s="488" t="s">
        <v>52</v>
      </c>
      <c r="E6" s="490">
        <v>150</v>
      </c>
      <c r="F6" s="180"/>
      <c r="G6" s="41">
        <v>0.6</v>
      </c>
      <c r="H6" s="42">
        <v>0.45</v>
      </c>
      <c r="I6" s="49">
        <v>12.3</v>
      </c>
      <c r="J6" s="247">
        <v>54.9</v>
      </c>
      <c r="K6" s="353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7"/>
      <c r="B7" s="176">
        <v>67</v>
      </c>
      <c r="C7" s="262" t="s">
        <v>66</v>
      </c>
      <c r="D7" s="194" t="s">
        <v>88</v>
      </c>
      <c r="E7" s="215">
        <v>150</v>
      </c>
      <c r="F7" s="262"/>
      <c r="G7" s="21">
        <v>18.75</v>
      </c>
      <c r="H7" s="22">
        <v>19.5</v>
      </c>
      <c r="I7" s="23">
        <v>2.7</v>
      </c>
      <c r="J7" s="248">
        <v>261.45</v>
      </c>
      <c r="K7" s="364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64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7">
        <v>0</v>
      </c>
    </row>
    <row r="8" spans="1:23" s="18" customFormat="1" ht="39" customHeight="1" x14ac:dyDescent="0.35">
      <c r="A8" s="137"/>
      <c r="B8" s="176">
        <v>115</v>
      </c>
      <c r="C8" s="327" t="s">
        <v>18</v>
      </c>
      <c r="D8" s="309" t="s">
        <v>46</v>
      </c>
      <c r="E8" s="252">
        <v>200</v>
      </c>
      <c r="F8" s="177"/>
      <c r="G8" s="19">
        <v>6.64</v>
      </c>
      <c r="H8" s="17">
        <v>5.14</v>
      </c>
      <c r="I8" s="20">
        <v>18.600000000000001</v>
      </c>
      <c r="J8" s="245">
        <v>148.4</v>
      </c>
      <c r="K8" s="364">
        <v>0.06</v>
      </c>
      <c r="L8" s="21">
        <v>0.26</v>
      </c>
      <c r="M8" s="22">
        <v>2.6</v>
      </c>
      <c r="N8" s="22">
        <v>41.6</v>
      </c>
      <c r="O8" s="23">
        <v>0.06</v>
      </c>
      <c r="P8" s="364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7">
        <v>4.5999999999999999E-2</v>
      </c>
    </row>
    <row r="9" spans="1:23" s="18" customFormat="1" ht="39" customHeight="1" x14ac:dyDescent="0.35">
      <c r="A9" s="137"/>
      <c r="B9" s="177">
        <v>121</v>
      </c>
      <c r="C9" s="317" t="s">
        <v>53</v>
      </c>
      <c r="D9" s="277" t="s">
        <v>53</v>
      </c>
      <c r="E9" s="988">
        <v>30</v>
      </c>
      <c r="F9" s="175"/>
      <c r="G9" s="19">
        <v>2.16</v>
      </c>
      <c r="H9" s="17">
        <v>0.81</v>
      </c>
      <c r="I9" s="20">
        <v>14.73</v>
      </c>
      <c r="J9" s="245">
        <v>75.66</v>
      </c>
      <c r="K9" s="311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7"/>
      <c r="B10" s="177">
        <v>120</v>
      </c>
      <c r="C10" s="192" t="s">
        <v>15</v>
      </c>
      <c r="D10" s="193" t="s">
        <v>49</v>
      </c>
      <c r="E10" s="216">
        <v>20</v>
      </c>
      <c r="F10" s="175"/>
      <c r="G10" s="19">
        <v>1.1399999999999999</v>
      </c>
      <c r="H10" s="17">
        <v>0.22</v>
      </c>
      <c r="I10" s="20">
        <v>7.44</v>
      </c>
      <c r="J10" s="246">
        <v>36.26</v>
      </c>
      <c r="K10" s="364">
        <v>0.02</v>
      </c>
      <c r="L10" s="21">
        <v>2.4E-2</v>
      </c>
      <c r="M10" s="22">
        <v>0.08</v>
      </c>
      <c r="N10" s="22">
        <v>0</v>
      </c>
      <c r="O10" s="54">
        <v>0</v>
      </c>
      <c r="P10" s="364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7"/>
      <c r="B11" s="456"/>
      <c r="C11" s="327"/>
      <c r="D11" s="420" t="s">
        <v>21</v>
      </c>
      <c r="E11" s="989">
        <f>SUM(E6:E10)</f>
        <v>550</v>
      </c>
      <c r="F11" s="177"/>
      <c r="G11" s="990">
        <f t="shared" ref="G11:W11" si="0">SUM(G6:G10)</f>
        <v>29.290000000000003</v>
      </c>
      <c r="H11" s="991">
        <f t="shared" si="0"/>
        <v>26.119999999999997</v>
      </c>
      <c r="I11" s="992">
        <f t="shared" si="0"/>
        <v>55.769999999999996</v>
      </c>
      <c r="J11" s="993">
        <f t="shared" si="0"/>
        <v>576.66999999999996</v>
      </c>
      <c r="K11" s="990">
        <f t="shared" si="0"/>
        <v>0.22</v>
      </c>
      <c r="L11" s="991">
        <f t="shared" si="0"/>
        <v>0.91400000000000003</v>
      </c>
      <c r="M11" s="991">
        <f t="shared" si="0"/>
        <v>10.79</v>
      </c>
      <c r="N11" s="991">
        <f t="shared" si="0"/>
        <v>431.6</v>
      </c>
      <c r="O11" s="992">
        <f t="shared" si="0"/>
        <v>2.72</v>
      </c>
      <c r="P11" s="994">
        <f t="shared" si="0"/>
        <v>537.98</v>
      </c>
      <c r="Q11" s="991">
        <f t="shared" si="0"/>
        <v>583.5</v>
      </c>
      <c r="R11" s="991">
        <f t="shared" si="0"/>
        <v>100.32000000000001</v>
      </c>
      <c r="S11" s="991">
        <f t="shared" si="0"/>
        <v>8.08</v>
      </c>
      <c r="T11" s="991">
        <f t="shared" si="0"/>
        <v>855.9</v>
      </c>
      <c r="U11" s="991">
        <f t="shared" si="0"/>
        <v>2.3E-2</v>
      </c>
      <c r="V11" s="991">
        <f t="shared" si="0"/>
        <v>4.1200000000000001E-2</v>
      </c>
      <c r="W11" s="995">
        <f t="shared" si="0"/>
        <v>7.8E-2</v>
      </c>
    </row>
    <row r="12" spans="1:23" s="18" customFormat="1" ht="39" customHeight="1" thickBot="1" x14ac:dyDescent="0.4">
      <c r="A12" s="137"/>
      <c r="B12" s="996"/>
      <c r="C12" s="997"/>
      <c r="D12" s="421" t="s">
        <v>22</v>
      </c>
      <c r="E12" s="998"/>
      <c r="F12" s="996"/>
      <c r="G12" s="999"/>
      <c r="H12" s="1000"/>
      <c r="I12" s="1001"/>
      <c r="J12" s="1002">
        <f>J11/23.5</f>
        <v>24.539148936170211</v>
      </c>
      <c r="K12" s="999"/>
      <c r="L12" s="999"/>
      <c r="M12" s="1000"/>
      <c r="N12" s="1000"/>
      <c r="O12" s="1001"/>
      <c r="P12" s="1003"/>
      <c r="Q12" s="1000"/>
      <c r="R12" s="1000"/>
      <c r="S12" s="1000"/>
      <c r="T12" s="1000"/>
      <c r="U12" s="1000"/>
      <c r="V12" s="1000"/>
      <c r="W12" s="1004"/>
    </row>
    <row r="13" spans="1:23" s="18" customFormat="1" ht="39" customHeight="1" x14ac:dyDescent="0.35">
      <c r="A13" s="187" t="s">
        <v>7</v>
      </c>
      <c r="B13" s="180">
        <v>13</v>
      </c>
      <c r="C13" s="558" t="s">
        <v>8</v>
      </c>
      <c r="D13" s="324" t="s">
        <v>62</v>
      </c>
      <c r="E13" s="827">
        <v>60</v>
      </c>
      <c r="F13" s="361"/>
      <c r="G13" s="338">
        <v>1.2</v>
      </c>
      <c r="H13" s="39">
        <v>4.26</v>
      </c>
      <c r="I13" s="281">
        <v>6.18</v>
      </c>
      <c r="J13" s="435">
        <v>67.92</v>
      </c>
      <c r="K13" s="381">
        <v>0.03</v>
      </c>
      <c r="L13" s="375">
        <v>0.02</v>
      </c>
      <c r="M13" s="115">
        <v>7.44</v>
      </c>
      <c r="N13" s="115">
        <v>930</v>
      </c>
      <c r="O13" s="116">
        <v>0</v>
      </c>
      <c r="P13" s="381">
        <v>24.87</v>
      </c>
      <c r="Q13" s="115">
        <v>42.95</v>
      </c>
      <c r="R13" s="115">
        <v>26.03</v>
      </c>
      <c r="S13" s="115">
        <v>0.76</v>
      </c>
      <c r="T13" s="115">
        <v>199.1</v>
      </c>
      <c r="U13" s="115">
        <v>2E-3</v>
      </c>
      <c r="V13" s="115">
        <v>0</v>
      </c>
      <c r="W13" s="117">
        <v>0.04</v>
      </c>
    </row>
    <row r="14" spans="1:23" s="18" customFormat="1" ht="39" customHeight="1" x14ac:dyDescent="0.35">
      <c r="A14" s="137"/>
      <c r="B14" s="178">
        <v>170</v>
      </c>
      <c r="C14" s="327" t="s">
        <v>9</v>
      </c>
      <c r="D14" s="419" t="s">
        <v>138</v>
      </c>
      <c r="E14" s="373">
        <v>200</v>
      </c>
      <c r="F14" s="177"/>
      <c r="G14" s="312">
        <v>7.24</v>
      </c>
      <c r="H14" s="13">
        <v>8.9</v>
      </c>
      <c r="I14" s="50">
        <v>11.36</v>
      </c>
      <c r="J14" s="132">
        <v>155.80000000000001</v>
      </c>
      <c r="K14" s="312">
        <v>0.04</v>
      </c>
      <c r="L14" s="101">
        <v>0.04</v>
      </c>
      <c r="M14" s="13">
        <v>4.76</v>
      </c>
      <c r="N14" s="13">
        <v>180</v>
      </c>
      <c r="O14" s="50">
        <v>0</v>
      </c>
      <c r="P14" s="312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9"/>
      <c r="B15" s="245">
        <v>148</v>
      </c>
      <c r="C15" s="262" t="s">
        <v>10</v>
      </c>
      <c r="D15" s="413" t="s">
        <v>131</v>
      </c>
      <c r="E15" s="374">
        <v>90</v>
      </c>
      <c r="F15" s="176"/>
      <c r="G15" s="311">
        <v>19.71</v>
      </c>
      <c r="H15" s="17">
        <v>15.75</v>
      </c>
      <c r="I15" s="46">
        <v>6.21</v>
      </c>
      <c r="J15" s="334">
        <v>245.34</v>
      </c>
      <c r="K15" s="311">
        <v>0.03</v>
      </c>
      <c r="L15" s="19">
        <v>0.11</v>
      </c>
      <c r="M15" s="17">
        <v>2.4</v>
      </c>
      <c r="N15" s="17">
        <v>173.7</v>
      </c>
      <c r="O15" s="46">
        <v>0.21</v>
      </c>
      <c r="P15" s="311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9"/>
      <c r="B16" s="176">
        <v>227</v>
      </c>
      <c r="C16" s="262" t="s">
        <v>68</v>
      </c>
      <c r="D16" s="413" t="s">
        <v>145</v>
      </c>
      <c r="E16" s="374">
        <v>150</v>
      </c>
      <c r="F16" s="176"/>
      <c r="G16" s="323">
        <v>4.3499999999999996</v>
      </c>
      <c r="H16" s="106">
        <v>3.9</v>
      </c>
      <c r="I16" s="267">
        <v>20.399999999999999</v>
      </c>
      <c r="J16" s="542">
        <v>134.25</v>
      </c>
      <c r="K16" s="323">
        <v>0.12</v>
      </c>
      <c r="L16" s="268">
        <v>0.08</v>
      </c>
      <c r="M16" s="106">
        <v>0</v>
      </c>
      <c r="N16" s="106">
        <v>19.5</v>
      </c>
      <c r="O16" s="267">
        <v>0.08</v>
      </c>
      <c r="P16" s="323">
        <v>7.92</v>
      </c>
      <c r="Q16" s="106">
        <v>109.87</v>
      </c>
      <c r="R16" s="106">
        <v>73.540000000000006</v>
      </c>
      <c r="S16" s="106">
        <v>2.46</v>
      </c>
      <c r="T16" s="106">
        <v>137.4</v>
      </c>
      <c r="U16" s="106">
        <v>2E-3</v>
      </c>
      <c r="V16" s="106">
        <v>2E-3</v>
      </c>
      <c r="W16" s="267">
        <v>8.9999999999999993E-3</v>
      </c>
    </row>
    <row r="17" spans="1:23" s="18" customFormat="1" ht="42.75" customHeight="1" x14ac:dyDescent="0.35">
      <c r="A17" s="139"/>
      <c r="B17" s="270">
        <v>100</v>
      </c>
      <c r="C17" s="264" t="s">
        <v>96</v>
      </c>
      <c r="D17" s="194" t="s">
        <v>94</v>
      </c>
      <c r="E17" s="176">
        <v>200</v>
      </c>
      <c r="F17" s="544"/>
      <c r="G17" s="364">
        <v>0.2</v>
      </c>
      <c r="H17" s="22">
        <v>0</v>
      </c>
      <c r="I17" s="54">
        <v>15.56</v>
      </c>
      <c r="J17" s="248">
        <v>63.2</v>
      </c>
      <c r="K17" s="311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9"/>
      <c r="B18" s="178">
        <v>119</v>
      </c>
      <c r="C18" s="192" t="s">
        <v>14</v>
      </c>
      <c r="D18" s="229" t="s">
        <v>58</v>
      </c>
      <c r="E18" s="216">
        <v>45</v>
      </c>
      <c r="F18" s="175"/>
      <c r="G18" s="311">
        <v>3.19</v>
      </c>
      <c r="H18" s="17">
        <v>0.31</v>
      </c>
      <c r="I18" s="46">
        <v>19.89</v>
      </c>
      <c r="J18" s="245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1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9"/>
      <c r="B19" s="175">
        <v>120</v>
      </c>
      <c r="C19" s="192" t="s">
        <v>15</v>
      </c>
      <c r="D19" s="229" t="s">
        <v>49</v>
      </c>
      <c r="E19" s="216">
        <v>25</v>
      </c>
      <c r="F19" s="175"/>
      <c r="G19" s="311">
        <v>1.42</v>
      </c>
      <c r="H19" s="17">
        <v>0.27</v>
      </c>
      <c r="I19" s="46">
        <v>9.3000000000000007</v>
      </c>
      <c r="J19" s="245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1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8"/>
      <c r="B20" s="522"/>
      <c r="C20" s="288"/>
      <c r="D20" s="420" t="s">
        <v>21</v>
      </c>
      <c r="E20" s="532">
        <f>SUM(E13:E19)</f>
        <v>770</v>
      </c>
      <c r="F20" s="356"/>
      <c r="G20" s="258">
        <f t="shared" ref="G20:W20" si="1">SUM(G13:G19)</f>
        <v>37.31</v>
      </c>
      <c r="H20" s="36">
        <f t="shared" si="1"/>
        <v>33.390000000000008</v>
      </c>
      <c r="I20" s="80">
        <f t="shared" si="1"/>
        <v>88.899999999999991</v>
      </c>
      <c r="J20" s="356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80">
        <f t="shared" si="1"/>
        <v>0.28999999999999998</v>
      </c>
      <c r="P20" s="258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80">
        <f t="shared" si="1"/>
        <v>0.60300000000000009</v>
      </c>
    </row>
    <row r="21" spans="1:23" s="38" customFormat="1" ht="39" customHeight="1" thickBot="1" x14ac:dyDescent="0.4">
      <c r="A21" s="188"/>
      <c r="B21" s="182"/>
      <c r="C21" s="174"/>
      <c r="D21" s="421" t="s">
        <v>22</v>
      </c>
      <c r="E21" s="278"/>
      <c r="F21" s="174"/>
      <c r="G21" s="533"/>
      <c r="H21" s="534"/>
      <c r="I21" s="535"/>
      <c r="J21" s="579">
        <f>J20/23.5</f>
        <v>34.886382978723411</v>
      </c>
      <c r="K21" s="533"/>
      <c r="L21" s="723"/>
      <c r="M21" s="534"/>
      <c r="N21" s="534"/>
      <c r="O21" s="535"/>
      <c r="P21" s="533"/>
      <c r="Q21" s="534"/>
      <c r="R21" s="534"/>
      <c r="S21" s="534"/>
      <c r="T21" s="534"/>
      <c r="U21" s="534"/>
      <c r="V21" s="534"/>
      <c r="W21" s="535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0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83"/>
      <c r="C4" s="135" t="s">
        <v>40</v>
      </c>
      <c r="D4" s="133"/>
      <c r="E4" s="203"/>
      <c r="F4" s="128"/>
      <c r="G4" s="135"/>
      <c r="H4" s="8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5"/>
    </row>
    <row r="5" spans="1:24" s="18" customFormat="1" ht="47" thickBot="1" x14ac:dyDescent="0.4">
      <c r="A5" s="184" t="s">
        <v>0</v>
      </c>
      <c r="B5" s="184"/>
      <c r="C5" s="136" t="s">
        <v>41</v>
      </c>
      <c r="D5" s="455" t="s">
        <v>42</v>
      </c>
      <c r="E5" s="136" t="s">
        <v>39</v>
      </c>
      <c r="F5" s="129" t="s">
        <v>27</v>
      </c>
      <c r="G5" s="136" t="s">
        <v>38</v>
      </c>
      <c r="H5" s="91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507" t="s">
        <v>152</v>
      </c>
    </row>
    <row r="6" spans="1:24" s="18" customFormat="1" ht="15.5" x14ac:dyDescent="0.35">
      <c r="A6" s="888"/>
      <c r="B6" s="153"/>
      <c r="C6" s="597">
        <v>28</v>
      </c>
      <c r="D6" s="289" t="s">
        <v>20</v>
      </c>
      <c r="E6" s="598" t="s">
        <v>183</v>
      </c>
      <c r="F6" s="560">
        <v>60</v>
      </c>
      <c r="G6" s="695"/>
      <c r="H6" s="699">
        <v>0.42</v>
      </c>
      <c r="I6" s="700">
        <v>0.06</v>
      </c>
      <c r="J6" s="701">
        <v>1.02</v>
      </c>
      <c r="K6" s="702">
        <v>6.18</v>
      </c>
      <c r="L6" s="740">
        <v>0.02</v>
      </c>
      <c r="M6" s="485">
        <v>0.02</v>
      </c>
      <c r="N6" s="57">
        <v>6</v>
      </c>
      <c r="O6" s="57">
        <v>10</v>
      </c>
      <c r="P6" s="58">
        <v>0</v>
      </c>
      <c r="Q6" s="485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88"/>
      <c r="B7" s="157" t="s">
        <v>80</v>
      </c>
      <c r="C7" s="211">
        <v>90</v>
      </c>
      <c r="D7" s="307" t="s">
        <v>97</v>
      </c>
      <c r="E7" s="465" t="s">
        <v>60</v>
      </c>
      <c r="F7" s="471">
        <v>90</v>
      </c>
      <c r="G7" s="211"/>
      <c r="H7" s="322">
        <v>15.2</v>
      </c>
      <c r="I7" s="63">
        <v>14.04</v>
      </c>
      <c r="J7" s="98">
        <v>8.9</v>
      </c>
      <c r="K7" s="477">
        <v>222.75</v>
      </c>
      <c r="L7" s="322">
        <v>0.37</v>
      </c>
      <c r="M7" s="63">
        <v>0.15</v>
      </c>
      <c r="N7" s="63">
        <v>0.09</v>
      </c>
      <c r="O7" s="63">
        <v>25.83</v>
      </c>
      <c r="P7" s="64">
        <v>0.16</v>
      </c>
      <c r="Q7" s="322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8">
        <v>0.09</v>
      </c>
    </row>
    <row r="8" spans="1:24" s="18" customFormat="1" ht="36.75" customHeight="1" x14ac:dyDescent="0.35">
      <c r="A8" s="888"/>
      <c r="B8" s="158" t="s">
        <v>81</v>
      </c>
      <c r="C8" s="212">
        <v>88</v>
      </c>
      <c r="D8" s="308" t="s">
        <v>10</v>
      </c>
      <c r="E8" s="466" t="s">
        <v>140</v>
      </c>
      <c r="F8" s="472">
        <v>90</v>
      </c>
      <c r="G8" s="212"/>
      <c r="H8" s="480">
        <v>18</v>
      </c>
      <c r="I8" s="66">
        <v>16.5</v>
      </c>
      <c r="J8" s="99">
        <v>2.89</v>
      </c>
      <c r="K8" s="478">
        <v>232.8</v>
      </c>
      <c r="L8" s="595">
        <v>0.05</v>
      </c>
      <c r="M8" s="104">
        <v>0.13</v>
      </c>
      <c r="N8" s="104">
        <v>0.55000000000000004</v>
      </c>
      <c r="O8" s="104">
        <v>0</v>
      </c>
      <c r="P8" s="689">
        <v>0</v>
      </c>
      <c r="Q8" s="595">
        <v>11.7</v>
      </c>
      <c r="R8" s="104">
        <v>170.76</v>
      </c>
      <c r="S8" s="104">
        <v>22.04</v>
      </c>
      <c r="T8" s="104">
        <v>2.4700000000000002</v>
      </c>
      <c r="U8" s="104">
        <v>302.3</v>
      </c>
      <c r="V8" s="104">
        <v>7.0000000000000001E-3</v>
      </c>
      <c r="W8" s="104">
        <v>0</v>
      </c>
      <c r="X8" s="596">
        <v>5.8999999999999997E-2</v>
      </c>
    </row>
    <row r="9" spans="1:24" s="18" customFormat="1" ht="37.5" customHeight="1" x14ac:dyDescent="0.35">
      <c r="A9" s="889"/>
      <c r="B9" s="959"/>
      <c r="C9" s="211">
        <v>52</v>
      </c>
      <c r="D9" s="307" t="s">
        <v>68</v>
      </c>
      <c r="E9" s="465" t="s">
        <v>199</v>
      </c>
      <c r="F9" s="471">
        <v>150</v>
      </c>
      <c r="G9" s="211"/>
      <c r="H9" s="424">
        <v>3.15</v>
      </c>
      <c r="I9" s="74">
        <v>4.5</v>
      </c>
      <c r="J9" s="75">
        <v>17.55</v>
      </c>
      <c r="K9" s="654">
        <v>122.85</v>
      </c>
      <c r="L9" s="424">
        <v>0.16</v>
      </c>
      <c r="M9" s="74">
        <v>0.11</v>
      </c>
      <c r="N9" s="74">
        <v>25.3</v>
      </c>
      <c r="O9" s="74">
        <v>19.5</v>
      </c>
      <c r="P9" s="142">
        <v>0.08</v>
      </c>
      <c r="Q9" s="424">
        <v>16.260000000000002</v>
      </c>
      <c r="R9" s="74">
        <v>94.6</v>
      </c>
      <c r="S9" s="74">
        <v>35.32</v>
      </c>
      <c r="T9" s="74">
        <v>15.9</v>
      </c>
      <c r="U9" s="74">
        <v>805.4</v>
      </c>
      <c r="V9" s="74">
        <v>0.02</v>
      </c>
      <c r="W9" s="74">
        <v>0</v>
      </c>
      <c r="X9" s="75">
        <v>0.05</v>
      </c>
    </row>
    <row r="10" spans="1:24" s="18" customFormat="1" ht="37.5" customHeight="1" x14ac:dyDescent="0.35">
      <c r="A10" s="103" t="s">
        <v>6</v>
      </c>
      <c r="B10" s="960"/>
      <c r="C10" s="234">
        <v>50</v>
      </c>
      <c r="D10" s="224" t="s">
        <v>68</v>
      </c>
      <c r="E10" s="655" t="s">
        <v>110</v>
      </c>
      <c r="F10" s="234">
        <v>150</v>
      </c>
      <c r="G10" s="240"/>
      <c r="H10" s="661">
        <v>3.3</v>
      </c>
      <c r="I10" s="656">
        <v>7.8</v>
      </c>
      <c r="J10" s="662">
        <v>22.35</v>
      </c>
      <c r="K10" s="665">
        <v>173.1</v>
      </c>
      <c r="L10" s="661">
        <v>0.14000000000000001</v>
      </c>
      <c r="M10" s="656">
        <v>0.12</v>
      </c>
      <c r="N10" s="656">
        <v>18.149999999999999</v>
      </c>
      <c r="O10" s="656">
        <v>21.6</v>
      </c>
      <c r="P10" s="657">
        <v>0.1</v>
      </c>
      <c r="Q10" s="661">
        <v>36.36</v>
      </c>
      <c r="R10" s="656">
        <v>85.5</v>
      </c>
      <c r="S10" s="656">
        <v>27.8</v>
      </c>
      <c r="T10" s="656">
        <v>1.1399999999999999</v>
      </c>
      <c r="U10" s="656">
        <v>701.4</v>
      </c>
      <c r="V10" s="656">
        <v>8.0000000000000002E-3</v>
      </c>
      <c r="W10" s="656">
        <v>2E-3</v>
      </c>
      <c r="X10" s="664">
        <v>4.2000000000000003E-2</v>
      </c>
    </row>
    <row r="11" spans="1:24" s="18" customFormat="1" ht="37.5" customHeight="1" x14ac:dyDescent="0.35">
      <c r="A11" s="137"/>
      <c r="B11" s="156"/>
      <c r="C11" s="131">
        <v>98</v>
      </c>
      <c r="D11" s="192" t="s">
        <v>18</v>
      </c>
      <c r="E11" s="318" t="s">
        <v>17</v>
      </c>
      <c r="F11" s="232">
        <v>200</v>
      </c>
      <c r="G11" s="225"/>
      <c r="H11" s="311">
        <v>0.4</v>
      </c>
      <c r="I11" s="17">
        <v>0</v>
      </c>
      <c r="J11" s="46">
        <v>27</v>
      </c>
      <c r="K11" s="335">
        <v>110</v>
      </c>
      <c r="L11" s="311">
        <v>0.05</v>
      </c>
      <c r="M11" s="17">
        <v>0.02</v>
      </c>
      <c r="N11" s="17">
        <v>0</v>
      </c>
      <c r="O11" s="17">
        <v>0</v>
      </c>
      <c r="P11" s="20">
        <v>0</v>
      </c>
      <c r="Q11" s="31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7"/>
      <c r="B12" s="156"/>
      <c r="C12" s="132">
        <v>119</v>
      </c>
      <c r="D12" s="192" t="s">
        <v>14</v>
      </c>
      <c r="E12" s="225" t="s">
        <v>58</v>
      </c>
      <c r="F12" s="232">
        <v>20</v>
      </c>
      <c r="G12" s="168"/>
      <c r="H12" s="311">
        <v>1.4</v>
      </c>
      <c r="I12" s="17">
        <v>0.14000000000000001</v>
      </c>
      <c r="J12" s="46">
        <v>8.8000000000000007</v>
      </c>
      <c r="K12" s="334">
        <v>48</v>
      </c>
      <c r="L12" s="311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11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7"/>
      <c r="B13" s="156"/>
      <c r="C13" s="168">
        <v>120</v>
      </c>
      <c r="D13" s="192" t="s">
        <v>15</v>
      </c>
      <c r="E13" s="225" t="s">
        <v>49</v>
      </c>
      <c r="F13" s="175">
        <v>20</v>
      </c>
      <c r="G13" s="168"/>
      <c r="H13" s="311">
        <v>1.1399999999999999</v>
      </c>
      <c r="I13" s="17">
        <v>0.22</v>
      </c>
      <c r="J13" s="46">
        <v>7.44</v>
      </c>
      <c r="K13" s="335">
        <v>36.26</v>
      </c>
      <c r="L13" s="364">
        <v>0.02</v>
      </c>
      <c r="M13" s="22">
        <v>2.4E-2</v>
      </c>
      <c r="N13" s="22">
        <v>0.08</v>
      </c>
      <c r="O13" s="22">
        <v>0</v>
      </c>
      <c r="P13" s="23">
        <v>0</v>
      </c>
      <c r="Q13" s="364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7"/>
      <c r="B14" s="157" t="s">
        <v>80</v>
      </c>
      <c r="C14" s="211"/>
      <c r="D14" s="307"/>
      <c r="E14" s="467" t="s">
        <v>21</v>
      </c>
      <c r="F14" s="391">
        <f>F6+F7+F9+F11+F12+F13</f>
        <v>540</v>
      </c>
      <c r="G14" s="211"/>
      <c r="H14" s="424">
        <f t="shared" ref="H14:X14" si="0">H6+H7+H9+H11+H12+H13</f>
        <v>21.709999999999997</v>
      </c>
      <c r="I14" s="74">
        <f t="shared" si="0"/>
        <v>18.96</v>
      </c>
      <c r="J14" s="75">
        <f t="shared" si="0"/>
        <v>70.709999999999994</v>
      </c>
      <c r="K14" s="536">
        <f t="shared" si="0"/>
        <v>546.04</v>
      </c>
      <c r="L14" s="424">
        <f t="shared" si="0"/>
        <v>0.64000000000000012</v>
      </c>
      <c r="M14" s="74">
        <f t="shared" si="0"/>
        <v>0.33</v>
      </c>
      <c r="N14" s="74">
        <f t="shared" si="0"/>
        <v>31.47</v>
      </c>
      <c r="O14" s="74">
        <f t="shared" si="0"/>
        <v>55.33</v>
      </c>
      <c r="P14" s="142">
        <f t="shared" si="0"/>
        <v>0.24</v>
      </c>
      <c r="Q14" s="424">
        <f t="shared" si="0"/>
        <v>115.09000000000002</v>
      </c>
      <c r="R14" s="74">
        <f t="shared" si="0"/>
        <v>403.04</v>
      </c>
      <c r="S14" s="74">
        <f t="shared" si="0"/>
        <v>118.97000000000001</v>
      </c>
      <c r="T14" s="74">
        <f t="shared" si="0"/>
        <v>20.14</v>
      </c>
      <c r="U14" s="74">
        <f t="shared" si="0"/>
        <v>1325.33</v>
      </c>
      <c r="V14" s="74">
        <f t="shared" si="0"/>
        <v>3.1599999999999996E-2</v>
      </c>
      <c r="W14" s="74">
        <f t="shared" si="0"/>
        <v>8.9000000000000017E-3</v>
      </c>
      <c r="X14" s="75">
        <f t="shared" si="0"/>
        <v>0.15200000000000002</v>
      </c>
    </row>
    <row r="15" spans="1:24" s="18" customFormat="1" ht="37.5" customHeight="1" x14ac:dyDescent="0.35">
      <c r="A15" s="137"/>
      <c r="B15" s="158" t="s">
        <v>81</v>
      </c>
      <c r="C15" s="212"/>
      <c r="D15" s="308"/>
      <c r="E15" s="468" t="s">
        <v>21</v>
      </c>
      <c r="F15" s="389">
        <f>F6+F8+F10+F11+F12+F13</f>
        <v>540</v>
      </c>
      <c r="G15" s="392"/>
      <c r="H15" s="663">
        <f t="shared" ref="H15:X15" si="1">H6+H8+H10+H11+H12+H13</f>
        <v>24.66</v>
      </c>
      <c r="I15" s="660">
        <f t="shared" si="1"/>
        <v>24.72</v>
      </c>
      <c r="J15" s="664">
        <f t="shared" si="1"/>
        <v>69.5</v>
      </c>
      <c r="K15" s="666">
        <f t="shared" si="1"/>
        <v>606.34</v>
      </c>
      <c r="L15" s="663">
        <f t="shared" si="1"/>
        <v>0.30000000000000004</v>
      </c>
      <c r="M15" s="660">
        <f t="shared" si="1"/>
        <v>0.32000000000000006</v>
      </c>
      <c r="N15" s="660">
        <f t="shared" si="1"/>
        <v>24.779999999999998</v>
      </c>
      <c r="O15" s="660">
        <f t="shared" si="1"/>
        <v>31.6</v>
      </c>
      <c r="P15" s="667">
        <f t="shared" si="1"/>
        <v>0.1</v>
      </c>
      <c r="Q15" s="663">
        <f t="shared" si="1"/>
        <v>92.71</v>
      </c>
      <c r="R15" s="660">
        <f t="shared" si="1"/>
        <v>447.15999999999997</v>
      </c>
      <c r="S15" s="660">
        <f t="shared" si="1"/>
        <v>108.69</v>
      </c>
      <c r="T15" s="660">
        <f t="shared" si="1"/>
        <v>6.2499999999999991</v>
      </c>
      <c r="U15" s="660">
        <f t="shared" si="1"/>
        <v>1255.2499999999998</v>
      </c>
      <c r="V15" s="660">
        <f t="shared" si="1"/>
        <v>1.9599999999999999E-2</v>
      </c>
      <c r="W15" s="660">
        <f t="shared" si="1"/>
        <v>8.199999999999999E-3</v>
      </c>
      <c r="X15" s="664">
        <f t="shared" si="1"/>
        <v>0.113</v>
      </c>
    </row>
    <row r="16" spans="1:24" s="18" customFormat="1" ht="37.5" customHeight="1" x14ac:dyDescent="0.35">
      <c r="A16" s="137"/>
      <c r="B16" s="157" t="s">
        <v>80</v>
      </c>
      <c r="C16" s="211"/>
      <c r="D16" s="307"/>
      <c r="E16" s="469" t="s">
        <v>22</v>
      </c>
      <c r="F16" s="233"/>
      <c r="G16" s="475"/>
      <c r="H16" s="481"/>
      <c r="I16" s="79"/>
      <c r="J16" s="461"/>
      <c r="K16" s="537">
        <f>K14/23.5</f>
        <v>23.235744680851063</v>
      </c>
      <c r="L16" s="481"/>
      <c r="M16" s="79"/>
      <c r="N16" s="79"/>
      <c r="O16" s="79"/>
      <c r="P16" s="919"/>
      <c r="Q16" s="481"/>
      <c r="R16" s="79"/>
      <c r="S16" s="79"/>
      <c r="T16" s="79"/>
      <c r="U16" s="79"/>
      <c r="V16" s="79"/>
      <c r="W16" s="79"/>
      <c r="X16" s="461"/>
    </row>
    <row r="17" spans="1:24" s="18" customFormat="1" ht="37.5" customHeight="1" thickBot="1" x14ac:dyDescent="0.4">
      <c r="A17" s="137"/>
      <c r="B17" s="159" t="s">
        <v>81</v>
      </c>
      <c r="C17" s="213"/>
      <c r="D17" s="410"/>
      <c r="E17" s="470" t="s">
        <v>22</v>
      </c>
      <c r="F17" s="237"/>
      <c r="G17" s="476"/>
      <c r="H17" s="482"/>
      <c r="I17" s="462"/>
      <c r="J17" s="463"/>
      <c r="K17" s="484">
        <f>K15/23.5</f>
        <v>25.801702127659574</v>
      </c>
      <c r="L17" s="482"/>
      <c r="M17" s="462"/>
      <c r="N17" s="462"/>
      <c r="O17" s="462"/>
      <c r="P17" s="920"/>
      <c r="Q17" s="482"/>
      <c r="R17" s="462"/>
      <c r="S17" s="462"/>
      <c r="T17" s="462"/>
      <c r="U17" s="462"/>
      <c r="V17" s="462"/>
      <c r="W17" s="462"/>
      <c r="X17" s="463"/>
    </row>
    <row r="18" spans="1:24" s="18" customFormat="1" ht="37.5" customHeight="1" x14ac:dyDescent="0.35">
      <c r="A18" s="187" t="s">
        <v>7</v>
      </c>
      <c r="B18" s="137"/>
      <c r="C18" s="280">
        <v>28</v>
      </c>
      <c r="D18" s="931" t="s">
        <v>20</v>
      </c>
      <c r="E18" s="932" t="s">
        <v>171</v>
      </c>
      <c r="F18" s="894">
        <v>60</v>
      </c>
      <c r="G18" s="895"/>
      <c r="H18" s="55">
        <v>0.42</v>
      </c>
      <c r="I18" s="39">
        <v>0.06</v>
      </c>
      <c r="J18" s="56">
        <v>1.02</v>
      </c>
      <c r="K18" s="284">
        <v>6.18</v>
      </c>
      <c r="L18" s="364">
        <v>0.02</v>
      </c>
      <c r="M18" s="22">
        <v>0.02</v>
      </c>
      <c r="N18" s="22">
        <v>6</v>
      </c>
      <c r="O18" s="22">
        <v>10</v>
      </c>
      <c r="P18" s="23">
        <v>0</v>
      </c>
      <c r="Q18" s="364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7"/>
      <c r="B19" s="137"/>
      <c r="C19" s="175">
        <v>33</v>
      </c>
      <c r="D19" s="225" t="s">
        <v>9</v>
      </c>
      <c r="E19" s="277" t="s">
        <v>63</v>
      </c>
      <c r="F19" s="457">
        <v>200</v>
      </c>
      <c r="G19" s="192"/>
      <c r="H19" s="312">
        <v>6.4</v>
      </c>
      <c r="I19" s="13">
        <v>6.2</v>
      </c>
      <c r="J19" s="50">
        <v>12.2</v>
      </c>
      <c r="K19" s="132">
        <v>130.6</v>
      </c>
      <c r="L19" s="312">
        <v>0.08</v>
      </c>
      <c r="M19" s="101">
        <v>0.08</v>
      </c>
      <c r="N19" s="13">
        <v>6.8</v>
      </c>
      <c r="O19" s="13">
        <v>180</v>
      </c>
      <c r="P19" s="50">
        <v>0</v>
      </c>
      <c r="Q19" s="101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9"/>
      <c r="B20" s="139"/>
      <c r="C20" s="175">
        <v>80</v>
      </c>
      <c r="D20" s="225" t="s">
        <v>10</v>
      </c>
      <c r="E20" s="277" t="s">
        <v>56</v>
      </c>
      <c r="F20" s="457">
        <v>90</v>
      </c>
      <c r="G20" s="192"/>
      <c r="H20" s="311">
        <v>14.85</v>
      </c>
      <c r="I20" s="17">
        <v>13.32</v>
      </c>
      <c r="J20" s="46">
        <v>5.94</v>
      </c>
      <c r="K20" s="335">
        <v>202.68</v>
      </c>
      <c r="L20" s="311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9"/>
      <c r="B21" s="139"/>
      <c r="C21" s="175">
        <v>65</v>
      </c>
      <c r="D21" s="225" t="s">
        <v>51</v>
      </c>
      <c r="E21" s="277" t="s">
        <v>57</v>
      </c>
      <c r="F21" s="457">
        <v>150</v>
      </c>
      <c r="G21" s="192"/>
      <c r="H21" s="312">
        <v>6.45</v>
      </c>
      <c r="I21" s="13">
        <v>4.05</v>
      </c>
      <c r="J21" s="50">
        <v>40.200000000000003</v>
      </c>
      <c r="K21" s="132">
        <v>223.65</v>
      </c>
      <c r="L21" s="312">
        <v>0.08</v>
      </c>
      <c r="M21" s="101">
        <v>0.02</v>
      </c>
      <c r="N21" s="13">
        <v>0</v>
      </c>
      <c r="O21" s="13">
        <v>30</v>
      </c>
      <c r="P21" s="50">
        <v>0.11</v>
      </c>
      <c r="Q21" s="101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9"/>
      <c r="B22" s="139"/>
      <c r="C22" s="175">
        <v>114</v>
      </c>
      <c r="D22" s="225" t="s">
        <v>47</v>
      </c>
      <c r="E22" s="277" t="s">
        <v>54</v>
      </c>
      <c r="F22" s="457">
        <v>200</v>
      </c>
      <c r="G22" s="192"/>
      <c r="H22" s="311">
        <v>0.2</v>
      </c>
      <c r="I22" s="17">
        <v>0</v>
      </c>
      <c r="J22" s="46">
        <v>11</v>
      </c>
      <c r="K22" s="334">
        <v>44.8</v>
      </c>
      <c r="L22" s="311">
        <v>0</v>
      </c>
      <c r="M22" s="19">
        <v>0</v>
      </c>
      <c r="N22" s="17">
        <v>0.08</v>
      </c>
      <c r="O22" s="17">
        <v>0</v>
      </c>
      <c r="P22" s="20">
        <v>0</v>
      </c>
      <c r="Q22" s="311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9"/>
      <c r="B23" s="139"/>
      <c r="C23" s="178">
        <v>119</v>
      </c>
      <c r="D23" s="225" t="s">
        <v>14</v>
      </c>
      <c r="E23" s="193" t="s">
        <v>58</v>
      </c>
      <c r="F23" s="176">
        <v>30</v>
      </c>
      <c r="G23" s="176"/>
      <c r="H23" s="21">
        <v>2.13</v>
      </c>
      <c r="I23" s="22">
        <v>0.21</v>
      </c>
      <c r="J23" s="23">
        <v>13.26</v>
      </c>
      <c r="K23" s="652">
        <v>72</v>
      </c>
      <c r="L23" s="364">
        <v>0.03</v>
      </c>
      <c r="M23" s="21">
        <v>0.01</v>
      </c>
      <c r="N23" s="22">
        <v>0</v>
      </c>
      <c r="O23" s="22">
        <v>0</v>
      </c>
      <c r="P23" s="54">
        <v>0</v>
      </c>
      <c r="Q23" s="364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9"/>
      <c r="B24" s="139"/>
      <c r="C24" s="175">
        <v>120</v>
      </c>
      <c r="D24" s="225" t="s">
        <v>15</v>
      </c>
      <c r="E24" s="193" t="s">
        <v>49</v>
      </c>
      <c r="F24" s="176">
        <v>20</v>
      </c>
      <c r="G24" s="176"/>
      <c r="H24" s="21">
        <v>1.1399999999999999</v>
      </c>
      <c r="I24" s="22">
        <v>0.22</v>
      </c>
      <c r="J24" s="23">
        <v>7.44</v>
      </c>
      <c r="K24" s="652">
        <v>36.26</v>
      </c>
      <c r="L24" s="364">
        <v>0.02</v>
      </c>
      <c r="M24" s="21">
        <v>2.4E-2</v>
      </c>
      <c r="N24" s="22">
        <v>0.08</v>
      </c>
      <c r="O24" s="22">
        <v>0</v>
      </c>
      <c r="P24" s="54">
        <v>0</v>
      </c>
      <c r="Q24" s="364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9"/>
      <c r="B25" s="139"/>
      <c r="C25" s="290"/>
      <c r="D25" s="332"/>
      <c r="E25" s="420" t="s">
        <v>21</v>
      </c>
      <c r="F25" s="168">
        <f>SUM(F18:F24)</f>
        <v>750</v>
      </c>
      <c r="G25" s="192"/>
      <c r="H25" s="256">
        <f>SUM(H18:H24)</f>
        <v>31.59</v>
      </c>
      <c r="I25" s="15">
        <f>SUM(I18:I24)</f>
        <v>24.06</v>
      </c>
      <c r="J25" s="51">
        <f>SUM(J18:J24)</f>
        <v>91.06</v>
      </c>
      <c r="K25" s="450">
        <f>SUM(K18:K24)</f>
        <v>716.17</v>
      </c>
      <c r="L25" s="259">
        <f t="shared" ref="L25:X25" si="2">SUM(L18:L24)</f>
        <v>0.29000000000000004</v>
      </c>
      <c r="M25" s="259">
        <f t="shared" si="2"/>
        <v>0.26400000000000001</v>
      </c>
      <c r="N25" s="16">
        <f t="shared" si="2"/>
        <v>16.79</v>
      </c>
      <c r="O25" s="16">
        <f t="shared" si="2"/>
        <v>239.5</v>
      </c>
      <c r="P25" s="94">
        <f t="shared" si="2"/>
        <v>0.11</v>
      </c>
      <c r="Q25" s="653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42"/>
      <c r="B26" s="342"/>
      <c r="C26" s="445"/>
      <c r="D26" s="423"/>
      <c r="E26" s="421" t="s">
        <v>22</v>
      </c>
      <c r="F26" s="423"/>
      <c r="G26" s="395"/>
      <c r="H26" s="397"/>
      <c r="I26" s="47"/>
      <c r="J26" s="48"/>
      <c r="K26" s="438">
        <f>K25/23.5</f>
        <v>30.475319148936169</v>
      </c>
      <c r="L26" s="397"/>
      <c r="M26" s="393"/>
      <c r="N26" s="47"/>
      <c r="O26" s="47"/>
      <c r="P26" s="48"/>
      <c r="Q26" s="393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1" t="s">
        <v>70</v>
      </c>
      <c r="B29" s="144"/>
      <c r="C29" s="72"/>
      <c r="D29" s="60"/>
      <c r="E29" s="27"/>
      <c r="F29" s="28"/>
      <c r="G29" s="11"/>
      <c r="H29" s="11"/>
      <c r="I29" s="11"/>
      <c r="J29" s="11"/>
    </row>
    <row r="30" spans="1:24" ht="18" x14ac:dyDescent="0.35">
      <c r="A30" s="68" t="s">
        <v>71</v>
      </c>
      <c r="B30" s="145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48"/>
      <c r="C4" s="128" t="s">
        <v>40</v>
      </c>
      <c r="D4" s="169"/>
      <c r="E4" s="221"/>
      <c r="F4" s="640"/>
      <c r="G4" s="639"/>
      <c r="H4" s="346" t="s">
        <v>23</v>
      </c>
      <c r="I4" s="347"/>
      <c r="J4" s="348"/>
      <c r="K4" s="43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149"/>
      <c r="C5" s="129" t="s">
        <v>41</v>
      </c>
      <c r="D5" s="109" t="s">
        <v>42</v>
      </c>
      <c r="E5" s="129" t="s">
        <v>39</v>
      </c>
      <c r="F5" s="136" t="s">
        <v>27</v>
      </c>
      <c r="G5" s="129" t="s">
        <v>38</v>
      </c>
      <c r="H5" s="310" t="s">
        <v>28</v>
      </c>
      <c r="I5" s="92" t="s">
        <v>29</v>
      </c>
      <c r="J5" s="93" t="s">
        <v>30</v>
      </c>
      <c r="K5" s="433" t="s">
        <v>31</v>
      </c>
      <c r="L5" s="777" t="s">
        <v>32</v>
      </c>
      <c r="M5" s="777" t="s">
        <v>146</v>
      </c>
      <c r="N5" s="777" t="s">
        <v>33</v>
      </c>
      <c r="O5" s="897" t="s">
        <v>147</v>
      </c>
      <c r="P5" s="77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38.25" customHeight="1" x14ac:dyDescent="0.35">
      <c r="A6" s="187" t="s">
        <v>6</v>
      </c>
      <c r="B6" s="668"/>
      <c r="C6" s="180">
        <v>25</v>
      </c>
      <c r="D6" s="324" t="s">
        <v>20</v>
      </c>
      <c r="E6" s="488" t="s">
        <v>52</v>
      </c>
      <c r="F6" s="490">
        <v>150</v>
      </c>
      <c r="G6" s="180"/>
      <c r="H6" s="41">
        <v>0.6</v>
      </c>
      <c r="I6" s="42">
        <v>0.45</v>
      </c>
      <c r="J6" s="49">
        <v>12.3</v>
      </c>
      <c r="K6" s="247">
        <v>54.9</v>
      </c>
      <c r="L6" s="353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5"/>
      <c r="B7" s="154"/>
      <c r="C7" s="176">
        <v>196</v>
      </c>
      <c r="D7" s="263" t="s">
        <v>108</v>
      </c>
      <c r="E7" s="202" t="s">
        <v>154</v>
      </c>
      <c r="F7" s="176">
        <v>150</v>
      </c>
      <c r="G7" s="262"/>
      <c r="H7" s="21">
        <v>18.899999999999999</v>
      </c>
      <c r="I7" s="22">
        <v>14.1</v>
      </c>
      <c r="J7" s="23">
        <v>31.35</v>
      </c>
      <c r="K7" s="248">
        <v>328.8</v>
      </c>
      <c r="L7" s="364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5"/>
      <c r="B8" s="154"/>
      <c r="C8" s="175">
        <v>114</v>
      </c>
      <c r="D8" s="225" t="s">
        <v>47</v>
      </c>
      <c r="E8" s="277" t="s">
        <v>54</v>
      </c>
      <c r="F8" s="491">
        <v>200</v>
      </c>
      <c r="G8" s="175"/>
      <c r="H8" s="19">
        <v>0.2</v>
      </c>
      <c r="I8" s="17">
        <v>0</v>
      </c>
      <c r="J8" s="20">
        <v>11</v>
      </c>
      <c r="K8" s="245">
        <v>44.8</v>
      </c>
      <c r="L8" s="311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5"/>
      <c r="B9" s="154"/>
      <c r="C9" s="178">
        <v>121</v>
      </c>
      <c r="D9" s="225" t="s">
        <v>14</v>
      </c>
      <c r="E9" s="277" t="s">
        <v>53</v>
      </c>
      <c r="F9" s="457">
        <v>30</v>
      </c>
      <c r="G9" s="175"/>
      <c r="H9" s="19">
        <v>2.16</v>
      </c>
      <c r="I9" s="17">
        <v>0.81</v>
      </c>
      <c r="J9" s="20">
        <v>14.73</v>
      </c>
      <c r="K9" s="245">
        <v>75.66</v>
      </c>
      <c r="L9" s="311">
        <v>0.04</v>
      </c>
      <c r="M9" s="19">
        <v>0.01</v>
      </c>
      <c r="N9" s="17">
        <v>0</v>
      </c>
      <c r="O9" s="17">
        <v>0</v>
      </c>
      <c r="P9" s="46">
        <v>0</v>
      </c>
      <c r="Q9" s="311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5"/>
      <c r="B10" s="154"/>
      <c r="C10" s="175">
        <v>120</v>
      </c>
      <c r="D10" s="225" t="s">
        <v>15</v>
      </c>
      <c r="E10" s="193" t="s">
        <v>49</v>
      </c>
      <c r="F10" s="168">
        <v>20</v>
      </c>
      <c r="G10" s="175"/>
      <c r="H10" s="19">
        <v>1.1399999999999999</v>
      </c>
      <c r="I10" s="17">
        <v>0.22</v>
      </c>
      <c r="J10" s="20">
        <v>7.44</v>
      </c>
      <c r="K10" s="246">
        <v>36.26</v>
      </c>
      <c r="L10" s="364">
        <v>0.02</v>
      </c>
      <c r="M10" s="21">
        <v>2.4E-2</v>
      </c>
      <c r="N10" s="22">
        <v>0.08</v>
      </c>
      <c r="O10" s="22">
        <v>0</v>
      </c>
      <c r="P10" s="54">
        <v>0</v>
      </c>
      <c r="Q10" s="364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7"/>
      <c r="B11" s="154"/>
      <c r="C11" s="175"/>
      <c r="D11" s="225"/>
      <c r="E11" s="420" t="s">
        <v>21</v>
      </c>
      <c r="F11" s="428">
        <f>SUM(F6:F10)</f>
        <v>550</v>
      </c>
      <c r="G11" s="175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96">
        <f t="shared" si="0"/>
        <v>540.41999999999996</v>
      </c>
      <c r="L11" s="311">
        <f t="shared" si="0"/>
        <v>0.15</v>
      </c>
      <c r="M11" s="311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7"/>
      <c r="B12" s="154"/>
      <c r="C12" s="487"/>
      <c r="D12" s="486"/>
      <c r="E12" s="489" t="s">
        <v>22</v>
      </c>
      <c r="F12" s="492"/>
      <c r="G12" s="448"/>
      <c r="H12" s="493"/>
      <c r="I12" s="96"/>
      <c r="J12" s="494"/>
      <c r="K12" s="495">
        <f>K11/23.5</f>
        <v>22.99659574468085</v>
      </c>
      <c r="L12" s="497"/>
      <c r="M12" s="493"/>
      <c r="N12" s="96"/>
      <c r="O12" s="96"/>
      <c r="P12" s="97"/>
      <c r="Q12" s="493"/>
      <c r="R12" s="96"/>
      <c r="S12" s="96"/>
      <c r="T12" s="96"/>
      <c r="U12" s="96"/>
      <c r="V12" s="96"/>
      <c r="W12" s="96"/>
      <c r="X12" s="54"/>
    </row>
    <row r="13" spans="1:24" s="18" customFormat="1" ht="38.25" customHeight="1" x14ac:dyDescent="0.35">
      <c r="A13" s="187" t="s">
        <v>7</v>
      </c>
      <c r="B13" s="668"/>
      <c r="C13" s="943">
        <v>133</v>
      </c>
      <c r="D13" s="444" t="s">
        <v>20</v>
      </c>
      <c r="E13" s="418" t="s">
        <v>173</v>
      </c>
      <c r="F13" s="422">
        <v>60</v>
      </c>
      <c r="G13" s="377"/>
      <c r="H13" s="55">
        <v>1.32</v>
      </c>
      <c r="I13" s="39">
        <v>0.24</v>
      </c>
      <c r="J13" s="56">
        <v>8.82</v>
      </c>
      <c r="K13" s="284">
        <v>40.799999999999997</v>
      </c>
      <c r="L13" s="338">
        <v>0</v>
      </c>
      <c r="M13" s="55">
        <v>0.03</v>
      </c>
      <c r="N13" s="39">
        <v>2.88</v>
      </c>
      <c r="O13" s="39">
        <v>1.2</v>
      </c>
      <c r="P13" s="56">
        <v>0</v>
      </c>
      <c r="Q13" s="353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7"/>
      <c r="B14" s="631"/>
      <c r="C14" s="177">
        <v>32</v>
      </c>
      <c r="D14" s="345" t="s">
        <v>9</v>
      </c>
      <c r="E14" s="419" t="s">
        <v>55</v>
      </c>
      <c r="F14" s="373">
        <v>200</v>
      </c>
      <c r="G14" s="177"/>
      <c r="H14" s="268">
        <v>5.88</v>
      </c>
      <c r="I14" s="106">
        <v>8.82</v>
      </c>
      <c r="J14" s="107">
        <v>9.6</v>
      </c>
      <c r="K14" s="270">
        <v>142.19999999999999</v>
      </c>
      <c r="L14" s="312">
        <v>0.04</v>
      </c>
      <c r="M14" s="101">
        <v>0.08</v>
      </c>
      <c r="N14" s="13">
        <v>2.2400000000000002</v>
      </c>
      <c r="O14" s="13">
        <v>132.44</v>
      </c>
      <c r="P14" s="50">
        <v>0.06</v>
      </c>
      <c r="Q14" s="101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7"/>
      <c r="B15" s="782" t="s">
        <v>80</v>
      </c>
      <c r="C15" s="211">
        <v>90</v>
      </c>
      <c r="D15" s="307" t="s">
        <v>10</v>
      </c>
      <c r="E15" s="465" t="s">
        <v>136</v>
      </c>
      <c r="F15" s="471">
        <v>90</v>
      </c>
      <c r="G15" s="211"/>
      <c r="H15" s="322">
        <v>15.21</v>
      </c>
      <c r="I15" s="63">
        <v>14.04</v>
      </c>
      <c r="J15" s="98">
        <v>8.91</v>
      </c>
      <c r="K15" s="477">
        <v>222.75</v>
      </c>
      <c r="L15" s="609">
        <v>0.37</v>
      </c>
      <c r="M15" s="610">
        <v>0.15</v>
      </c>
      <c r="N15" s="610">
        <v>0.09</v>
      </c>
      <c r="O15" s="610">
        <v>25.83</v>
      </c>
      <c r="P15" s="707">
        <v>0.16</v>
      </c>
      <c r="Q15" s="609">
        <v>54.18</v>
      </c>
      <c r="R15" s="610">
        <v>117.54</v>
      </c>
      <c r="S15" s="610">
        <v>24.8</v>
      </c>
      <c r="T15" s="610">
        <v>1.6</v>
      </c>
      <c r="U15" s="610">
        <v>268.38</v>
      </c>
      <c r="V15" s="610">
        <v>7.0000000000000001E-3</v>
      </c>
      <c r="W15" s="610">
        <v>2.7000000000000001E-3</v>
      </c>
      <c r="X15" s="611">
        <v>0.09</v>
      </c>
    </row>
    <row r="16" spans="1:24" s="18" customFormat="1" ht="38.25" customHeight="1" x14ac:dyDescent="0.35">
      <c r="A16" s="139"/>
      <c r="B16" s="948" t="s">
        <v>81</v>
      </c>
      <c r="C16" s="212">
        <v>88</v>
      </c>
      <c r="D16" s="308" t="s">
        <v>10</v>
      </c>
      <c r="E16" s="466" t="s">
        <v>140</v>
      </c>
      <c r="F16" s="472">
        <v>90</v>
      </c>
      <c r="G16" s="212"/>
      <c r="H16" s="480">
        <v>18</v>
      </c>
      <c r="I16" s="66">
        <v>16.5</v>
      </c>
      <c r="J16" s="99">
        <v>2.89</v>
      </c>
      <c r="K16" s="478">
        <v>232.8</v>
      </c>
      <c r="L16" s="595">
        <v>0.05</v>
      </c>
      <c r="M16" s="104">
        <v>0.13</v>
      </c>
      <c r="N16" s="104">
        <v>0.55000000000000004</v>
      </c>
      <c r="O16" s="104">
        <v>0</v>
      </c>
      <c r="P16" s="689">
        <v>0</v>
      </c>
      <c r="Q16" s="595">
        <v>11.7</v>
      </c>
      <c r="R16" s="104">
        <v>170.76</v>
      </c>
      <c r="S16" s="104">
        <v>22.04</v>
      </c>
      <c r="T16" s="104">
        <v>2.4700000000000002</v>
      </c>
      <c r="U16" s="104">
        <v>302.3</v>
      </c>
      <c r="V16" s="104">
        <v>7.0000000000000001E-3</v>
      </c>
      <c r="W16" s="104">
        <v>0</v>
      </c>
      <c r="X16" s="596">
        <v>5.8999999999999997E-2</v>
      </c>
    </row>
    <row r="17" spans="1:24" s="18" customFormat="1" ht="38.25" customHeight="1" x14ac:dyDescent="0.35">
      <c r="A17" s="139"/>
      <c r="B17" s="156"/>
      <c r="C17" s="168">
        <v>54</v>
      </c>
      <c r="D17" s="192" t="s">
        <v>51</v>
      </c>
      <c r="E17" s="229" t="s">
        <v>44</v>
      </c>
      <c r="F17" s="175">
        <v>150</v>
      </c>
      <c r="G17" s="168"/>
      <c r="H17" s="364">
        <v>7.2</v>
      </c>
      <c r="I17" s="22">
        <v>5.0999999999999996</v>
      </c>
      <c r="J17" s="54">
        <v>33.9</v>
      </c>
      <c r="K17" s="363">
        <v>210.3</v>
      </c>
      <c r="L17" s="364">
        <v>0.21</v>
      </c>
      <c r="M17" s="21">
        <v>0.11</v>
      </c>
      <c r="N17" s="22">
        <v>0</v>
      </c>
      <c r="O17" s="22">
        <v>0</v>
      </c>
      <c r="P17" s="23">
        <v>0</v>
      </c>
      <c r="Q17" s="364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9"/>
      <c r="B18" s="154"/>
      <c r="C18" s="168">
        <v>107</v>
      </c>
      <c r="D18" s="192" t="s">
        <v>18</v>
      </c>
      <c r="E18" s="521" t="s">
        <v>163</v>
      </c>
      <c r="F18" s="232">
        <v>200</v>
      </c>
      <c r="G18" s="168"/>
      <c r="H18" s="311">
        <v>0.8</v>
      </c>
      <c r="I18" s="17">
        <v>0.2</v>
      </c>
      <c r="J18" s="46">
        <v>23.2</v>
      </c>
      <c r="K18" s="334">
        <v>94.4</v>
      </c>
      <c r="L18" s="311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9"/>
      <c r="B19" s="156"/>
      <c r="C19" s="132">
        <v>119</v>
      </c>
      <c r="D19" s="192" t="s">
        <v>14</v>
      </c>
      <c r="E19" s="229" t="s">
        <v>19</v>
      </c>
      <c r="F19" s="176">
        <v>25</v>
      </c>
      <c r="G19" s="176"/>
      <c r="H19" s="21">
        <v>1.78</v>
      </c>
      <c r="I19" s="22">
        <v>0.18</v>
      </c>
      <c r="J19" s="23">
        <v>11.05</v>
      </c>
      <c r="K19" s="362">
        <v>60</v>
      </c>
      <c r="L19" s="364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64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9"/>
      <c r="B20" s="156"/>
      <c r="C20" s="168">
        <v>120</v>
      </c>
      <c r="D20" s="192" t="s">
        <v>15</v>
      </c>
      <c r="E20" s="229" t="s">
        <v>49</v>
      </c>
      <c r="F20" s="176">
        <v>20</v>
      </c>
      <c r="G20" s="176"/>
      <c r="H20" s="21">
        <v>1.1399999999999999</v>
      </c>
      <c r="I20" s="22">
        <v>0.22</v>
      </c>
      <c r="J20" s="23">
        <v>7.44</v>
      </c>
      <c r="K20" s="362">
        <v>36.26</v>
      </c>
      <c r="L20" s="364">
        <v>0.02</v>
      </c>
      <c r="M20" s="21">
        <v>2.4E-2</v>
      </c>
      <c r="N20" s="22">
        <v>0.08</v>
      </c>
      <c r="O20" s="22">
        <v>0</v>
      </c>
      <c r="P20" s="54">
        <v>0</v>
      </c>
      <c r="Q20" s="364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9"/>
      <c r="B21" s="839"/>
      <c r="C21" s="233"/>
      <c r="D21" s="475"/>
      <c r="E21" s="414" t="s">
        <v>21</v>
      </c>
      <c r="F21" s="757">
        <f>F13+F14+F15+F17+F18+F19+F20</f>
        <v>745</v>
      </c>
      <c r="G21" s="828"/>
      <c r="H21" s="257">
        <f t="shared" ref="H21:X21" si="1">H13+H14+H15+H17+H18+H19+H20</f>
        <v>33.33</v>
      </c>
      <c r="I21" s="24">
        <f t="shared" si="1"/>
        <v>28.8</v>
      </c>
      <c r="J21" s="76">
        <f t="shared" si="1"/>
        <v>102.92</v>
      </c>
      <c r="K21" s="211">
        <f t="shared" si="1"/>
        <v>806.70999999999992</v>
      </c>
      <c r="L21" s="257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1">
        <f t="shared" si="1"/>
        <v>0.22</v>
      </c>
      <c r="Q21" s="257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6">
        <f t="shared" si="1"/>
        <v>0.16900000000000001</v>
      </c>
    </row>
    <row r="22" spans="1:24" s="18" customFormat="1" ht="38.25" customHeight="1" x14ac:dyDescent="0.35">
      <c r="A22" s="139"/>
      <c r="B22" s="838"/>
      <c r="C22" s="585"/>
      <c r="D22" s="586"/>
      <c r="E22" s="415" t="s">
        <v>21</v>
      </c>
      <c r="F22" s="755">
        <f>F13+F14+F16+F17+F18+F19+F20</f>
        <v>745</v>
      </c>
      <c r="G22" s="392"/>
      <c r="H22" s="663">
        <f t="shared" ref="H22:X22" si="2">H13+H14+H16+H17+H18+H19+H20</f>
        <v>36.119999999999997</v>
      </c>
      <c r="I22" s="660">
        <f t="shared" si="2"/>
        <v>31.26</v>
      </c>
      <c r="J22" s="664">
        <f t="shared" si="2"/>
        <v>96.899999999999991</v>
      </c>
      <c r="K22" s="666">
        <f t="shared" si="2"/>
        <v>816.76</v>
      </c>
      <c r="L22" s="663">
        <f t="shared" si="2"/>
        <v>0.36500000000000005</v>
      </c>
      <c r="M22" s="660">
        <f t="shared" si="2"/>
        <v>0.38200000000000001</v>
      </c>
      <c r="N22" s="660">
        <f t="shared" si="2"/>
        <v>9.75</v>
      </c>
      <c r="O22" s="660">
        <f t="shared" si="2"/>
        <v>133.63999999999999</v>
      </c>
      <c r="P22" s="667">
        <f t="shared" si="2"/>
        <v>0.06</v>
      </c>
      <c r="Q22" s="663">
        <f t="shared" si="2"/>
        <v>94.179999999999993</v>
      </c>
      <c r="R22" s="660">
        <f t="shared" si="2"/>
        <v>589.77</v>
      </c>
      <c r="S22" s="660">
        <f t="shared" si="2"/>
        <v>219.22</v>
      </c>
      <c r="T22" s="660">
        <f t="shared" si="2"/>
        <v>10.39</v>
      </c>
      <c r="U22" s="660">
        <f t="shared" si="2"/>
        <v>1075.25</v>
      </c>
      <c r="V22" s="660">
        <f t="shared" si="2"/>
        <v>1.8799999999999997E-2</v>
      </c>
      <c r="W22" s="660">
        <f t="shared" si="2"/>
        <v>9.2999999999999992E-3</v>
      </c>
      <c r="X22" s="664">
        <f t="shared" si="2"/>
        <v>0.13800000000000001</v>
      </c>
    </row>
    <row r="23" spans="1:24" s="18" customFormat="1" ht="38.25" customHeight="1" x14ac:dyDescent="0.35">
      <c r="A23" s="139"/>
      <c r="B23" s="839"/>
      <c r="C23" s="518"/>
      <c r="D23" s="869"/>
      <c r="E23" s="416" t="s">
        <v>22</v>
      </c>
      <c r="F23" s="760"/>
      <c r="G23" s="772"/>
      <c r="H23" s="257"/>
      <c r="I23" s="24"/>
      <c r="J23" s="76"/>
      <c r="K23" s="767">
        <f>K21/23.5</f>
        <v>34.328085106382979</v>
      </c>
      <c r="L23" s="257"/>
      <c r="M23" s="24"/>
      <c r="N23" s="24"/>
      <c r="O23" s="24"/>
      <c r="P23" s="141"/>
      <c r="Q23" s="257"/>
      <c r="R23" s="24"/>
      <c r="S23" s="24"/>
      <c r="T23" s="24"/>
      <c r="U23" s="24"/>
      <c r="V23" s="24"/>
      <c r="W23" s="24"/>
      <c r="X23" s="76"/>
    </row>
    <row r="24" spans="1:24" s="18" customFormat="1" ht="38.25" customHeight="1" thickBot="1" x14ac:dyDescent="0.4">
      <c r="A24" s="342"/>
      <c r="B24" s="840"/>
      <c r="C24" s="841"/>
      <c r="D24" s="842"/>
      <c r="E24" s="417" t="s">
        <v>22</v>
      </c>
      <c r="F24" s="973"/>
      <c r="G24" s="825"/>
      <c r="H24" s="974"/>
      <c r="I24" s="975"/>
      <c r="J24" s="976"/>
      <c r="K24" s="629">
        <f>K22/23.5</f>
        <v>34.755744680851066</v>
      </c>
      <c r="L24" s="974"/>
      <c r="M24" s="975"/>
      <c r="N24" s="975"/>
      <c r="O24" s="975"/>
      <c r="P24" s="977"/>
      <c r="Q24" s="974"/>
      <c r="R24" s="975"/>
      <c r="S24" s="975"/>
      <c r="T24" s="975"/>
      <c r="U24" s="975"/>
      <c r="V24" s="975"/>
      <c r="W24" s="975"/>
      <c r="X24" s="976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32" t="s">
        <v>169</v>
      </c>
      <c r="B26" s="633"/>
      <c r="C26" s="634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35" t="s">
        <v>71</v>
      </c>
      <c r="B27" s="636"/>
      <c r="C27" s="637"/>
      <c r="D27" s="70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3"/>
      <c r="B4" s="135" t="s">
        <v>40</v>
      </c>
      <c r="C4" s="133"/>
      <c r="D4" s="203"/>
      <c r="E4" s="128"/>
      <c r="F4" s="135"/>
      <c r="G4" s="1060" t="s">
        <v>23</v>
      </c>
      <c r="H4" s="1061"/>
      <c r="I4" s="1062"/>
      <c r="J4" s="243" t="s">
        <v>24</v>
      </c>
      <c r="K4" s="1050" t="s">
        <v>25</v>
      </c>
      <c r="L4" s="1051"/>
      <c r="M4" s="1052"/>
      <c r="N4" s="1052"/>
      <c r="O4" s="1053"/>
      <c r="P4" s="1054" t="s">
        <v>26</v>
      </c>
      <c r="Q4" s="1055"/>
      <c r="R4" s="1055"/>
      <c r="S4" s="1055"/>
      <c r="T4" s="1055"/>
      <c r="U4" s="1055"/>
      <c r="V4" s="1055"/>
      <c r="W4" s="1055"/>
    </row>
    <row r="5" spans="1:23" s="18" customFormat="1" ht="28.5" customHeight="1" thickBot="1" x14ac:dyDescent="0.4">
      <c r="A5" s="184" t="s">
        <v>0</v>
      </c>
      <c r="B5" s="329" t="s">
        <v>41</v>
      </c>
      <c r="C5" s="889" t="s">
        <v>42</v>
      </c>
      <c r="D5" s="329" t="s">
        <v>39</v>
      </c>
      <c r="E5" s="756" t="s">
        <v>27</v>
      </c>
      <c r="F5" s="329" t="s">
        <v>38</v>
      </c>
      <c r="G5" s="774" t="s">
        <v>28</v>
      </c>
      <c r="H5" s="775" t="s">
        <v>29</v>
      </c>
      <c r="I5" s="776" t="s">
        <v>30</v>
      </c>
      <c r="J5" s="896" t="s">
        <v>31</v>
      </c>
      <c r="K5" s="777" t="s">
        <v>32</v>
      </c>
      <c r="L5" s="777" t="s">
        <v>146</v>
      </c>
      <c r="M5" s="777" t="s">
        <v>33</v>
      </c>
      <c r="N5" s="897" t="s">
        <v>147</v>
      </c>
      <c r="O5" s="777" t="s">
        <v>148</v>
      </c>
      <c r="P5" s="777" t="s">
        <v>34</v>
      </c>
      <c r="Q5" s="777" t="s">
        <v>35</v>
      </c>
      <c r="R5" s="777" t="s">
        <v>36</v>
      </c>
      <c r="S5" s="777" t="s">
        <v>37</v>
      </c>
      <c r="T5" s="777" t="s">
        <v>149</v>
      </c>
      <c r="U5" s="777" t="s">
        <v>150</v>
      </c>
      <c r="V5" s="777" t="s">
        <v>151</v>
      </c>
      <c r="W5" s="777" t="s">
        <v>152</v>
      </c>
    </row>
    <row r="6" spans="1:23" s="18" customFormat="1" ht="28.5" customHeight="1" thickBot="1" x14ac:dyDescent="0.4">
      <c r="A6" s="888"/>
      <c r="B6" s="180">
        <v>133</v>
      </c>
      <c r="C6" s="558" t="s">
        <v>20</v>
      </c>
      <c r="D6" s="324" t="s">
        <v>173</v>
      </c>
      <c r="E6" s="827">
        <v>60</v>
      </c>
      <c r="F6" s="835"/>
      <c r="G6" s="353">
        <v>1.32</v>
      </c>
      <c r="H6" s="42">
        <v>0.24</v>
      </c>
      <c r="I6" s="43">
        <v>8.82</v>
      </c>
      <c r="J6" s="435">
        <v>40.799999999999997</v>
      </c>
      <c r="K6" s="381">
        <v>0</v>
      </c>
      <c r="L6" s="115">
        <v>0.03</v>
      </c>
      <c r="M6" s="115">
        <v>2.88</v>
      </c>
      <c r="N6" s="115">
        <v>1.2</v>
      </c>
      <c r="O6" s="116">
        <v>0</v>
      </c>
      <c r="P6" s="381">
        <v>3</v>
      </c>
      <c r="Q6" s="115">
        <v>30</v>
      </c>
      <c r="R6" s="115">
        <v>0</v>
      </c>
      <c r="S6" s="115">
        <v>0.24</v>
      </c>
      <c r="T6" s="115">
        <v>81.599999999999994</v>
      </c>
      <c r="U6" s="115">
        <v>0</v>
      </c>
      <c r="V6" s="115">
        <v>2.9999999999999997E-4</v>
      </c>
      <c r="W6" s="117">
        <v>1.0999999999999999E-2</v>
      </c>
    </row>
    <row r="7" spans="1:23" s="18" customFormat="1" ht="39" customHeight="1" x14ac:dyDescent="0.35">
      <c r="A7" s="187" t="s">
        <v>6</v>
      </c>
      <c r="B7" s="176">
        <v>78</v>
      </c>
      <c r="C7" s="262" t="s">
        <v>10</v>
      </c>
      <c r="D7" s="446" t="s">
        <v>113</v>
      </c>
      <c r="E7" s="291">
        <v>90</v>
      </c>
      <c r="F7" s="131"/>
      <c r="G7" s="311">
        <v>14.85</v>
      </c>
      <c r="H7" s="17">
        <v>13.32</v>
      </c>
      <c r="I7" s="46">
        <v>5.94</v>
      </c>
      <c r="J7" s="334">
        <v>202.68</v>
      </c>
      <c r="K7" s="311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7"/>
      <c r="B8" s="177">
        <v>65</v>
      </c>
      <c r="C8" s="327" t="s">
        <v>68</v>
      </c>
      <c r="D8" s="447" t="s">
        <v>57</v>
      </c>
      <c r="E8" s="177">
        <v>150</v>
      </c>
      <c r="F8" s="130"/>
      <c r="G8" s="312">
        <v>6.45</v>
      </c>
      <c r="H8" s="13">
        <v>4.05</v>
      </c>
      <c r="I8" s="50">
        <v>40.200000000000003</v>
      </c>
      <c r="J8" s="132">
        <v>223.65</v>
      </c>
      <c r="K8" s="312">
        <v>0.08</v>
      </c>
      <c r="L8" s="101">
        <v>0.02</v>
      </c>
      <c r="M8" s="13">
        <v>0</v>
      </c>
      <c r="N8" s="13">
        <v>30</v>
      </c>
      <c r="O8" s="50">
        <v>0.11</v>
      </c>
      <c r="P8" s="101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7"/>
      <c r="B9" s="176">
        <v>160</v>
      </c>
      <c r="C9" s="327" t="s">
        <v>67</v>
      </c>
      <c r="D9" s="419" t="s">
        <v>121</v>
      </c>
      <c r="E9" s="235">
        <v>200</v>
      </c>
      <c r="F9" s="130"/>
      <c r="G9" s="311">
        <v>0.4</v>
      </c>
      <c r="H9" s="17">
        <v>0.6</v>
      </c>
      <c r="I9" s="46">
        <v>17.8</v>
      </c>
      <c r="J9" s="334">
        <v>78.599999999999994</v>
      </c>
      <c r="K9" s="311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7"/>
      <c r="B10" s="178">
        <v>119</v>
      </c>
      <c r="C10" s="192" t="s">
        <v>14</v>
      </c>
      <c r="D10" s="192" t="s">
        <v>58</v>
      </c>
      <c r="E10" s="232">
        <v>20</v>
      </c>
      <c r="F10" s="168"/>
      <c r="G10" s="311">
        <v>1.4</v>
      </c>
      <c r="H10" s="17">
        <v>0.14000000000000001</v>
      </c>
      <c r="I10" s="46">
        <v>8.8000000000000007</v>
      </c>
      <c r="J10" s="334">
        <v>48</v>
      </c>
      <c r="K10" s="311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7"/>
      <c r="B11" s="175">
        <v>120</v>
      </c>
      <c r="C11" s="192" t="s">
        <v>15</v>
      </c>
      <c r="D11" s="192" t="s">
        <v>49</v>
      </c>
      <c r="E11" s="175">
        <v>20</v>
      </c>
      <c r="F11" s="168"/>
      <c r="G11" s="311">
        <v>1.1399999999999999</v>
      </c>
      <c r="H11" s="17">
        <v>0.22</v>
      </c>
      <c r="I11" s="46">
        <v>7.44</v>
      </c>
      <c r="J11" s="335">
        <v>36.26</v>
      </c>
      <c r="K11" s="364">
        <v>0.02</v>
      </c>
      <c r="L11" s="21">
        <v>2.4E-2</v>
      </c>
      <c r="M11" s="22">
        <v>0.08</v>
      </c>
      <c r="N11" s="22">
        <v>0</v>
      </c>
      <c r="O11" s="54">
        <v>0</v>
      </c>
      <c r="P11" s="364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7"/>
      <c r="B12" s="176"/>
      <c r="C12" s="262"/>
      <c r="D12" s="420" t="s">
        <v>21</v>
      </c>
      <c r="E12" s="356">
        <f>E6+E7+E8+E9+E10+E11</f>
        <v>540</v>
      </c>
      <c r="F12" s="131"/>
      <c r="G12" s="364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49">
        <f t="shared" si="0"/>
        <v>629.99</v>
      </c>
      <c r="K12" s="364">
        <f t="shared" si="0"/>
        <v>0.18</v>
      </c>
      <c r="L12" s="364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7"/>
      <c r="B13" s="179"/>
      <c r="C13" s="376"/>
      <c r="D13" s="421" t="s">
        <v>22</v>
      </c>
      <c r="E13" s="179"/>
      <c r="F13" s="265"/>
      <c r="G13" s="319"/>
      <c r="H13" s="196"/>
      <c r="I13" s="197"/>
      <c r="J13" s="453">
        <f>J12/23.5</f>
        <v>26.808085106382979</v>
      </c>
      <c r="K13" s="319"/>
      <c r="L13" s="266"/>
      <c r="M13" s="196"/>
      <c r="N13" s="196"/>
      <c r="O13" s="197"/>
      <c r="P13" s="266"/>
      <c r="Q13" s="196"/>
      <c r="R13" s="196"/>
      <c r="S13" s="196"/>
      <c r="T13" s="196"/>
      <c r="U13" s="196"/>
      <c r="V13" s="196"/>
      <c r="W13" s="197"/>
    </row>
    <row r="14" spans="1:23" s="18" customFormat="1" ht="39" customHeight="1" x14ac:dyDescent="0.35">
      <c r="A14" s="187" t="s">
        <v>7</v>
      </c>
      <c r="B14" s="198">
        <v>134</v>
      </c>
      <c r="C14" s="324" t="s">
        <v>20</v>
      </c>
      <c r="D14" s="361" t="s">
        <v>135</v>
      </c>
      <c r="E14" s="180">
        <v>150</v>
      </c>
      <c r="F14" s="431"/>
      <c r="G14" s="353">
        <v>0.6</v>
      </c>
      <c r="H14" s="42">
        <v>0</v>
      </c>
      <c r="I14" s="43">
        <v>16.95</v>
      </c>
      <c r="J14" s="435">
        <v>69</v>
      </c>
      <c r="K14" s="338">
        <v>0.01</v>
      </c>
      <c r="L14" s="55">
        <v>0.03</v>
      </c>
      <c r="M14" s="39">
        <v>19.5</v>
      </c>
      <c r="N14" s="39">
        <v>0</v>
      </c>
      <c r="O14" s="56">
        <v>0</v>
      </c>
      <c r="P14" s="353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7"/>
      <c r="B15" s="177">
        <v>37</v>
      </c>
      <c r="C15" s="192" t="s">
        <v>9</v>
      </c>
      <c r="D15" s="318" t="s">
        <v>59</v>
      </c>
      <c r="E15" s="232">
        <v>200</v>
      </c>
      <c r="F15" s="168"/>
      <c r="G15" s="312">
        <v>6</v>
      </c>
      <c r="H15" s="13">
        <v>5.4</v>
      </c>
      <c r="I15" s="50">
        <v>10.8</v>
      </c>
      <c r="J15" s="132">
        <v>115.6</v>
      </c>
      <c r="K15" s="312">
        <v>0.1</v>
      </c>
      <c r="L15" s="101">
        <v>0.1</v>
      </c>
      <c r="M15" s="13">
        <v>10.7</v>
      </c>
      <c r="N15" s="13">
        <v>162</v>
      </c>
      <c r="O15" s="50">
        <v>0</v>
      </c>
      <c r="P15" s="312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9"/>
      <c r="B16" s="177">
        <v>75</v>
      </c>
      <c r="C16" s="345" t="s">
        <v>10</v>
      </c>
      <c r="D16" s="419" t="s">
        <v>69</v>
      </c>
      <c r="E16" s="373">
        <v>90</v>
      </c>
      <c r="F16" s="177"/>
      <c r="G16" s="458">
        <v>12.42</v>
      </c>
      <c r="H16" s="31">
        <v>2.88</v>
      </c>
      <c r="I16" s="32">
        <v>4.59</v>
      </c>
      <c r="J16" s="456">
        <v>93.51</v>
      </c>
      <c r="K16" s="458">
        <v>0.03</v>
      </c>
      <c r="L16" s="458">
        <v>0.09</v>
      </c>
      <c r="M16" s="31">
        <v>2.4</v>
      </c>
      <c r="N16" s="31">
        <v>162</v>
      </c>
      <c r="O16" s="32">
        <v>0.14000000000000001</v>
      </c>
      <c r="P16" s="460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4">
        <v>0.51</v>
      </c>
    </row>
    <row r="17" spans="1:23" s="18" customFormat="1" ht="39" customHeight="1" x14ac:dyDescent="0.35">
      <c r="A17" s="139"/>
      <c r="B17" s="177">
        <v>53</v>
      </c>
      <c r="C17" s="345" t="s">
        <v>68</v>
      </c>
      <c r="D17" s="447" t="s">
        <v>64</v>
      </c>
      <c r="E17" s="130">
        <v>150</v>
      </c>
      <c r="F17" s="177"/>
      <c r="G17" s="101">
        <v>3.3</v>
      </c>
      <c r="H17" s="13">
        <v>4.95</v>
      </c>
      <c r="I17" s="25">
        <v>32.25</v>
      </c>
      <c r="J17" s="178">
        <v>186.45</v>
      </c>
      <c r="K17" s="101">
        <v>0.03</v>
      </c>
      <c r="L17" s="101">
        <v>0.03</v>
      </c>
      <c r="M17" s="13">
        <v>0</v>
      </c>
      <c r="N17" s="13">
        <v>18.899999999999999</v>
      </c>
      <c r="O17" s="25">
        <v>0.08</v>
      </c>
      <c r="P17" s="312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9"/>
      <c r="B18" s="131">
        <v>104</v>
      </c>
      <c r="C18" s="327" t="s">
        <v>18</v>
      </c>
      <c r="D18" s="309" t="s">
        <v>187</v>
      </c>
      <c r="E18" s="235">
        <v>200</v>
      </c>
      <c r="F18" s="130"/>
      <c r="G18" s="311">
        <v>0</v>
      </c>
      <c r="H18" s="17">
        <v>0</v>
      </c>
      <c r="I18" s="46">
        <v>19.2</v>
      </c>
      <c r="J18" s="245">
        <v>76.8</v>
      </c>
      <c r="K18" s="311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11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9"/>
      <c r="B19" s="178">
        <v>119</v>
      </c>
      <c r="C19" s="225" t="s">
        <v>14</v>
      </c>
      <c r="D19" s="193" t="s">
        <v>58</v>
      </c>
      <c r="E19" s="168">
        <v>45</v>
      </c>
      <c r="F19" s="175"/>
      <c r="G19" s="19">
        <v>3.19</v>
      </c>
      <c r="H19" s="17">
        <v>0.31</v>
      </c>
      <c r="I19" s="20">
        <v>19.89</v>
      </c>
      <c r="J19" s="245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11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9"/>
      <c r="B20" s="175">
        <v>120</v>
      </c>
      <c r="C20" s="225" t="s">
        <v>15</v>
      </c>
      <c r="D20" s="193" t="s">
        <v>49</v>
      </c>
      <c r="E20" s="168">
        <v>25</v>
      </c>
      <c r="F20" s="175"/>
      <c r="G20" s="19">
        <v>1.42</v>
      </c>
      <c r="H20" s="17">
        <v>0.27</v>
      </c>
      <c r="I20" s="20">
        <v>9.3000000000000007</v>
      </c>
      <c r="J20" s="245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11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9"/>
      <c r="B21" s="290"/>
      <c r="C21" s="332"/>
      <c r="D21" s="420" t="s">
        <v>21</v>
      </c>
      <c r="E21" s="428">
        <f>SUM(E14:E20)</f>
        <v>860</v>
      </c>
      <c r="F21" s="175"/>
      <c r="G21" s="26">
        <f t="shared" ref="G21:I21" si="1">SUM(G14:G20)</f>
        <v>26.93</v>
      </c>
      <c r="H21" s="15">
        <f t="shared" si="1"/>
        <v>13.81</v>
      </c>
      <c r="I21" s="163">
        <f t="shared" si="1"/>
        <v>112.98</v>
      </c>
      <c r="J21" s="427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3">
        <f t="shared" si="2"/>
        <v>1.3699999999999999</v>
      </c>
      <c r="P21" s="256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42"/>
      <c r="B22" s="445"/>
      <c r="C22" s="423"/>
      <c r="D22" s="421" t="s">
        <v>22</v>
      </c>
      <c r="E22" s="423"/>
      <c r="F22" s="395"/>
      <c r="G22" s="393"/>
      <c r="H22" s="47"/>
      <c r="I22" s="396"/>
      <c r="J22" s="921">
        <f>J21/23.5</f>
        <v>29.560851063829791</v>
      </c>
      <c r="K22" s="393"/>
      <c r="L22" s="393"/>
      <c r="M22" s="47"/>
      <c r="N22" s="47"/>
      <c r="O22" s="396"/>
      <c r="P22" s="397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5"/>
      <c r="B4" s="451"/>
      <c r="C4" s="135" t="s">
        <v>40</v>
      </c>
      <c r="D4" s="108"/>
      <c r="E4" s="203"/>
      <c r="F4" s="135"/>
      <c r="G4" s="128"/>
      <c r="H4" s="336" t="s">
        <v>23</v>
      </c>
      <c r="I4" s="86"/>
      <c r="J4" s="337"/>
      <c r="K4" s="432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47" s="18" customFormat="1" ht="28.5" customHeight="1" thickBot="1" x14ac:dyDescent="0.4">
      <c r="A5" s="403" t="s">
        <v>0</v>
      </c>
      <c r="B5" s="452"/>
      <c r="C5" s="136" t="s">
        <v>41</v>
      </c>
      <c r="D5" s="109" t="s">
        <v>42</v>
      </c>
      <c r="E5" s="136" t="s">
        <v>39</v>
      </c>
      <c r="F5" s="136" t="s">
        <v>27</v>
      </c>
      <c r="G5" s="129" t="s">
        <v>38</v>
      </c>
      <c r="H5" s="310" t="s">
        <v>28</v>
      </c>
      <c r="I5" s="92" t="s">
        <v>29</v>
      </c>
      <c r="J5" s="93" t="s">
        <v>30</v>
      </c>
      <c r="K5" s="433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47" s="18" customFormat="1" ht="19.5" customHeight="1" x14ac:dyDescent="0.35">
      <c r="A6" s="40" t="s">
        <v>6</v>
      </c>
      <c r="B6" s="957" t="s">
        <v>6</v>
      </c>
      <c r="C6" s="922">
        <v>24</v>
      </c>
      <c r="D6" s="444" t="s">
        <v>8</v>
      </c>
      <c r="E6" s="418" t="s">
        <v>144</v>
      </c>
      <c r="F6" s="798">
        <v>150</v>
      </c>
      <c r="G6" s="379"/>
      <c r="H6" s="381">
        <v>0.6</v>
      </c>
      <c r="I6" s="115">
        <v>0</v>
      </c>
      <c r="J6" s="117">
        <v>16.95</v>
      </c>
      <c r="K6" s="799">
        <v>69</v>
      </c>
      <c r="L6" s="381">
        <v>0.01</v>
      </c>
      <c r="M6" s="115">
        <v>0.03</v>
      </c>
      <c r="N6" s="115">
        <v>19.5</v>
      </c>
      <c r="O6" s="115">
        <v>0</v>
      </c>
      <c r="P6" s="116">
        <v>0</v>
      </c>
      <c r="Q6" s="381">
        <v>24</v>
      </c>
      <c r="R6" s="115">
        <v>16.5</v>
      </c>
      <c r="S6" s="115">
        <v>13.5</v>
      </c>
      <c r="T6" s="115">
        <v>3.3</v>
      </c>
      <c r="U6" s="115">
        <v>417</v>
      </c>
      <c r="V6" s="115">
        <v>3.0000000000000001E-3</v>
      </c>
      <c r="W6" s="115">
        <v>5.0000000000000001E-4</v>
      </c>
      <c r="X6" s="117">
        <v>1.4999999999999999E-2</v>
      </c>
    </row>
    <row r="7" spans="1:47" s="38" customFormat="1" ht="26.25" customHeight="1" x14ac:dyDescent="0.35">
      <c r="A7" s="53"/>
      <c r="B7" s="440"/>
      <c r="C7" s="176">
        <v>66</v>
      </c>
      <c r="D7" s="262" t="s">
        <v>66</v>
      </c>
      <c r="E7" s="446" t="s">
        <v>61</v>
      </c>
      <c r="F7" s="291">
        <v>150</v>
      </c>
      <c r="G7" s="131"/>
      <c r="H7" s="311">
        <v>15.6</v>
      </c>
      <c r="I7" s="17">
        <v>16.350000000000001</v>
      </c>
      <c r="J7" s="46">
        <v>2.7</v>
      </c>
      <c r="K7" s="334">
        <v>220.2</v>
      </c>
      <c r="L7" s="311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39"/>
      <c r="C8" s="177">
        <v>116</v>
      </c>
      <c r="D8" s="327" t="s">
        <v>67</v>
      </c>
      <c r="E8" s="447" t="s">
        <v>107</v>
      </c>
      <c r="F8" s="177">
        <v>200</v>
      </c>
      <c r="G8" s="130"/>
      <c r="H8" s="312">
        <v>3.2</v>
      </c>
      <c r="I8" s="13">
        <v>3.2</v>
      </c>
      <c r="J8" s="50">
        <v>14.6</v>
      </c>
      <c r="K8" s="132">
        <v>100.8</v>
      </c>
      <c r="L8" s="312">
        <v>6.5</v>
      </c>
      <c r="M8" s="101">
        <v>0.32</v>
      </c>
      <c r="N8" s="13">
        <v>1.08</v>
      </c>
      <c r="O8" s="13">
        <v>40</v>
      </c>
      <c r="P8" s="50">
        <v>0.1</v>
      </c>
      <c r="Q8" s="101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39"/>
      <c r="C9" s="176">
        <v>121</v>
      </c>
      <c r="D9" s="327" t="s">
        <v>14</v>
      </c>
      <c r="E9" s="419" t="s">
        <v>53</v>
      </c>
      <c r="F9" s="235">
        <v>30</v>
      </c>
      <c r="G9" s="130"/>
      <c r="H9" s="311">
        <v>2.16</v>
      </c>
      <c r="I9" s="17">
        <v>0.81</v>
      </c>
      <c r="J9" s="46">
        <v>14.73</v>
      </c>
      <c r="K9" s="334">
        <v>75.66</v>
      </c>
      <c r="L9" s="311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39"/>
      <c r="C10" s="178">
        <v>120</v>
      </c>
      <c r="D10" s="192" t="s">
        <v>15</v>
      </c>
      <c r="E10" s="192" t="s">
        <v>49</v>
      </c>
      <c r="F10" s="232">
        <v>20</v>
      </c>
      <c r="G10" s="168"/>
      <c r="H10" s="311">
        <v>1.1399999999999999</v>
      </c>
      <c r="I10" s="17">
        <v>0.22</v>
      </c>
      <c r="J10" s="46">
        <v>7.44</v>
      </c>
      <c r="K10" s="334">
        <v>36.26</v>
      </c>
      <c r="L10" s="311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39"/>
      <c r="C11" s="175"/>
      <c r="D11" s="192"/>
      <c r="E11" s="964" t="s">
        <v>21</v>
      </c>
      <c r="F11" s="430">
        <v>550</v>
      </c>
      <c r="G11" s="168"/>
      <c r="H11" s="311">
        <v>22.7</v>
      </c>
      <c r="I11" s="17">
        <v>20.58</v>
      </c>
      <c r="J11" s="46">
        <v>56.42</v>
      </c>
      <c r="K11" s="335">
        <v>501.91999999999996</v>
      </c>
      <c r="L11" s="364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64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40"/>
      <c r="C12" s="176"/>
      <c r="D12" s="262"/>
      <c r="E12" s="420" t="s">
        <v>22</v>
      </c>
      <c r="F12" s="356"/>
      <c r="G12" s="131"/>
      <c r="H12" s="364"/>
      <c r="I12" s="22"/>
      <c r="J12" s="54"/>
      <c r="K12" s="1006">
        <f>K11/23.5</f>
        <v>21.358297872340422</v>
      </c>
      <c r="L12" s="364"/>
      <c r="M12" s="364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</row>
    <row r="13" spans="1:47" s="18" customFormat="1" ht="26.5" customHeight="1" x14ac:dyDescent="0.35">
      <c r="A13" s="187" t="s">
        <v>7</v>
      </c>
      <c r="B13" s="958" t="s">
        <v>7</v>
      </c>
      <c r="C13" s="198">
        <v>132</v>
      </c>
      <c r="D13" s="378" t="s">
        <v>20</v>
      </c>
      <c r="E13" s="418" t="s">
        <v>164</v>
      </c>
      <c r="F13" s="394">
        <v>60</v>
      </c>
      <c r="G13" s="379"/>
      <c r="H13" s="353">
        <v>0.78</v>
      </c>
      <c r="I13" s="42">
        <v>6.12</v>
      </c>
      <c r="J13" s="43">
        <v>5.52</v>
      </c>
      <c r="K13" s="435">
        <v>79.5</v>
      </c>
      <c r="L13" s="483">
        <v>0.01</v>
      </c>
      <c r="M13" s="485">
        <v>0.03</v>
      </c>
      <c r="N13" s="57">
        <v>2.4</v>
      </c>
      <c r="O13" s="57">
        <v>0</v>
      </c>
      <c r="P13" s="58">
        <v>0</v>
      </c>
      <c r="Q13" s="485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</row>
    <row r="14" spans="1:47" s="18" customFormat="1" ht="26.5" customHeight="1" x14ac:dyDescent="0.35">
      <c r="A14" s="137"/>
      <c r="B14" s="442"/>
      <c r="C14" s="177">
        <v>138</v>
      </c>
      <c r="D14" s="327" t="s">
        <v>9</v>
      </c>
      <c r="E14" s="419" t="s">
        <v>72</v>
      </c>
      <c r="F14" s="235">
        <v>200</v>
      </c>
      <c r="G14" s="130"/>
      <c r="H14" s="312">
        <v>6.2</v>
      </c>
      <c r="I14" s="13">
        <v>6.2</v>
      </c>
      <c r="J14" s="50">
        <v>11</v>
      </c>
      <c r="K14" s="132">
        <v>125.8</v>
      </c>
      <c r="L14" s="312">
        <v>0.08</v>
      </c>
      <c r="M14" s="101">
        <v>0.04</v>
      </c>
      <c r="N14" s="13">
        <v>10.7</v>
      </c>
      <c r="O14" s="13">
        <v>100.5</v>
      </c>
      <c r="P14" s="50">
        <v>0</v>
      </c>
      <c r="Q14" s="101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</row>
    <row r="15" spans="1:47" s="18" customFormat="1" ht="26.5" customHeight="1" x14ac:dyDescent="0.35">
      <c r="A15" s="139"/>
      <c r="B15" s="442"/>
      <c r="C15" s="177">
        <v>126</v>
      </c>
      <c r="D15" s="327" t="s">
        <v>10</v>
      </c>
      <c r="E15" s="419" t="s">
        <v>200</v>
      </c>
      <c r="F15" s="235">
        <v>90</v>
      </c>
      <c r="G15" s="130"/>
      <c r="H15" s="312">
        <v>16.649999999999999</v>
      </c>
      <c r="I15" s="13">
        <v>8.01</v>
      </c>
      <c r="J15" s="50">
        <v>4.8600000000000003</v>
      </c>
      <c r="K15" s="132">
        <v>168.75</v>
      </c>
      <c r="L15" s="312">
        <v>0.15</v>
      </c>
      <c r="M15" s="101">
        <v>0.12</v>
      </c>
      <c r="N15" s="13">
        <v>2.0099999999999998</v>
      </c>
      <c r="O15" s="13">
        <v>0</v>
      </c>
      <c r="P15" s="50">
        <v>0</v>
      </c>
      <c r="Q15" s="101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</row>
    <row r="16" spans="1:47" s="18" customFormat="1" ht="26.5" customHeight="1" x14ac:dyDescent="0.35">
      <c r="A16" s="139"/>
      <c r="B16" s="442"/>
      <c r="C16" s="177">
        <v>210</v>
      </c>
      <c r="D16" s="327" t="s">
        <v>68</v>
      </c>
      <c r="E16" s="447" t="s">
        <v>74</v>
      </c>
      <c r="F16" s="177">
        <v>150</v>
      </c>
      <c r="G16" s="130"/>
      <c r="H16" s="312">
        <v>13.95</v>
      </c>
      <c r="I16" s="13">
        <v>4.6500000000000004</v>
      </c>
      <c r="J16" s="50">
        <v>31.95</v>
      </c>
      <c r="K16" s="132">
        <v>224.85</v>
      </c>
      <c r="L16" s="312">
        <v>0.56999999999999995</v>
      </c>
      <c r="M16" s="101">
        <v>0.09</v>
      </c>
      <c r="N16" s="13">
        <v>0</v>
      </c>
      <c r="O16" s="13">
        <v>18.899999999999999</v>
      </c>
      <c r="P16" s="50">
        <v>7.4999999999999997E-2</v>
      </c>
      <c r="Q16" s="101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9"/>
      <c r="B17" s="442"/>
      <c r="C17" s="177">
        <v>101</v>
      </c>
      <c r="D17" s="327" t="s">
        <v>18</v>
      </c>
      <c r="E17" s="419" t="s">
        <v>73</v>
      </c>
      <c r="F17" s="235">
        <v>200</v>
      </c>
      <c r="G17" s="130"/>
      <c r="H17" s="311">
        <v>0.8</v>
      </c>
      <c r="I17" s="17">
        <v>0</v>
      </c>
      <c r="J17" s="46">
        <v>24.6</v>
      </c>
      <c r="K17" s="334">
        <v>101.2</v>
      </c>
      <c r="L17" s="311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9"/>
      <c r="B18" s="442"/>
      <c r="C18" s="178">
        <v>119</v>
      </c>
      <c r="D18" s="192" t="s">
        <v>14</v>
      </c>
      <c r="E18" s="193" t="s">
        <v>58</v>
      </c>
      <c r="F18" s="175">
        <v>45</v>
      </c>
      <c r="G18" s="168"/>
      <c r="H18" s="311">
        <v>3.19</v>
      </c>
      <c r="I18" s="17">
        <v>0.31</v>
      </c>
      <c r="J18" s="46">
        <v>19.89</v>
      </c>
      <c r="K18" s="245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11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9"/>
      <c r="B19" s="442"/>
      <c r="C19" s="175">
        <v>120</v>
      </c>
      <c r="D19" s="192" t="s">
        <v>15</v>
      </c>
      <c r="E19" s="193" t="s">
        <v>49</v>
      </c>
      <c r="F19" s="175">
        <v>25</v>
      </c>
      <c r="G19" s="168"/>
      <c r="H19" s="311">
        <v>1.42</v>
      </c>
      <c r="I19" s="17">
        <v>0.27</v>
      </c>
      <c r="J19" s="46">
        <v>9.3000000000000007</v>
      </c>
      <c r="K19" s="245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11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9"/>
      <c r="B20" s="442"/>
      <c r="C20" s="290"/>
      <c r="D20" s="192"/>
      <c r="E20" s="420" t="s">
        <v>21</v>
      </c>
      <c r="F20" s="430">
        <f>SUM(F13:F19)</f>
        <v>770</v>
      </c>
      <c r="G20" s="168"/>
      <c r="H20" s="256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37">
        <f>SUM(K13:K19)</f>
        <v>853.42000000000007</v>
      </c>
      <c r="L20" s="256">
        <f t="shared" ref="L20:R20" si="1">SUM(L13:L19)</f>
        <v>0.88</v>
      </c>
      <c r="M20" s="256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42"/>
      <c r="B21" s="443"/>
      <c r="C21" s="445"/>
      <c r="D21" s="448"/>
      <c r="E21" s="421" t="s">
        <v>22</v>
      </c>
      <c r="F21" s="395"/>
      <c r="G21" s="423"/>
      <c r="H21" s="397"/>
      <c r="I21" s="47"/>
      <c r="J21" s="48"/>
      <c r="K21" s="438">
        <f>K20/23.5</f>
        <v>36.315744680851068</v>
      </c>
      <c r="L21" s="397"/>
      <c r="M21" s="393"/>
      <c r="N21" s="47"/>
      <c r="O21" s="47"/>
      <c r="P21" s="48"/>
      <c r="Q21" s="393"/>
      <c r="R21" s="47"/>
      <c r="S21" s="343"/>
      <c r="T21" s="47"/>
      <c r="U21" s="47"/>
      <c r="V21" s="47"/>
      <c r="W21" s="343"/>
      <c r="X21" s="344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148"/>
      <c r="C4" s="128" t="s">
        <v>40</v>
      </c>
      <c r="D4" s="429"/>
      <c r="E4" s="221"/>
      <c r="F4" s="135"/>
      <c r="G4" s="128"/>
      <c r="H4" s="336" t="s">
        <v>23</v>
      </c>
      <c r="I4" s="86"/>
      <c r="J4" s="337"/>
      <c r="K4" s="432" t="s">
        <v>24</v>
      </c>
      <c r="L4" s="1050" t="s">
        <v>25</v>
      </c>
      <c r="M4" s="1051"/>
      <c r="N4" s="1052"/>
      <c r="O4" s="1052"/>
      <c r="P4" s="1053"/>
      <c r="Q4" s="1054" t="s">
        <v>26</v>
      </c>
      <c r="R4" s="1055"/>
      <c r="S4" s="1055"/>
      <c r="T4" s="1055"/>
      <c r="U4" s="1055"/>
      <c r="V4" s="1055"/>
      <c r="W4" s="1055"/>
      <c r="X4" s="1055"/>
    </row>
    <row r="5" spans="1:24" s="18" customFormat="1" ht="47" thickBot="1" x14ac:dyDescent="0.4">
      <c r="A5" s="184" t="s">
        <v>0</v>
      </c>
      <c r="B5" s="149"/>
      <c r="C5" s="129" t="s">
        <v>41</v>
      </c>
      <c r="D5" s="411" t="s">
        <v>42</v>
      </c>
      <c r="E5" s="129" t="s">
        <v>39</v>
      </c>
      <c r="F5" s="136" t="s">
        <v>27</v>
      </c>
      <c r="G5" s="129" t="s">
        <v>38</v>
      </c>
      <c r="H5" s="916" t="s">
        <v>28</v>
      </c>
      <c r="I5" s="775" t="s">
        <v>29</v>
      </c>
      <c r="J5" s="779" t="s">
        <v>30</v>
      </c>
      <c r="K5" s="433" t="s">
        <v>31</v>
      </c>
      <c r="L5" s="777" t="s">
        <v>32</v>
      </c>
      <c r="M5" s="777" t="s">
        <v>146</v>
      </c>
      <c r="N5" s="777" t="s">
        <v>33</v>
      </c>
      <c r="O5" s="897" t="s">
        <v>147</v>
      </c>
      <c r="P5" s="777" t="s">
        <v>148</v>
      </c>
      <c r="Q5" s="777" t="s">
        <v>34</v>
      </c>
      <c r="R5" s="777" t="s">
        <v>35</v>
      </c>
      <c r="S5" s="777" t="s">
        <v>36</v>
      </c>
      <c r="T5" s="777" t="s">
        <v>37</v>
      </c>
      <c r="U5" s="777" t="s">
        <v>149</v>
      </c>
      <c r="V5" s="777" t="s">
        <v>150</v>
      </c>
      <c r="W5" s="777" t="s">
        <v>151</v>
      </c>
      <c r="X5" s="777" t="s">
        <v>152</v>
      </c>
    </row>
    <row r="6" spans="1:24" s="18" customFormat="1" ht="19.5" customHeight="1" x14ac:dyDescent="0.35">
      <c r="A6" s="187" t="s">
        <v>6</v>
      </c>
      <c r="B6" s="668"/>
      <c r="C6" s="669">
        <v>1</v>
      </c>
      <c r="D6" s="555" t="s">
        <v>20</v>
      </c>
      <c r="E6" s="349" t="s">
        <v>12</v>
      </c>
      <c r="F6" s="198">
        <v>15</v>
      </c>
      <c r="G6" s="670"/>
      <c r="H6" s="483">
        <v>3.66</v>
      </c>
      <c r="I6" s="57">
        <v>3.54</v>
      </c>
      <c r="J6" s="58">
        <v>0</v>
      </c>
      <c r="K6" s="671">
        <v>46.5</v>
      </c>
      <c r="L6" s="353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53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7"/>
      <c r="B7" s="154"/>
      <c r="C7" s="131"/>
      <c r="D7" s="262" t="s">
        <v>48</v>
      </c>
      <c r="E7" s="380" t="s">
        <v>192</v>
      </c>
      <c r="F7" s="176">
        <v>32</v>
      </c>
      <c r="G7" s="264"/>
      <c r="H7" s="364">
        <v>0.2</v>
      </c>
      <c r="I7" s="22">
        <v>0.03</v>
      </c>
      <c r="J7" s="54">
        <v>25.6</v>
      </c>
      <c r="K7" s="604">
        <v>105.6</v>
      </c>
      <c r="L7" s="311"/>
      <c r="M7" s="17"/>
      <c r="N7" s="17"/>
      <c r="O7" s="17"/>
      <c r="P7" s="20"/>
      <c r="Q7" s="311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7"/>
      <c r="B8" s="154"/>
      <c r="C8" s="131">
        <v>123</v>
      </c>
      <c r="D8" s="262" t="s">
        <v>66</v>
      </c>
      <c r="E8" s="398" t="s">
        <v>155</v>
      </c>
      <c r="F8" s="238" t="s">
        <v>100</v>
      </c>
      <c r="G8" s="131"/>
      <c r="H8" s="543">
        <v>7.17</v>
      </c>
      <c r="I8" s="122">
        <v>7.38</v>
      </c>
      <c r="J8" s="127">
        <v>35.049999999999997</v>
      </c>
      <c r="K8" s="672">
        <v>234.72</v>
      </c>
      <c r="L8" s="436">
        <v>0.08</v>
      </c>
      <c r="M8" s="29">
        <v>0.23</v>
      </c>
      <c r="N8" s="29">
        <v>0.88</v>
      </c>
      <c r="O8" s="29">
        <v>40</v>
      </c>
      <c r="P8" s="1017">
        <v>0.15</v>
      </c>
      <c r="Q8" s="436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5"/>
      <c r="B9" s="154"/>
      <c r="C9" s="175">
        <v>114</v>
      </c>
      <c r="D9" s="225" t="s">
        <v>47</v>
      </c>
      <c r="E9" s="277" t="s">
        <v>54</v>
      </c>
      <c r="F9" s="491">
        <v>200</v>
      </c>
      <c r="G9" s="216"/>
      <c r="H9" s="311">
        <v>0.2</v>
      </c>
      <c r="I9" s="17">
        <v>0</v>
      </c>
      <c r="J9" s="46">
        <v>11</v>
      </c>
      <c r="K9" s="334">
        <v>44.8</v>
      </c>
      <c r="L9" s="311">
        <v>0</v>
      </c>
      <c r="M9" s="17">
        <v>0</v>
      </c>
      <c r="N9" s="17">
        <v>0.08</v>
      </c>
      <c r="O9" s="17">
        <v>0</v>
      </c>
      <c r="P9" s="20">
        <v>0</v>
      </c>
      <c r="Q9" s="311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5"/>
      <c r="B10" s="154"/>
      <c r="C10" s="175" t="s">
        <v>205</v>
      </c>
      <c r="D10" s="225" t="s">
        <v>18</v>
      </c>
      <c r="E10" s="277" t="s">
        <v>207</v>
      </c>
      <c r="F10" s="491">
        <v>200</v>
      </c>
      <c r="G10" s="216"/>
      <c r="H10" s="311">
        <v>5.4</v>
      </c>
      <c r="I10" s="17">
        <v>4.2</v>
      </c>
      <c r="J10" s="46">
        <v>18</v>
      </c>
      <c r="K10" s="334">
        <v>131.4</v>
      </c>
      <c r="L10" s="311"/>
      <c r="M10" s="17"/>
      <c r="N10" s="17"/>
      <c r="O10" s="17"/>
      <c r="P10" s="20"/>
      <c r="Q10" s="311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5"/>
      <c r="B11" s="154"/>
      <c r="C11" s="542">
        <v>116</v>
      </c>
      <c r="D11" s="262" t="s">
        <v>14</v>
      </c>
      <c r="E11" s="264" t="s">
        <v>43</v>
      </c>
      <c r="F11" s="176">
        <v>30</v>
      </c>
      <c r="G11" s="643"/>
      <c r="H11" s="364">
        <v>2.13</v>
      </c>
      <c r="I11" s="22">
        <v>0.21</v>
      </c>
      <c r="J11" s="54">
        <v>13.26</v>
      </c>
      <c r="K11" s="604">
        <v>72</v>
      </c>
      <c r="L11" s="364">
        <v>0.03</v>
      </c>
      <c r="M11" s="22">
        <v>0.01</v>
      </c>
      <c r="N11" s="22">
        <v>0</v>
      </c>
      <c r="O11" s="22">
        <v>0</v>
      </c>
      <c r="P11" s="23">
        <v>0</v>
      </c>
      <c r="Q11" s="364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5"/>
      <c r="B12" s="154"/>
      <c r="C12" s="131">
        <v>120</v>
      </c>
      <c r="D12" s="262" t="s">
        <v>15</v>
      </c>
      <c r="E12" s="264" t="s">
        <v>13</v>
      </c>
      <c r="F12" s="176">
        <v>20</v>
      </c>
      <c r="G12" s="643"/>
      <c r="H12" s="364">
        <v>1.1399999999999999</v>
      </c>
      <c r="I12" s="22">
        <v>0.22</v>
      </c>
      <c r="J12" s="54">
        <v>7.44</v>
      </c>
      <c r="K12" s="604">
        <v>36.26</v>
      </c>
      <c r="L12" s="364">
        <v>0.02</v>
      </c>
      <c r="M12" s="22">
        <v>2.4E-2</v>
      </c>
      <c r="N12" s="22">
        <v>0.08</v>
      </c>
      <c r="O12" s="22">
        <v>0</v>
      </c>
      <c r="P12" s="23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5"/>
      <c r="B13" s="154"/>
      <c r="C13" s="131"/>
      <c r="D13" s="262"/>
      <c r="E13" s="399" t="s">
        <v>21</v>
      </c>
      <c r="F13" s="356">
        <f>F6+F7+205+F9+F11+F12+F10</f>
        <v>702</v>
      </c>
      <c r="G13" s="359"/>
      <c r="H13" s="594">
        <f t="shared" ref="H13:X13" si="0">H6+H7+205+H9+H11+H12+H10</f>
        <v>217.73</v>
      </c>
      <c r="I13" s="105">
        <f t="shared" si="0"/>
        <v>213.2</v>
      </c>
      <c r="J13" s="357">
        <f t="shared" si="0"/>
        <v>280.3</v>
      </c>
      <c r="K13" s="644">
        <f>K6+K7+K8+K9+K10+K11+K12</f>
        <v>671.28</v>
      </c>
      <c r="L13" s="594">
        <f t="shared" si="0"/>
        <v>205.05</v>
      </c>
      <c r="M13" s="105">
        <f t="shared" si="0"/>
        <v>205.07899999999998</v>
      </c>
      <c r="N13" s="105">
        <f t="shared" si="0"/>
        <v>205.40000000000003</v>
      </c>
      <c r="O13" s="105">
        <f t="shared" si="0"/>
        <v>248.2</v>
      </c>
      <c r="P13" s="358">
        <f t="shared" si="0"/>
        <v>205.14</v>
      </c>
      <c r="Q13" s="594">
        <f t="shared" si="0"/>
        <v>386.46000000000004</v>
      </c>
      <c r="R13" s="105">
        <f t="shared" si="0"/>
        <v>383.66000000000008</v>
      </c>
      <c r="S13" s="105">
        <f t="shared" si="0"/>
        <v>243.83</v>
      </c>
      <c r="T13" s="105">
        <f t="shared" si="0"/>
        <v>207.19000000000003</v>
      </c>
      <c r="U13" s="105">
        <f t="shared" si="0"/>
        <v>320.27999999999997</v>
      </c>
      <c r="V13" s="105">
        <f t="shared" si="0"/>
        <v>205.00300000000001</v>
      </c>
      <c r="W13" s="105">
        <f t="shared" si="0"/>
        <v>205.00400000000002</v>
      </c>
      <c r="X13" s="357">
        <f t="shared" si="0"/>
        <v>205.012</v>
      </c>
    </row>
    <row r="14" spans="1:24" s="38" customFormat="1" ht="28.5" customHeight="1" thickBot="1" x14ac:dyDescent="0.4">
      <c r="A14" s="185"/>
      <c r="B14" s="154"/>
      <c r="C14" s="131"/>
      <c r="D14" s="262"/>
      <c r="E14" s="400" t="s">
        <v>22</v>
      </c>
      <c r="F14" s="176"/>
      <c r="G14" s="131"/>
      <c r="H14" s="319"/>
      <c r="I14" s="196"/>
      <c r="J14" s="197"/>
      <c r="K14" s="673">
        <f>K13/23.5</f>
        <v>28.565106382978723</v>
      </c>
      <c r="L14" s="319"/>
      <c r="M14" s="933"/>
      <c r="N14" s="933"/>
      <c r="O14" s="933"/>
      <c r="P14" s="1018"/>
      <c r="Q14" s="935"/>
      <c r="R14" s="933"/>
      <c r="S14" s="936"/>
      <c r="T14" s="933"/>
      <c r="U14" s="933"/>
      <c r="V14" s="933"/>
      <c r="W14" s="933"/>
      <c r="X14" s="934"/>
    </row>
    <row r="15" spans="1:24" s="18" customFormat="1" ht="33.75" customHeight="1" x14ac:dyDescent="0.35">
      <c r="A15" s="187" t="s">
        <v>7</v>
      </c>
      <c r="B15" s="153"/>
      <c r="C15" s="198">
        <v>25</v>
      </c>
      <c r="D15" s="324" t="s">
        <v>20</v>
      </c>
      <c r="E15" s="488" t="s">
        <v>52</v>
      </c>
      <c r="F15" s="490">
        <v>150</v>
      </c>
      <c r="G15" s="180"/>
      <c r="H15" s="55">
        <v>0.6</v>
      </c>
      <c r="I15" s="39">
        <v>0.45</v>
      </c>
      <c r="J15" s="56">
        <v>12.3</v>
      </c>
      <c r="K15" s="247">
        <v>54.9</v>
      </c>
      <c r="L15" s="338">
        <v>0.03</v>
      </c>
      <c r="M15" s="55">
        <v>0.05</v>
      </c>
      <c r="N15" s="39">
        <v>7.5</v>
      </c>
      <c r="O15" s="39">
        <v>0</v>
      </c>
      <c r="P15" s="281">
        <v>0</v>
      </c>
      <c r="Q15" s="338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59">
        <v>0.02</v>
      </c>
    </row>
    <row r="16" spans="1:24" s="18" customFormat="1" ht="33.75" customHeight="1" x14ac:dyDescent="0.35">
      <c r="A16" s="137"/>
      <c r="B16" s="156"/>
      <c r="C16" s="130">
        <v>35</v>
      </c>
      <c r="D16" s="327" t="s">
        <v>9</v>
      </c>
      <c r="E16" s="309" t="s">
        <v>75</v>
      </c>
      <c r="F16" s="235">
        <v>200</v>
      </c>
      <c r="G16" s="130"/>
      <c r="H16" s="312">
        <v>4.8</v>
      </c>
      <c r="I16" s="13">
        <v>7.6</v>
      </c>
      <c r="J16" s="50">
        <v>9</v>
      </c>
      <c r="K16" s="132">
        <v>123.6</v>
      </c>
      <c r="L16" s="312">
        <v>0.04</v>
      </c>
      <c r="M16" s="101">
        <v>0.1</v>
      </c>
      <c r="N16" s="13">
        <v>1.92</v>
      </c>
      <c r="O16" s="13">
        <v>167.8</v>
      </c>
      <c r="P16" s="25">
        <v>0</v>
      </c>
      <c r="Q16" s="312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9"/>
      <c r="B17" s="156"/>
      <c r="C17" s="130">
        <v>89</v>
      </c>
      <c r="D17" s="327" t="s">
        <v>10</v>
      </c>
      <c r="E17" s="309" t="s">
        <v>105</v>
      </c>
      <c r="F17" s="235">
        <v>90</v>
      </c>
      <c r="G17" s="130"/>
      <c r="H17" s="312">
        <v>14.88</v>
      </c>
      <c r="I17" s="13">
        <v>13.95</v>
      </c>
      <c r="J17" s="50">
        <v>3.3</v>
      </c>
      <c r="K17" s="132">
        <v>198.45</v>
      </c>
      <c r="L17" s="543">
        <v>0.05</v>
      </c>
      <c r="M17" s="121">
        <v>0.11</v>
      </c>
      <c r="N17" s="122">
        <v>1</v>
      </c>
      <c r="O17" s="122">
        <v>49</v>
      </c>
      <c r="P17" s="123">
        <v>0</v>
      </c>
      <c r="Q17" s="543">
        <v>17.02</v>
      </c>
      <c r="R17" s="122">
        <v>127.1</v>
      </c>
      <c r="S17" s="122">
        <v>23.09</v>
      </c>
      <c r="T17" s="122">
        <v>1.29</v>
      </c>
      <c r="U17" s="122">
        <v>266.67</v>
      </c>
      <c r="V17" s="122">
        <v>6.0000000000000001E-3</v>
      </c>
      <c r="W17" s="122">
        <v>0</v>
      </c>
      <c r="X17" s="127">
        <v>0.05</v>
      </c>
    </row>
    <row r="18" spans="1:24" s="18" customFormat="1" ht="33.75" customHeight="1" x14ac:dyDescent="0.35">
      <c r="A18" s="139"/>
      <c r="B18" s="156"/>
      <c r="C18" s="177">
        <v>53</v>
      </c>
      <c r="D18" s="345" t="s">
        <v>68</v>
      </c>
      <c r="E18" s="447" t="s">
        <v>64</v>
      </c>
      <c r="F18" s="130">
        <v>150</v>
      </c>
      <c r="G18" s="177"/>
      <c r="H18" s="101">
        <v>3.3</v>
      </c>
      <c r="I18" s="13">
        <v>4.95</v>
      </c>
      <c r="J18" s="25">
        <v>32.25</v>
      </c>
      <c r="K18" s="178">
        <v>186.45</v>
      </c>
      <c r="L18" s="101">
        <v>0.03</v>
      </c>
      <c r="M18" s="101">
        <v>0.03</v>
      </c>
      <c r="N18" s="13">
        <v>0</v>
      </c>
      <c r="O18" s="13">
        <v>18.899999999999999</v>
      </c>
      <c r="P18" s="25">
        <v>0.08</v>
      </c>
      <c r="Q18" s="312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9"/>
      <c r="B19" s="156"/>
      <c r="C19" s="270">
        <v>216</v>
      </c>
      <c r="D19" s="225" t="s">
        <v>18</v>
      </c>
      <c r="E19" s="277" t="s">
        <v>161</v>
      </c>
      <c r="F19" s="175">
        <v>200</v>
      </c>
      <c r="G19" s="332"/>
      <c r="H19" s="311">
        <v>0.26</v>
      </c>
      <c r="I19" s="17">
        <v>0</v>
      </c>
      <c r="J19" s="46">
        <v>15.46</v>
      </c>
      <c r="K19" s="245">
        <v>62</v>
      </c>
      <c r="L19" s="364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64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9"/>
      <c r="B20" s="156"/>
      <c r="C20" s="132">
        <v>119</v>
      </c>
      <c r="D20" s="192" t="s">
        <v>14</v>
      </c>
      <c r="E20" s="229" t="s">
        <v>58</v>
      </c>
      <c r="F20" s="176">
        <v>30</v>
      </c>
      <c r="G20" s="176"/>
      <c r="H20" s="21">
        <v>2.13</v>
      </c>
      <c r="I20" s="22">
        <v>0.21</v>
      </c>
      <c r="J20" s="23">
        <v>13.26</v>
      </c>
      <c r="K20" s="362">
        <v>72</v>
      </c>
      <c r="L20" s="364">
        <v>0.03</v>
      </c>
      <c r="M20" s="21">
        <v>0.01</v>
      </c>
      <c r="N20" s="22">
        <v>0</v>
      </c>
      <c r="O20" s="22">
        <v>0</v>
      </c>
      <c r="P20" s="54">
        <v>0</v>
      </c>
      <c r="Q20" s="364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9"/>
      <c r="B21" s="156"/>
      <c r="C21" s="168">
        <v>120</v>
      </c>
      <c r="D21" s="192" t="s">
        <v>15</v>
      </c>
      <c r="E21" s="229" t="s">
        <v>49</v>
      </c>
      <c r="F21" s="176">
        <v>20</v>
      </c>
      <c r="G21" s="176"/>
      <c r="H21" s="21">
        <v>1.1399999999999999</v>
      </c>
      <c r="I21" s="22">
        <v>0.22</v>
      </c>
      <c r="J21" s="23">
        <v>7.44</v>
      </c>
      <c r="K21" s="362">
        <v>36.26</v>
      </c>
      <c r="L21" s="364">
        <v>0.02</v>
      </c>
      <c r="M21" s="21">
        <v>2.4E-2</v>
      </c>
      <c r="N21" s="22">
        <v>0.08</v>
      </c>
      <c r="O21" s="22">
        <v>0</v>
      </c>
      <c r="P21" s="54">
        <v>0</v>
      </c>
      <c r="Q21" s="364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9"/>
      <c r="B22" s="156"/>
      <c r="C22" s="350"/>
      <c r="D22" s="292"/>
      <c r="E22" s="399" t="s">
        <v>21</v>
      </c>
      <c r="F22" s="430">
        <f>F15+F16+F17+F18+F19+F20+F21+60</f>
        <v>900</v>
      </c>
      <c r="G22" s="168"/>
      <c r="H22" s="256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37">
        <f>SUM(K15:K21)</f>
        <v>733.66</v>
      </c>
      <c r="L22" s="729">
        <f t="shared" ref="L22:X22" si="2">SUM(L14:L21)</f>
        <v>0.2</v>
      </c>
      <c r="M22" s="729">
        <f t="shared" si="2"/>
        <v>0.32400000000000007</v>
      </c>
      <c r="N22" s="730">
        <f t="shared" si="2"/>
        <v>14.9</v>
      </c>
      <c r="O22" s="730">
        <f t="shared" si="2"/>
        <v>235.70000000000002</v>
      </c>
      <c r="P22" s="731">
        <f t="shared" si="2"/>
        <v>0.08</v>
      </c>
      <c r="Q22" s="729">
        <f t="shared" si="2"/>
        <v>100.95</v>
      </c>
      <c r="R22" s="730">
        <f t="shared" si="2"/>
        <v>369.47</v>
      </c>
      <c r="S22" s="730">
        <f t="shared" si="2"/>
        <v>110.07</v>
      </c>
      <c r="T22" s="730">
        <f t="shared" si="2"/>
        <v>7.25</v>
      </c>
      <c r="U22" s="730">
        <f t="shared" si="2"/>
        <v>1148.8499999999999</v>
      </c>
      <c r="V22" s="730">
        <f t="shared" si="2"/>
        <v>1.7000000000000001E-2</v>
      </c>
      <c r="W22" s="730">
        <f t="shared" si="2"/>
        <v>1.2200000000000001E-2</v>
      </c>
      <c r="X22" s="937">
        <f t="shared" si="2"/>
        <v>0.17300000000000001</v>
      </c>
    </row>
    <row r="23" spans="1:24" s="18" customFormat="1" ht="33.75" customHeight="1" thickBot="1" x14ac:dyDescent="0.4">
      <c r="A23" s="342"/>
      <c r="B23" s="407"/>
      <c r="C23" s="409"/>
      <c r="D23" s="395"/>
      <c r="E23" s="401" t="s">
        <v>22</v>
      </c>
      <c r="F23" s="395"/>
      <c r="G23" s="423"/>
      <c r="H23" s="397"/>
      <c r="I23" s="47"/>
      <c r="J23" s="48"/>
      <c r="K23" s="438">
        <f>K22/23.5</f>
        <v>31.219574468085106</v>
      </c>
      <c r="L23" s="397"/>
      <c r="M23" s="393"/>
      <c r="N23" s="47"/>
      <c r="O23" s="47"/>
      <c r="P23" s="396"/>
      <c r="Q23" s="397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5" customFormat="1" ht="18" x14ac:dyDescent="0.35">
      <c r="B25" s="366"/>
      <c r="C25" s="366"/>
      <c r="D25" s="367"/>
      <c r="E25" s="368"/>
      <c r="F25" s="369"/>
      <c r="G25" s="367"/>
      <c r="H25" s="367"/>
      <c r="I25" s="367"/>
      <c r="J25" s="367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3"/>
      <c r="B4" s="564"/>
      <c r="C4" s="548" t="s">
        <v>40</v>
      </c>
      <c r="D4" s="133"/>
      <c r="E4" s="203"/>
      <c r="F4" s="128"/>
      <c r="G4" s="135"/>
      <c r="H4" s="8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2"/>
      <c r="Q4" s="1054" t="s">
        <v>26</v>
      </c>
      <c r="R4" s="1055"/>
      <c r="S4" s="1055"/>
      <c r="T4" s="1055"/>
      <c r="U4" s="1055"/>
      <c r="V4" s="1055"/>
      <c r="W4" s="1055"/>
      <c r="X4" s="1059"/>
    </row>
    <row r="5" spans="1:24" s="18" customFormat="1" ht="28.5" customHeight="1" thickBot="1" x14ac:dyDescent="0.4">
      <c r="A5" s="184" t="s">
        <v>0</v>
      </c>
      <c r="B5" s="565"/>
      <c r="C5" s="136" t="s">
        <v>41</v>
      </c>
      <c r="D5" s="570" t="s">
        <v>42</v>
      </c>
      <c r="E5" s="136" t="s">
        <v>39</v>
      </c>
      <c r="F5" s="129" t="s">
        <v>27</v>
      </c>
      <c r="G5" s="136" t="s">
        <v>38</v>
      </c>
      <c r="H5" s="774" t="s">
        <v>28</v>
      </c>
      <c r="I5" s="775" t="s">
        <v>29</v>
      </c>
      <c r="J5" s="776" t="s">
        <v>30</v>
      </c>
      <c r="K5" s="244" t="s">
        <v>31</v>
      </c>
      <c r="L5" s="777" t="s">
        <v>32</v>
      </c>
      <c r="M5" s="777" t="s">
        <v>146</v>
      </c>
      <c r="N5" s="777" t="s">
        <v>33</v>
      </c>
      <c r="O5" s="897" t="s">
        <v>147</v>
      </c>
      <c r="P5" s="886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724" t="s">
        <v>152</v>
      </c>
    </row>
    <row r="6" spans="1:24" s="18" customFormat="1" ht="26.5" customHeight="1" x14ac:dyDescent="0.35">
      <c r="A6" s="187" t="s">
        <v>6</v>
      </c>
      <c r="B6" s="441"/>
      <c r="C6" s="180">
        <v>134</v>
      </c>
      <c r="D6" s="324" t="s">
        <v>20</v>
      </c>
      <c r="E6" s="361" t="s">
        <v>135</v>
      </c>
      <c r="F6" s="180">
        <v>150</v>
      </c>
      <c r="G6" s="431"/>
      <c r="H6" s="353">
        <v>0.6</v>
      </c>
      <c r="I6" s="42">
        <v>0</v>
      </c>
      <c r="J6" s="43">
        <v>16.95</v>
      </c>
      <c r="K6" s="435">
        <v>69</v>
      </c>
      <c r="L6" s="353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81">
        <v>1.4999999999999999E-2</v>
      </c>
    </row>
    <row r="7" spans="1:24" s="18" customFormat="1" ht="26.5" customHeight="1" x14ac:dyDescent="0.35">
      <c r="A7" s="404"/>
      <c r="B7" s="566" t="s">
        <v>80</v>
      </c>
      <c r="C7" s="233">
        <v>221</v>
      </c>
      <c r="D7" s="475" t="s">
        <v>10</v>
      </c>
      <c r="E7" s="307" t="s">
        <v>78</v>
      </c>
      <c r="F7" s="233">
        <v>90</v>
      </c>
      <c r="G7" s="475"/>
      <c r="H7" s="424">
        <v>18.100000000000001</v>
      </c>
      <c r="I7" s="74">
        <v>15.7</v>
      </c>
      <c r="J7" s="75">
        <v>11.7</v>
      </c>
      <c r="K7" s="574">
        <v>261.8</v>
      </c>
      <c r="L7" s="424">
        <v>0.03</v>
      </c>
      <c r="M7" s="74">
        <v>0.18</v>
      </c>
      <c r="N7" s="74">
        <v>0.5</v>
      </c>
      <c r="O7" s="74">
        <v>55.57</v>
      </c>
      <c r="P7" s="75">
        <v>0.28000000000000003</v>
      </c>
      <c r="Q7" s="73">
        <v>17.350000000000001</v>
      </c>
      <c r="R7" s="74">
        <v>113.15</v>
      </c>
      <c r="S7" s="74">
        <v>16.149999999999999</v>
      </c>
      <c r="T7" s="74">
        <v>0.97</v>
      </c>
      <c r="U7" s="74">
        <v>227.52</v>
      </c>
      <c r="V7" s="74">
        <v>5.0000000000000001E-3</v>
      </c>
      <c r="W7" s="74">
        <v>2E-3</v>
      </c>
      <c r="X7" s="75">
        <v>0.12</v>
      </c>
    </row>
    <row r="8" spans="1:24" s="18" customFormat="1" ht="36" customHeight="1" x14ac:dyDescent="0.35">
      <c r="A8" s="405"/>
      <c r="B8" s="567" t="s">
        <v>82</v>
      </c>
      <c r="C8" s="234">
        <v>81</v>
      </c>
      <c r="D8" s="474" t="s">
        <v>10</v>
      </c>
      <c r="E8" s="412" t="s">
        <v>77</v>
      </c>
      <c r="F8" s="234">
        <v>90</v>
      </c>
      <c r="G8" s="474"/>
      <c r="H8" s="313">
        <v>22.41</v>
      </c>
      <c r="I8" s="78">
        <v>15.3</v>
      </c>
      <c r="J8" s="140">
        <v>0.54</v>
      </c>
      <c r="K8" s="575">
        <v>229.77</v>
      </c>
      <c r="L8" s="313">
        <v>0.05</v>
      </c>
      <c r="M8" s="78">
        <v>0.14000000000000001</v>
      </c>
      <c r="N8" s="78">
        <v>1.24</v>
      </c>
      <c r="O8" s="78">
        <v>28.8</v>
      </c>
      <c r="P8" s="140">
        <v>0</v>
      </c>
      <c r="Q8" s="77">
        <v>27.54</v>
      </c>
      <c r="R8" s="78">
        <v>170.72</v>
      </c>
      <c r="S8" s="78">
        <v>21.15</v>
      </c>
      <c r="T8" s="78">
        <v>1.2</v>
      </c>
      <c r="U8" s="78">
        <v>240.57</v>
      </c>
      <c r="V8" s="78">
        <v>4.0000000000000001E-3</v>
      </c>
      <c r="W8" s="78">
        <v>0</v>
      </c>
      <c r="X8" s="140">
        <v>0.14000000000000001</v>
      </c>
    </row>
    <row r="9" spans="1:24" s="18" customFormat="1" ht="26.25" customHeight="1" x14ac:dyDescent="0.35">
      <c r="A9" s="137"/>
      <c r="B9" s="442"/>
      <c r="C9" s="131">
        <v>227</v>
      </c>
      <c r="D9" s="262" t="s">
        <v>68</v>
      </c>
      <c r="E9" s="413" t="s">
        <v>145</v>
      </c>
      <c r="F9" s="374">
        <v>150</v>
      </c>
      <c r="G9" s="215"/>
      <c r="H9" s="323">
        <v>4.3499999999999996</v>
      </c>
      <c r="I9" s="106">
        <v>3.9</v>
      </c>
      <c r="J9" s="267">
        <v>20.399999999999999</v>
      </c>
      <c r="K9" s="542">
        <v>134.25</v>
      </c>
      <c r="L9" s="323">
        <v>0.12</v>
      </c>
      <c r="M9" s="106">
        <v>0.08</v>
      </c>
      <c r="N9" s="106">
        <v>0</v>
      </c>
      <c r="O9" s="106">
        <v>19.5</v>
      </c>
      <c r="P9" s="267">
        <v>0.08</v>
      </c>
      <c r="Q9" s="268">
        <v>7.92</v>
      </c>
      <c r="R9" s="106">
        <v>109.87</v>
      </c>
      <c r="S9" s="106">
        <v>73.540000000000006</v>
      </c>
      <c r="T9" s="106">
        <v>2.46</v>
      </c>
      <c r="U9" s="106">
        <v>137.4</v>
      </c>
      <c r="V9" s="106">
        <v>2E-3</v>
      </c>
      <c r="W9" s="106">
        <v>2E-3</v>
      </c>
      <c r="X9" s="267">
        <v>8.9999999999999993E-3</v>
      </c>
    </row>
    <row r="10" spans="1:24" s="38" customFormat="1" ht="38.25" customHeight="1" x14ac:dyDescent="0.35">
      <c r="A10" s="185"/>
      <c r="B10" s="568"/>
      <c r="C10" s="176">
        <v>95</v>
      </c>
      <c r="D10" s="345" t="s">
        <v>18</v>
      </c>
      <c r="E10" s="419" t="s">
        <v>188</v>
      </c>
      <c r="F10" s="373">
        <v>200</v>
      </c>
      <c r="G10" s="214"/>
      <c r="H10" s="311">
        <v>0</v>
      </c>
      <c r="I10" s="17">
        <v>0</v>
      </c>
      <c r="J10" s="46">
        <v>20.2</v>
      </c>
      <c r="K10" s="334">
        <v>81.400000000000006</v>
      </c>
      <c r="L10" s="311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5"/>
      <c r="B11" s="568"/>
      <c r="C11" s="178">
        <v>119</v>
      </c>
      <c r="D11" s="192" t="s">
        <v>14</v>
      </c>
      <c r="E11" s="192" t="s">
        <v>58</v>
      </c>
      <c r="F11" s="232">
        <v>20</v>
      </c>
      <c r="G11" s="168"/>
      <c r="H11" s="311">
        <v>1.4</v>
      </c>
      <c r="I11" s="17">
        <v>0.14000000000000001</v>
      </c>
      <c r="J11" s="46">
        <v>8.8000000000000007</v>
      </c>
      <c r="K11" s="334">
        <v>48</v>
      </c>
      <c r="L11" s="311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5"/>
      <c r="B12" s="568"/>
      <c r="C12" s="175">
        <v>120</v>
      </c>
      <c r="D12" s="225" t="s">
        <v>15</v>
      </c>
      <c r="E12" s="192" t="s">
        <v>13</v>
      </c>
      <c r="F12" s="175">
        <v>20</v>
      </c>
      <c r="G12" s="331"/>
      <c r="H12" s="311">
        <v>1.1399999999999999</v>
      </c>
      <c r="I12" s="17">
        <v>0.22</v>
      </c>
      <c r="J12" s="46">
        <v>7.44</v>
      </c>
      <c r="K12" s="335">
        <v>36.26</v>
      </c>
      <c r="L12" s="364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404"/>
      <c r="B13" s="566" t="s">
        <v>80</v>
      </c>
      <c r="C13" s="233"/>
      <c r="D13" s="475"/>
      <c r="E13" s="414" t="s">
        <v>21</v>
      </c>
      <c r="F13" s="391">
        <f>F6+F7+F9+F10+F11+F12</f>
        <v>630</v>
      </c>
      <c r="G13" s="704"/>
      <c r="H13" s="614">
        <f t="shared" ref="H13:K13" si="0">H6+H7+H9+H10+H11+H12</f>
        <v>25.590000000000003</v>
      </c>
      <c r="I13" s="615">
        <f t="shared" si="0"/>
        <v>19.959999999999997</v>
      </c>
      <c r="J13" s="616">
        <f t="shared" si="0"/>
        <v>85.49</v>
      </c>
      <c r="K13" s="684">
        <f t="shared" si="0"/>
        <v>630.71</v>
      </c>
      <c r="L13" s="257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6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6">
        <f t="shared" si="3"/>
        <v>0.15600000000000003</v>
      </c>
    </row>
    <row r="14" spans="1:24" s="38" customFormat="1" ht="23.25" customHeight="1" x14ac:dyDescent="0.35">
      <c r="A14" s="405"/>
      <c r="B14" s="567" t="s">
        <v>82</v>
      </c>
      <c r="C14" s="234"/>
      <c r="D14" s="474"/>
      <c r="E14" s="415" t="s">
        <v>21</v>
      </c>
      <c r="F14" s="389">
        <f>F6+F8+F9+F10+F11+F12</f>
        <v>630</v>
      </c>
      <c r="G14" s="212"/>
      <c r="H14" s="425">
        <f t="shared" ref="H14:J14" si="4">H6+H8+H9+H10+H11+H12</f>
        <v>29.9</v>
      </c>
      <c r="I14" s="65">
        <f t="shared" si="4"/>
        <v>19.559999999999999</v>
      </c>
      <c r="J14" s="100">
        <f t="shared" si="4"/>
        <v>74.33</v>
      </c>
      <c r="K14" s="576">
        <f>K6+K8+K9+K10+K11+K12</f>
        <v>598.67999999999995</v>
      </c>
      <c r="L14" s="425">
        <f>L6+L8+L9+L10+L11+L12</f>
        <v>0.32000000000000006</v>
      </c>
      <c r="M14" s="65">
        <f t="shared" ref="M14" si="5">M6+M8+M9+M10+M11+M12</f>
        <v>0.38</v>
      </c>
      <c r="N14" s="65">
        <f t="shared" ref="N14:T14" si="6">N6+N8+N9+N10+N11+N12</f>
        <v>23.819999999999997</v>
      </c>
      <c r="O14" s="65">
        <f t="shared" si="6"/>
        <v>127.5</v>
      </c>
      <c r="P14" s="100">
        <f t="shared" si="6"/>
        <v>1.04</v>
      </c>
      <c r="Q14" s="898">
        <f t="shared" si="6"/>
        <v>73.66</v>
      </c>
      <c r="R14" s="65">
        <f t="shared" si="6"/>
        <v>364.69000000000005</v>
      </c>
      <c r="S14" s="65">
        <f t="shared" si="6"/>
        <v>129.38999999999999</v>
      </c>
      <c r="T14" s="65">
        <f t="shared" si="6"/>
        <v>7.9799999999999995</v>
      </c>
      <c r="U14" s="65">
        <f t="shared" ref="U14:X14" si="7">U6+U8+U9+U10+U11+U12</f>
        <v>887.06999999999994</v>
      </c>
      <c r="V14" s="65">
        <f t="shared" si="7"/>
        <v>1.1600000000000001E-2</v>
      </c>
      <c r="W14" s="65">
        <f t="shared" si="7"/>
        <v>5.4999999999999997E-3</v>
      </c>
      <c r="X14" s="100">
        <f t="shared" si="7"/>
        <v>0.17600000000000005</v>
      </c>
    </row>
    <row r="15" spans="1:24" s="38" customFormat="1" ht="23.25" customHeight="1" x14ac:dyDescent="0.35">
      <c r="A15" s="404"/>
      <c r="B15" s="566" t="s">
        <v>80</v>
      </c>
      <c r="C15" s="233"/>
      <c r="D15" s="475"/>
      <c r="E15" s="416" t="s">
        <v>22</v>
      </c>
      <c r="F15" s="233"/>
      <c r="G15" s="211"/>
      <c r="H15" s="257"/>
      <c r="I15" s="24"/>
      <c r="J15" s="76"/>
      <c r="K15" s="577">
        <f>K13/23.5</f>
        <v>26.838723404255322</v>
      </c>
      <c r="L15" s="257"/>
      <c r="M15" s="24"/>
      <c r="N15" s="24"/>
      <c r="O15" s="24"/>
      <c r="P15" s="76"/>
      <c r="Q15" s="61"/>
      <c r="R15" s="24"/>
      <c r="S15" s="24"/>
      <c r="T15" s="24"/>
      <c r="U15" s="24"/>
      <c r="V15" s="24"/>
      <c r="W15" s="24"/>
      <c r="X15" s="76"/>
    </row>
    <row r="16" spans="1:24" s="38" customFormat="1" ht="28.5" customHeight="1" thickBot="1" x14ac:dyDescent="0.4">
      <c r="A16" s="406"/>
      <c r="B16" s="569" t="s">
        <v>82</v>
      </c>
      <c r="C16" s="237"/>
      <c r="D16" s="476"/>
      <c r="E16" s="417" t="s">
        <v>22</v>
      </c>
      <c r="F16" s="237"/>
      <c r="G16" s="213"/>
      <c r="H16" s="590"/>
      <c r="I16" s="549"/>
      <c r="J16" s="550"/>
      <c r="K16" s="578">
        <f>K14/23.5</f>
        <v>25.475744680851061</v>
      </c>
      <c r="L16" s="590"/>
      <c r="M16" s="549"/>
      <c r="N16" s="549"/>
      <c r="O16" s="549"/>
      <c r="P16" s="550"/>
      <c r="Q16" s="591"/>
      <c r="R16" s="549"/>
      <c r="S16" s="549"/>
      <c r="T16" s="549"/>
      <c r="U16" s="549"/>
      <c r="V16" s="549"/>
      <c r="W16" s="549"/>
      <c r="X16" s="550"/>
    </row>
    <row r="17" spans="1:24" s="18" customFormat="1" ht="33.75" customHeight="1" x14ac:dyDescent="0.35">
      <c r="A17" s="112" t="s">
        <v>7</v>
      </c>
      <c r="B17" s="153"/>
      <c r="C17" s="922">
        <v>172</v>
      </c>
      <c r="D17" s="444" t="s">
        <v>20</v>
      </c>
      <c r="E17" s="418" t="s">
        <v>172</v>
      </c>
      <c r="F17" s="798">
        <v>60</v>
      </c>
      <c r="G17" s="379"/>
      <c r="H17" s="381">
        <v>1.86</v>
      </c>
      <c r="I17" s="115">
        <v>0.12</v>
      </c>
      <c r="J17" s="117">
        <v>4.26</v>
      </c>
      <c r="K17" s="799">
        <v>24.6</v>
      </c>
      <c r="L17" s="381">
        <v>0.06</v>
      </c>
      <c r="M17" s="115">
        <v>0.11</v>
      </c>
      <c r="N17" s="115">
        <v>6</v>
      </c>
      <c r="O17" s="115">
        <v>1.2</v>
      </c>
      <c r="P17" s="116">
        <v>0</v>
      </c>
      <c r="Q17" s="381">
        <v>9.6</v>
      </c>
      <c r="R17" s="115">
        <v>31.8</v>
      </c>
      <c r="S17" s="115">
        <v>12.6</v>
      </c>
      <c r="T17" s="115">
        <v>0.42</v>
      </c>
      <c r="U17" s="115">
        <v>438.6</v>
      </c>
      <c r="V17" s="115">
        <v>0</v>
      </c>
      <c r="W17" s="115">
        <v>1E-3</v>
      </c>
      <c r="X17" s="117">
        <v>0.02</v>
      </c>
    </row>
    <row r="18" spans="1:24" s="18" customFormat="1" ht="33.75" customHeight="1" x14ac:dyDescent="0.35">
      <c r="A18" s="110"/>
      <c r="B18" s="157" t="s">
        <v>80</v>
      </c>
      <c r="C18" s="757">
        <v>49</v>
      </c>
      <c r="D18" s="475" t="s">
        <v>9</v>
      </c>
      <c r="E18" s="608" t="s">
        <v>132</v>
      </c>
      <c r="F18" s="471">
        <v>200</v>
      </c>
      <c r="G18" s="211"/>
      <c r="H18" s="609">
        <v>8.6</v>
      </c>
      <c r="I18" s="610">
        <v>8.4</v>
      </c>
      <c r="J18" s="611">
        <v>10.8</v>
      </c>
      <c r="K18" s="612">
        <v>153.80000000000001</v>
      </c>
      <c r="L18" s="609">
        <v>0.1</v>
      </c>
      <c r="M18" s="610">
        <v>0.16</v>
      </c>
      <c r="N18" s="610">
        <v>10</v>
      </c>
      <c r="O18" s="610">
        <v>305.8</v>
      </c>
      <c r="P18" s="707">
        <v>0.36</v>
      </c>
      <c r="Q18" s="609">
        <v>36.840000000000003</v>
      </c>
      <c r="R18" s="610">
        <v>101.94</v>
      </c>
      <c r="S18" s="610">
        <v>30.52</v>
      </c>
      <c r="T18" s="610">
        <v>1.2</v>
      </c>
      <c r="U18" s="610">
        <v>199.4</v>
      </c>
      <c r="V18" s="610">
        <v>4.0000000000000001E-3</v>
      </c>
      <c r="W18" s="610">
        <v>0</v>
      </c>
      <c r="X18" s="611">
        <v>7.0000000000000007E-2</v>
      </c>
    </row>
    <row r="19" spans="1:24" s="18" customFormat="1" ht="33.75" customHeight="1" x14ac:dyDescent="0.35">
      <c r="A19" s="110"/>
      <c r="B19" s="926" t="s">
        <v>82</v>
      </c>
      <c r="C19" s="923">
        <v>37</v>
      </c>
      <c r="D19" s="800" t="s">
        <v>9</v>
      </c>
      <c r="E19" s="801" t="s">
        <v>59</v>
      </c>
      <c r="F19" s="802">
        <v>200</v>
      </c>
      <c r="G19" s="803"/>
      <c r="H19" s="804">
        <v>6</v>
      </c>
      <c r="I19" s="805">
        <v>5.4</v>
      </c>
      <c r="J19" s="806">
        <v>10.8</v>
      </c>
      <c r="K19" s="807">
        <v>115.6</v>
      </c>
      <c r="L19" s="804">
        <v>0.1</v>
      </c>
      <c r="M19" s="805">
        <v>0.1</v>
      </c>
      <c r="N19" s="805">
        <v>10.7</v>
      </c>
      <c r="O19" s="805">
        <v>162</v>
      </c>
      <c r="P19" s="808">
        <v>0</v>
      </c>
      <c r="Q19" s="804">
        <v>33.14</v>
      </c>
      <c r="R19" s="805">
        <v>77.040000000000006</v>
      </c>
      <c r="S19" s="805">
        <v>27.32</v>
      </c>
      <c r="T19" s="805">
        <v>1.02</v>
      </c>
      <c r="U19" s="805">
        <v>565.79999999999995</v>
      </c>
      <c r="V19" s="805">
        <v>6.0000000000000001E-3</v>
      </c>
      <c r="W19" s="805">
        <v>0</v>
      </c>
      <c r="X19" s="806">
        <v>0.05</v>
      </c>
    </row>
    <row r="20" spans="1:24" s="18" customFormat="1" ht="33.75" customHeight="1" x14ac:dyDescent="0.35">
      <c r="A20" s="113"/>
      <c r="B20" s="157" t="s">
        <v>80</v>
      </c>
      <c r="C20" s="757">
        <v>179</v>
      </c>
      <c r="D20" s="475" t="s">
        <v>10</v>
      </c>
      <c r="E20" s="608" t="s">
        <v>129</v>
      </c>
      <c r="F20" s="471">
        <v>90</v>
      </c>
      <c r="G20" s="211"/>
      <c r="H20" s="609">
        <v>11.61</v>
      </c>
      <c r="I20" s="610">
        <v>7.02</v>
      </c>
      <c r="J20" s="611">
        <v>2.52</v>
      </c>
      <c r="K20" s="612">
        <v>119.43</v>
      </c>
      <c r="L20" s="609">
        <v>0.21</v>
      </c>
      <c r="M20" s="610">
        <v>1.55</v>
      </c>
      <c r="N20" s="610">
        <v>77.16</v>
      </c>
      <c r="O20" s="610">
        <v>4412.25</v>
      </c>
      <c r="P20" s="707">
        <v>1.08</v>
      </c>
      <c r="Q20" s="609">
        <v>22.15</v>
      </c>
      <c r="R20" s="610">
        <v>221.14</v>
      </c>
      <c r="S20" s="610">
        <v>14.93</v>
      </c>
      <c r="T20" s="610">
        <v>11.35</v>
      </c>
      <c r="U20" s="610">
        <v>233.1</v>
      </c>
      <c r="V20" s="610">
        <v>6.0000000000000001E-3</v>
      </c>
      <c r="W20" s="610">
        <v>3.5999999999999997E-2</v>
      </c>
      <c r="X20" s="611">
        <v>0.21</v>
      </c>
    </row>
    <row r="21" spans="1:24" s="18" customFormat="1" ht="33.75" customHeight="1" x14ac:dyDescent="0.35">
      <c r="A21" s="113"/>
      <c r="B21" s="158" t="s">
        <v>82</v>
      </c>
      <c r="C21" s="924">
        <v>85</v>
      </c>
      <c r="D21" s="474" t="s">
        <v>10</v>
      </c>
      <c r="E21" s="607" t="s">
        <v>195</v>
      </c>
      <c r="F21" s="472">
        <v>90</v>
      </c>
      <c r="G21" s="212"/>
      <c r="H21" s="480">
        <v>13.77</v>
      </c>
      <c r="I21" s="66">
        <v>7.74</v>
      </c>
      <c r="J21" s="99">
        <v>3.33</v>
      </c>
      <c r="K21" s="478">
        <v>138.15</v>
      </c>
      <c r="L21" s="480">
        <v>0.16</v>
      </c>
      <c r="M21" s="66">
        <v>1.38</v>
      </c>
      <c r="N21" s="66">
        <v>6.79</v>
      </c>
      <c r="O21" s="66">
        <v>3925.53</v>
      </c>
      <c r="P21" s="67">
        <v>0.84</v>
      </c>
      <c r="Q21" s="480">
        <v>28.8</v>
      </c>
      <c r="R21" s="66">
        <v>204.4</v>
      </c>
      <c r="S21" s="66">
        <v>17.18</v>
      </c>
      <c r="T21" s="66">
        <v>4.4000000000000004</v>
      </c>
      <c r="U21" s="66">
        <v>195.48</v>
      </c>
      <c r="V21" s="66">
        <v>3.1E-2</v>
      </c>
      <c r="W21" s="66">
        <v>2.8000000000000001E-2</v>
      </c>
      <c r="X21" s="99">
        <v>0.16</v>
      </c>
    </row>
    <row r="22" spans="1:24" s="18" customFormat="1" ht="33.75" customHeight="1" x14ac:dyDescent="0.35">
      <c r="A22" s="113"/>
      <c r="B22" s="154"/>
      <c r="C22" s="880">
        <v>64</v>
      </c>
      <c r="D22" s="264" t="s">
        <v>51</v>
      </c>
      <c r="E22" s="413" t="s">
        <v>76</v>
      </c>
      <c r="F22" s="238">
        <v>150</v>
      </c>
      <c r="G22" s="131"/>
      <c r="H22" s="323">
        <v>6.45</v>
      </c>
      <c r="I22" s="106">
        <v>4.05</v>
      </c>
      <c r="J22" s="267">
        <v>40.200000000000003</v>
      </c>
      <c r="K22" s="542">
        <v>223.65</v>
      </c>
      <c r="L22" s="323">
        <v>0.08</v>
      </c>
      <c r="M22" s="106">
        <v>0.2</v>
      </c>
      <c r="N22" s="106">
        <v>0</v>
      </c>
      <c r="O22" s="106">
        <v>30</v>
      </c>
      <c r="P22" s="107">
        <v>0.11</v>
      </c>
      <c r="Q22" s="323">
        <v>13.05</v>
      </c>
      <c r="R22" s="106">
        <v>58.34</v>
      </c>
      <c r="S22" s="106">
        <v>22.53</v>
      </c>
      <c r="T22" s="106">
        <v>1.25</v>
      </c>
      <c r="U22" s="106">
        <v>1.1000000000000001</v>
      </c>
      <c r="V22" s="106">
        <v>0</v>
      </c>
      <c r="W22" s="106">
        <v>0</v>
      </c>
      <c r="X22" s="267">
        <v>0</v>
      </c>
    </row>
    <row r="23" spans="1:24" s="18" customFormat="1" ht="43.5" customHeight="1" x14ac:dyDescent="0.35">
      <c r="A23" s="113"/>
      <c r="B23" s="154"/>
      <c r="C23" s="176">
        <v>95</v>
      </c>
      <c r="D23" s="345" t="s">
        <v>18</v>
      </c>
      <c r="E23" s="419" t="s">
        <v>189</v>
      </c>
      <c r="F23" s="373">
        <v>200</v>
      </c>
      <c r="G23" s="176"/>
      <c r="H23" s="364">
        <v>0</v>
      </c>
      <c r="I23" s="22">
        <v>0</v>
      </c>
      <c r="J23" s="23">
        <v>20</v>
      </c>
      <c r="K23" s="248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11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3"/>
      <c r="B24" s="154"/>
      <c r="C24" s="918">
        <v>119</v>
      </c>
      <c r="D24" s="264" t="s">
        <v>14</v>
      </c>
      <c r="E24" s="194" t="s">
        <v>58</v>
      </c>
      <c r="F24" s="176">
        <v>30</v>
      </c>
      <c r="G24" s="215"/>
      <c r="H24" s="364">
        <v>2.13</v>
      </c>
      <c r="I24" s="22">
        <v>0.21</v>
      </c>
      <c r="J24" s="54">
        <v>13.26</v>
      </c>
      <c r="K24" s="604">
        <v>72</v>
      </c>
      <c r="L24" s="364">
        <v>0.03</v>
      </c>
      <c r="M24" s="22">
        <v>0.01</v>
      </c>
      <c r="N24" s="22">
        <v>0</v>
      </c>
      <c r="O24" s="22">
        <v>0</v>
      </c>
      <c r="P24" s="23">
        <v>0</v>
      </c>
      <c r="Q24" s="364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3"/>
      <c r="B25" s="154"/>
      <c r="C25" s="880">
        <v>120</v>
      </c>
      <c r="D25" s="264" t="s">
        <v>15</v>
      </c>
      <c r="E25" s="194" t="s">
        <v>49</v>
      </c>
      <c r="F25" s="176">
        <v>20</v>
      </c>
      <c r="G25" s="215"/>
      <c r="H25" s="364">
        <v>1.1399999999999999</v>
      </c>
      <c r="I25" s="22">
        <v>0.22</v>
      </c>
      <c r="J25" s="54">
        <v>7.44</v>
      </c>
      <c r="K25" s="604">
        <v>36.26</v>
      </c>
      <c r="L25" s="364">
        <v>0.02</v>
      </c>
      <c r="M25" s="22">
        <v>2.4E-2</v>
      </c>
      <c r="N25" s="22">
        <v>0.08</v>
      </c>
      <c r="O25" s="22">
        <v>0</v>
      </c>
      <c r="P25" s="23">
        <v>0</v>
      </c>
      <c r="Q25" s="364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3"/>
      <c r="B26" s="205" t="s">
        <v>80</v>
      </c>
      <c r="C26" s="757"/>
      <c r="D26" s="223"/>
      <c r="E26" s="613" t="s">
        <v>21</v>
      </c>
      <c r="F26" s="391">
        <f>F17+F18+F20+F22+F23+F24+F25</f>
        <v>750</v>
      </c>
      <c r="G26" s="704"/>
      <c r="H26" s="614">
        <f t="shared" ref="H26:X26" si="8">H17+H18+H20+H22+H23+H24+H25</f>
        <v>31.79</v>
      </c>
      <c r="I26" s="615">
        <f t="shared" si="8"/>
        <v>20.02</v>
      </c>
      <c r="J26" s="616">
        <f t="shared" si="8"/>
        <v>98.48</v>
      </c>
      <c r="K26" s="684">
        <f t="shared" si="8"/>
        <v>710.34</v>
      </c>
      <c r="L26" s="614">
        <f t="shared" si="8"/>
        <v>0.60000000000000009</v>
      </c>
      <c r="M26" s="615">
        <f t="shared" si="8"/>
        <v>2.1539999999999999</v>
      </c>
      <c r="N26" s="615">
        <f t="shared" si="8"/>
        <v>96.24</v>
      </c>
      <c r="O26" s="615">
        <f t="shared" si="8"/>
        <v>4828.45</v>
      </c>
      <c r="P26" s="708">
        <f t="shared" si="8"/>
        <v>2.5099999999999998</v>
      </c>
      <c r="Q26" s="614">
        <f t="shared" si="8"/>
        <v>99.539999999999992</v>
      </c>
      <c r="R26" s="615">
        <f t="shared" si="8"/>
        <v>502.62</v>
      </c>
      <c r="S26" s="615">
        <f t="shared" si="8"/>
        <v>108.28</v>
      </c>
      <c r="T26" s="615">
        <f t="shared" si="8"/>
        <v>15.52</v>
      </c>
      <c r="U26" s="615">
        <f t="shared" si="8"/>
        <v>973.6</v>
      </c>
      <c r="V26" s="615">
        <f t="shared" si="8"/>
        <v>1.2999999999999999E-2</v>
      </c>
      <c r="W26" s="615">
        <f t="shared" si="8"/>
        <v>4.1000000000000002E-2</v>
      </c>
      <c r="X26" s="616">
        <f t="shared" si="8"/>
        <v>0.312</v>
      </c>
    </row>
    <row r="27" spans="1:24" s="18" customFormat="1" ht="33.75" customHeight="1" x14ac:dyDescent="0.35">
      <c r="A27" s="113"/>
      <c r="B27" s="857" t="s">
        <v>82</v>
      </c>
      <c r="C27" s="925"/>
      <c r="D27" s="617"/>
      <c r="E27" s="618" t="s">
        <v>21</v>
      </c>
      <c r="F27" s="390">
        <f>F17+F19+F21+F22+F23+F24+F25</f>
        <v>750</v>
      </c>
      <c r="G27" s="705"/>
      <c r="H27" s="663">
        <f t="shared" ref="H27:X27" si="9">H17+H19+H21+H22+H23+H24+H25</f>
        <v>31.349999999999998</v>
      </c>
      <c r="I27" s="660">
        <f t="shared" si="9"/>
        <v>17.740000000000002</v>
      </c>
      <c r="J27" s="664">
        <f t="shared" si="9"/>
        <v>99.29</v>
      </c>
      <c r="K27" s="706">
        <f t="shared" si="9"/>
        <v>690.86</v>
      </c>
      <c r="L27" s="663">
        <f t="shared" si="9"/>
        <v>0.55000000000000004</v>
      </c>
      <c r="M27" s="660">
        <f t="shared" si="9"/>
        <v>1.9239999999999999</v>
      </c>
      <c r="N27" s="660">
        <f t="shared" si="9"/>
        <v>26.569999999999997</v>
      </c>
      <c r="O27" s="660">
        <f t="shared" si="9"/>
        <v>4197.9299999999994</v>
      </c>
      <c r="P27" s="667">
        <f t="shared" si="9"/>
        <v>1.91</v>
      </c>
      <c r="Q27" s="663">
        <f t="shared" si="9"/>
        <v>102.49</v>
      </c>
      <c r="R27" s="660">
        <f t="shared" si="9"/>
        <v>460.98</v>
      </c>
      <c r="S27" s="660">
        <f t="shared" si="9"/>
        <v>107.33</v>
      </c>
      <c r="T27" s="660">
        <f t="shared" si="9"/>
        <v>8.39</v>
      </c>
      <c r="U27" s="660">
        <f t="shared" si="9"/>
        <v>1302.3799999999999</v>
      </c>
      <c r="V27" s="660">
        <f t="shared" si="9"/>
        <v>0.04</v>
      </c>
      <c r="W27" s="660">
        <f t="shared" si="9"/>
        <v>3.3000000000000002E-2</v>
      </c>
      <c r="X27" s="664">
        <f t="shared" si="9"/>
        <v>0.24200000000000002</v>
      </c>
    </row>
    <row r="28" spans="1:24" s="18" customFormat="1" ht="33.75" customHeight="1" thickBot="1" x14ac:dyDescent="0.4">
      <c r="A28" s="113"/>
      <c r="B28" s="855" t="s">
        <v>80</v>
      </c>
      <c r="C28" s="788"/>
      <c r="D28" s="619"/>
      <c r="E28" s="620" t="s">
        <v>22</v>
      </c>
      <c r="F28" s="621"/>
      <c r="G28" s="622"/>
      <c r="H28" s="614"/>
      <c r="I28" s="615"/>
      <c r="J28" s="616"/>
      <c r="K28" s="630">
        <f>K26/23.5</f>
        <v>30.227234042553192</v>
      </c>
      <c r="L28" s="614"/>
      <c r="M28" s="615"/>
      <c r="N28" s="615"/>
      <c r="O28" s="615"/>
      <c r="P28" s="708"/>
      <c r="Q28" s="614"/>
      <c r="R28" s="615"/>
      <c r="S28" s="615"/>
      <c r="T28" s="615"/>
      <c r="U28" s="615"/>
      <c r="V28" s="615"/>
      <c r="W28" s="615"/>
      <c r="X28" s="616"/>
    </row>
    <row r="29" spans="1:24" s="18" customFormat="1" ht="33.75" customHeight="1" thickBot="1" x14ac:dyDescent="0.4">
      <c r="A29" s="512"/>
      <c r="B29" s="766" t="s">
        <v>82</v>
      </c>
      <c r="C29" s="763"/>
      <c r="D29" s="623"/>
      <c r="E29" s="624" t="s">
        <v>22</v>
      </c>
      <c r="F29" s="625"/>
      <c r="G29" s="213"/>
      <c r="H29" s="626"/>
      <c r="I29" s="627"/>
      <c r="J29" s="628"/>
      <c r="K29" s="629">
        <f>K27/23.5</f>
        <v>29.398297872340425</v>
      </c>
      <c r="L29" s="626"/>
      <c r="M29" s="627"/>
      <c r="N29" s="627"/>
      <c r="O29" s="627"/>
      <c r="P29" s="709"/>
      <c r="Q29" s="626"/>
      <c r="R29" s="627"/>
      <c r="S29" s="627"/>
      <c r="T29" s="627"/>
      <c r="U29" s="627"/>
      <c r="V29" s="627"/>
      <c r="W29" s="627"/>
      <c r="X29" s="628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1" t="s">
        <v>70</v>
      </c>
      <c r="B31" s="573"/>
      <c r="C31" s="72"/>
      <c r="D31" s="60"/>
      <c r="E31" s="27"/>
      <c r="F31" s="28"/>
      <c r="G31" s="11"/>
      <c r="H31" s="9"/>
      <c r="I31" s="11"/>
      <c r="J31" s="11"/>
    </row>
    <row r="32" spans="1:24" ht="18" x14ac:dyDescent="0.35">
      <c r="A32" s="68" t="s">
        <v>71</v>
      </c>
      <c r="B32" s="299"/>
      <c r="C32" s="69"/>
      <c r="D32" s="70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2" zoomScale="60" zoomScaleNormal="60" workbookViewId="0">
      <selection activeCell="B8" sqref="B8:AI8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0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1"/>
      <c r="B4" s="982"/>
      <c r="C4" s="128" t="s">
        <v>40</v>
      </c>
      <c r="D4" s="169"/>
      <c r="E4" s="221"/>
      <c r="F4" s="1063" t="s">
        <v>27</v>
      </c>
      <c r="G4" s="135"/>
      <c r="H4" s="86" t="s">
        <v>23</v>
      </c>
      <c r="I4" s="86"/>
      <c r="J4" s="86"/>
      <c r="K4" s="243" t="s">
        <v>24</v>
      </c>
      <c r="L4" s="1050" t="s">
        <v>25</v>
      </c>
      <c r="M4" s="1051"/>
      <c r="N4" s="1052"/>
      <c r="O4" s="1052"/>
      <c r="P4" s="1053"/>
      <c r="Q4" s="1056" t="s">
        <v>26</v>
      </c>
      <c r="R4" s="1057"/>
      <c r="S4" s="1057"/>
      <c r="T4" s="1057"/>
      <c r="U4" s="1057"/>
      <c r="V4" s="1057"/>
      <c r="W4" s="1057"/>
      <c r="X4" s="1058"/>
    </row>
    <row r="5" spans="1:24" s="18" customFormat="1" ht="28.5" customHeight="1" thickBot="1" x14ac:dyDescent="0.4">
      <c r="A5" s="87" t="s">
        <v>0</v>
      </c>
      <c r="B5" s="455"/>
      <c r="C5" s="129" t="s">
        <v>41</v>
      </c>
      <c r="D5" s="170" t="s">
        <v>42</v>
      </c>
      <c r="E5" s="129" t="s">
        <v>39</v>
      </c>
      <c r="F5" s="1064"/>
      <c r="G5" s="136" t="s">
        <v>38</v>
      </c>
      <c r="H5" s="91" t="s">
        <v>28</v>
      </c>
      <c r="I5" s="92" t="s">
        <v>29</v>
      </c>
      <c r="J5" s="239" t="s">
        <v>30</v>
      </c>
      <c r="K5" s="244" t="s">
        <v>31</v>
      </c>
      <c r="L5" s="507" t="s">
        <v>32</v>
      </c>
      <c r="M5" s="507" t="s">
        <v>146</v>
      </c>
      <c r="N5" s="507" t="s">
        <v>33</v>
      </c>
      <c r="O5" s="720" t="s">
        <v>147</v>
      </c>
      <c r="P5" s="507" t="s">
        <v>148</v>
      </c>
      <c r="Q5" s="507" t="s">
        <v>34</v>
      </c>
      <c r="R5" s="507" t="s">
        <v>35</v>
      </c>
      <c r="S5" s="507" t="s">
        <v>36</v>
      </c>
      <c r="T5" s="507" t="s">
        <v>37</v>
      </c>
      <c r="U5" s="507" t="s">
        <v>149</v>
      </c>
      <c r="V5" s="507" t="s">
        <v>150</v>
      </c>
      <c r="W5" s="507" t="s">
        <v>151</v>
      </c>
      <c r="X5" s="507" t="s">
        <v>152</v>
      </c>
    </row>
    <row r="6" spans="1:24" s="18" customFormat="1" ht="33.75" customHeight="1" x14ac:dyDescent="0.35">
      <c r="A6" s="118" t="s">
        <v>7</v>
      </c>
      <c r="B6" s="580"/>
      <c r="C6" s="180">
        <v>13</v>
      </c>
      <c r="D6" s="361" t="s">
        <v>8</v>
      </c>
      <c r="E6" s="464" t="s">
        <v>62</v>
      </c>
      <c r="F6" s="1022">
        <v>60</v>
      </c>
      <c r="G6" s="180"/>
      <c r="H6" s="483">
        <v>1.2</v>
      </c>
      <c r="I6" s="57">
        <v>4.26</v>
      </c>
      <c r="J6" s="58">
        <v>6.18</v>
      </c>
      <c r="K6" s="1019">
        <v>67.92</v>
      </c>
      <c r="L6" s="483">
        <v>0.03</v>
      </c>
      <c r="M6" s="57">
        <v>0.02</v>
      </c>
      <c r="N6" s="57">
        <v>7.44</v>
      </c>
      <c r="O6" s="57">
        <v>930</v>
      </c>
      <c r="P6" s="556">
        <v>0</v>
      </c>
      <c r="Q6" s="483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8"/>
      <c r="B7" s="111"/>
      <c r="C7" s="944">
        <v>48</v>
      </c>
      <c r="D7" s="345" t="s">
        <v>9</v>
      </c>
      <c r="E7" s="419" t="s">
        <v>79</v>
      </c>
      <c r="F7" s="373">
        <v>200</v>
      </c>
      <c r="G7" s="177"/>
      <c r="H7" s="312">
        <v>7.2</v>
      </c>
      <c r="I7" s="13">
        <v>6.4</v>
      </c>
      <c r="J7" s="50">
        <v>8</v>
      </c>
      <c r="K7" s="385">
        <v>117.6</v>
      </c>
      <c r="L7" s="312">
        <v>0.1</v>
      </c>
      <c r="M7" s="13">
        <v>0.08</v>
      </c>
      <c r="N7" s="13">
        <v>15.44</v>
      </c>
      <c r="O7" s="13">
        <v>96</v>
      </c>
      <c r="P7" s="25">
        <v>0.06</v>
      </c>
      <c r="Q7" s="312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93"/>
      <c r="B8" s="207" t="s">
        <v>82</v>
      </c>
      <c r="C8" s="389">
        <v>126</v>
      </c>
      <c r="D8" s="474" t="s">
        <v>10</v>
      </c>
      <c r="E8" s="969" t="s">
        <v>200</v>
      </c>
      <c r="F8" s="746">
        <v>90</v>
      </c>
      <c r="G8" s="234"/>
      <c r="H8" s="313">
        <v>16.649999999999999</v>
      </c>
      <c r="I8" s="78">
        <v>8.01</v>
      </c>
      <c r="J8" s="140">
        <v>4.8600000000000003</v>
      </c>
      <c r="K8" s="909">
        <v>168.75</v>
      </c>
      <c r="L8" s="313">
        <v>0.15</v>
      </c>
      <c r="M8" s="78">
        <v>0.12</v>
      </c>
      <c r="N8" s="78">
        <v>2.0099999999999998</v>
      </c>
      <c r="O8" s="78">
        <v>0</v>
      </c>
      <c r="P8" s="734">
        <v>0</v>
      </c>
      <c r="Q8" s="313">
        <v>41.45</v>
      </c>
      <c r="R8" s="78">
        <v>314</v>
      </c>
      <c r="S8" s="78">
        <v>66.489999999999995</v>
      </c>
      <c r="T8" s="78">
        <v>5.3</v>
      </c>
      <c r="U8" s="78">
        <v>266.67</v>
      </c>
      <c r="V8" s="78">
        <v>6.0000000000000001E-3</v>
      </c>
      <c r="W8" s="78">
        <v>0</v>
      </c>
      <c r="X8" s="140">
        <v>0.05</v>
      </c>
    </row>
    <row r="9" spans="1:24" s="18" customFormat="1" ht="33.75" customHeight="1" x14ac:dyDescent="0.35">
      <c r="A9" s="502"/>
      <c r="B9" s="120"/>
      <c r="C9" s="430">
        <v>54</v>
      </c>
      <c r="D9" s="225" t="s">
        <v>68</v>
      </c>
      <c r="E9" s="193" t="s">
        <v>44</v>
      </c>
      <c r="F9" s="168">
        <v>150</v>
      </c>
      <c r="G9" s="175"/>
      <c r="H9" s="364">
        <v>7.2</v>
      </c>
      <c r="I9" s="22">
        <v>5.0999999999999996</v>
      </c>
      <c r="J9" s="54">
        <v>33.9</v>
      </c>
      <c r="K9" s="384">
        <v>210.3</v>
      </c>
      <c r="L9" s="364">
        <v>0.21</v>
      </c>
      <c r="M9" s="22">
        <v>0.11</v>
      </c>
      <c r="N9" s="22">
        <v>0</v>
      </c>
      <c r="O9" s="22">
        <v>0</v>
      </c>
      <c r="P9" s="23">
        <v>0</v>
      </c>
      <c r="Q9" s="364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502"/>
      <c r="B10" s="120"/>
      <c r="C10" s="944">
        <v>107</v>
      </c>
      <c r="D10" s="345" t="s">
        <v>18</v>
      </c>
      <c r="E10" s="419" t="s">
        <v>165</v>
      </c>
      <c r="F10" s="373">
        <v>200</v>
      </c>
      <c r="G10" s="177"/>
      <c r="H10" s="311">
        <v>0</v>
      </c>
      <c r="I10" s="17">
        <v>0</v>
      </c>
      <c r="J10" s="46">
        <v>24.2</v>
      </c>
      <c r="K10" s="1020">
        <v>96.6</v>
      </c>
      <c r="L10" s="311">
        <v>0.08</v>
      </c>
      <c r="M10" s="17"/>
      <c r="N10" s="17">
        <v>50</v>
      </c>
      <c r="O10" s="17">
        <v>0.06</v>
      </c>
      <c r="P10" s="20"/>
      <c r="Q10" s="311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939"/>
      <c r="B11" s="113"/>
      <c r="C11" s="942">
        <v>119</v>
      </c>
      <c r="D11" s="225" t="s">
        <v>14</v>
      </c>
      <c r="E11" s="192" t="s">
        <v>58</v>
      </c>
      <c r="F11" s="457">
        <v>20</v>
      </c>
      <c r="G11" s="175"/>
      <c r="H11" s="311">
        <v>1.4</v>
      </c>
      <c r="I11" s="17">
        <v>0.14000000000000001</v>
      </c>
      <c r="J11" s="46">
        <v>8.8000000000000007</v>
      </c>
      <c r="K11" s="1020">
        <v>48</v>
      </c>
      <c r="L11" s="311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11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939"/>
      <c r="B12" s="113"/>
      <c r="C12" s="430">
        <v>120</v>
      </c>
      <c r="D12" s="225" t="s">
        <v>15</v>
      </c>
      <c r="E12" s="193" t="s">
        <v>49</v>
      </c>
      <c r="F12" s="168">
        <v>20</v>
      </c>
      <c r="G12" s="175"/>
      <c r="H12" s="311">
        <v>1.1399999999999999</v>
      </c>
      <c r="I12" s="17">
        <v>0.22</v>
      </c>
      <c r="J12" s="46">
        <v>7.44</v>
      </c>
      <c r="K12" s="1021">
        <v>36.26</v>
      </c>
      <c r="L12" s="364">
        <v>0.02</v>
      </c>
      <c r="M12" s="22">
        <v>2.4E-2</v>
      </c>
      <c r="N12" s="22">
        <v>0.08</v>
      </c>
      <c r="O12" s="22">
        <v>0</v>
      </c>
      <c r="P12" s="23">
        <v>0</v>
      </c>
      <c r="Q12" s="364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939"/>
      <c r="B13" s="205" t="s">
        <v>80</v>
      </c>
      <c r="C13" s="984"/>
      <c r="D13" s="517"/>
      <c r="E13" s="414" t="s">
        <v>21</v>
      </c>
      <c r="F13" s="684" t="e">
        <f>F6+F7+#REF!+F9+F10+F11+F12</f>
        <v>#REF!</v>
      </c>
      <c r="G13" s="391"/>
      <c r="H13" s="614" t="e">
        <f>H6+H7+#REF!+H9+H10+H11+H12</f>
        <v>#REF!</v>
      </c>
      <c r="I13" s="615" t="e">
        <f>I6+I7+#REF!+I9+I10+I11+I12</f>
        <v>#REF!</v>
      </c>
      <c r="J13" s="616" t="e">
        <f>J6+J7+#REF!+J9+J10+J11+J12</f>
        <v>#REF!</v>
      </c>
      <c r="K13" s="704" t="e">
        <f>K6+K7+#REF!+K9+K10+K11+K12</f>
        <v>#REF!</v>
      </c>
      <c r="L13" s="614" t="e">
        <f>L6+L7+#REF!+L9+L10+L11+L12</f>
        <v>#REF!</v>
      </c>
      <c r="M13" s="615" t="e">
        <f>M6+M7+#REF!+M9+M10+M11+M12</f>
        <v>#REF!</v>
      </c>
      <c r="N13" s="615" t="e">
        <f>N6+N7+#REF!+N9+N10+N11+N12</f>
        <v>#REF!</v>
      </c>
      <c r="O13" s="615" t="e">
        <f>O6+O7+#REF!+O9+O10+O11+O12</f>
        <v>#REF!</v>
      </c>
      <c r="P13" s="708" t="e">
        <f>P6+P7+#REF!+P9+P10+P11+P12</f>
        <v>#REF!</v>
      </c>
      <c r="Q13" s="614" t="e">
        <f>Q6+Q7+#REF!+Q9+Q10+Q11+Q12</f>
        <v>#REF!</v>
      </c>
      <c r="R13" s="615" t="e">
        <f>R6+R7+#REF!+R9+R10+R11+R12</f>
        <v>#REF!</v>
      </c>
      <c r="S13" s="615" t="e">
        <f>S6+S7+#REF!+S9+S10+S11+S12</f>
        <v>#REF!</v>
      </c>
      <c r="T13" s="615" t="e">
        <f>T6+T7+#REF!+T9+T10+T11+T12</f>
        <v>#REF!</v>
      </c>
      <c r="U13" s="615" t="e">
        <f>U6+U7+#REF!+U9+U10+U11+U12</f>
        <v>#REF!</v>
      </c>
      <c r="V13" s="615" t="e">
        <f>V6+V7+#REF!+V9+V10+V11+V12</f>
        <v>#REF!</v>
      </c>
      <c r="W13" s="615" t="e">
        <f>W6+W7+#REF!+W9+W10+W11+W12</f>
        <v>#REF!</v>
      </c>
      <c r="X13" s="616" t="e">
        <f>X6+X7+#REF!+X9+X10+X11+X12</f>
        <v>#REF!</v>
      </c>
    </row>
    <row r="14" spans="1:24" s="18" customFormat="1" ht="33.75" customHeight="1" x14ac:dyDescent="0.35">
      <c r="A14" s="939"/>
      <c r="B14" s="207" t="s">
        <v>82</v>
      </c>
      <c r="C14" s="985"/>
      <c r="D14" s="516"/>
      <c r="E14" s="415" t="s">
        <v>21</v>
      </c>
      <c r="F14" s="706">
        <f>F6+F7+F8+F10+F9+F11+F12</f>
        <v>740</v>
      </c>
      <c r="G14" s="390"/>
      <c r="H14" s="663">
        <f>H6+H7+H8+H10+H9+H11+H12</f>
        <v>34.79</v>
      </c>
      <c r="I14" s="660">
        <f>I6+I7+I8+I10+I9+I11+I12</f>
        <v>24.130000000000003</v>
      </c>
      <c r="J14" s="664">
        <f>J6+J7+J8+J10+J9+J11+J12</f>
        <v>93.379999999999981</v>
      </c>
      <c r="K14" s="705">
        <f>K6+K7+K8+K10+K9+K11+K12</f>
        <v>745.43000000000006</v>
      </c>
      <c r="L14" s="663">
        <f>L6+L7+L8+L10+L9+L11+L12</f>
        <v>0.6100000000000001</v>
      </c>
      <c r="M14" s="660">
        <f>M6+M7+M8+M10+M9+M11+M12</f>
        <v>0.36000000000000004</v>
      </c>
      <c r="N14" s="660">
        <f>N6+N7+N8+N10+N9+N11+N12</f>
        <v>74.97</v>
      </c>
      <c r="O14" s="660">
        <f>O6+O7+O8+O10+O9+O11+O12</f>
        <v>1026.06</v>
      </c>
      <c r="P14" s="667">
        <f>P6+P7+P8+P10+P9+P11+P12</f>
        <v>0.06</v>
      </c>
      <c r="Q14" s="663">
        <f>Q6+Q7+Q8+Q10+Q9+Q11+Q12</f>
        <v>141.11000000000001</v>
      </c>
      <c r="R14" s="660">
        <f>R6+R7+R8+R10+R9+R11+R12</f>
        <v>733.56000000000006</v>
      </c>
      <c r="S14" s="660">
        <f>S6+S7+S8+S10+S9+S11+S12</f>
        <v>280.75</v>
      </c>
      <c r="T14" s="660">
        <f>T6+T7+T8+T10+T9+T11+T12</f>
        <v>12.620000000000001</v>
      </c>
      <c r="U14" s="660">
        <f>U6+U7+U8+U10+U9+U11+U12</f>
        <v>1153.07</v>
      </c>
      <c r="V14" s="660">
        <f>V6+V7+V8+V10+V9+V11+V12</f>
        <v>1.7599999999999998E-2</v>
      </c>
      <c r="W14" s="660">
        <f>W6+W7+W8+W10+W9+W11+W12</f>
        <v>8.0000000000000002E-3</v>
      </c>
      <c r="X14" s="664">
        <f>X6+X7+X8+X10+X9+X11+X12</f>
        <v>0.32200000000000006</v>
      </c>
    </row>
    <row r="15" spans="1:24" s="18" customFormat="1" ht="33.75" customHeight="1" x14ac:dyDescent="0.35">
      <c r="A15" s="939"/>
      <c r="B15" s="205" t="s">
        <v>80</v>
      </c>
      <c r="C15" s="787"/>
      <c r="D15" s="869"/>
      <c r="E15" s="870" t="s">
        <v>22</v>
      </c>
      <c r="F15" s="622"/>
      <c r="G15" s="305"/>
      <c r="H15" s="257"/>
      <c r="I15" s="24"/>
      <c r="J15" s="76"/>
      <c r="K15" s="813" t="e">
        <f>K13/23.5</f>
        <v>#REF!</v>
      </c>
      <c r="L15" s="257"/>
      <c r="M15" s="24"/>
      <c r="N15" s="24"/>
      <c r="O15" s="24"/>
      <c r="P15" s="141"/>
      <c r="Q15" s="257"/>
      <c r="R15" s="24"/>
      <c r="S15" s="24"/>
      <c r="T15" s="24"/>
      <c r="U15" s="24"/>
      <c r="V15" s="24"/>
      <c r="W15" s="24"/>
      <c r="X15" s="76"/>
    </row>
    <row r="16" spans="1:24" s="18" customFormat="1" ht="33.75" customHeight="1" thickBot="1" x14ac:dyDescent="0.4">
      <c r="A16" s="940"/>
      <c r="B16" s="766" t="s">
        <v>82</v>
      </c>
      <c r="C16" s="986"/>
      <c r="D16" s="842"/>
      <c r="E16" s="417" t="s">
        <v>22</v>
      </c>
      <c r="F16" s="842"/>
      <c r="G16" s="792"/>
      <c r="H16" s="974"/>
      <c r="I16" s="975"/>
      <c r="J16" s="976"/>
      <c r="K16" s="814">
        <f>K14/23.5</f>
        <v>31.720425531914895</v>
      </c>
      <c r="L16" s="974"/>
      <c r="M16" s="975"/>
      <c r="N16" s="975"/>
      <c r="O16" s="975"/>
      <c r="P16" s="977"/>
      <c r="Q16" s="974"/>
      <c r="R16" s="975"/>
      <c r="S16" s="975"/>
      <c r="T16" s="975"/>
      <c r="U16" s="975"/>
      <c r="V16" s="975"/>
      <c r="W16" s="975"/>
      <c r="X16" s="976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45"/>
      <c r="B18" s="545"/>
      <c r="C18" s="367"/>
      <c r="D18" s="272"/>
      <c r="E18" s="27"/>
      <c r="F18" s="28"/>
      <c r="G18" s="11"/>
      <c r="H18" s="9"/>
      <c r="I18" s="11"/>
      <c r="J18" s="11"/>
    </row>
    <row r="19" spans="1:14" ht="18" x14ac:dyDescent="0.35">
      <c r="A19" s="71" t="s">
        <v>70</v>
      </c>
      <c r="B19" s="573"/>
      <c r="C19" s="72"/>
      <c r="D19" s="60"/>
      <c r="E19" s="27"/>
      <c r="F19" s="28"/>
      <c r="G19" s="11"/>
      <c r="H19" s="11"/>
      <c r="I19" s="11"/>
      <c r="J19" s="11"/>
    </row>
    <row r="20" spans="1:14" ht="18.75" x14ac:dyDescent="0.25">
      <c r="A20" s="68" t="s">
        <v>71</v>
      </c>
      <c r="B20" s="299"/>
      <c r="C20" s="69"/>
      <c r="D20" s="70"/>
      <c r="E20" s="27"/>
      <c r="F20" s="28"/>
      <c r="G20" s="11"/>
      <c r="H20" s="11"/>
      <c r="I20" s="11"/>
      <c r="J20" s="11"/>
    </row>
    <row r="21" spans="1:14" ht="18.75" x14ac:dyDescent="0.25">
      <c r="D21" s="11"/>
      <c r="E21" s="27"/>
      <c r="F21" s="28"/>
      <c r="G21" s="11"/>
      <c r="H21" s="11"/>
      <c r="I21" s="11"/>
      <c r="J21" s="11"/>
    </row>
    <row r="23" spans="1:14" ht="15" x14ac:dyDescent="0.2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ht="15" x14ac:dyDescent="0.2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2022-05-04T09:31:05Z</dcterms:modified>
</cp:coreProperties>
</file>