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10" yWindow="6030" windowWidth="19420" windowHeight="6000" tabRatio="884" activeTab="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день'!$A$1:$U$28</definedName>
    <definedName name="_xlnm.Print_Area" localSheetId="20">'21 день'!$A$2:$S$28</definedName>
    <definedName name="_xlnm.Print_Area" localSheetId="7">'8 день'!$A$1:$T$32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K13" i="16" l="1"/>
  <c r="K12" i="28" l="1"/>
  <c r="K13" i="28" s="1"/>
  <c r="J12" i="6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1" i="26" l="1"/>
  <c r="F11" i="26"/>
  <c r="K12" i="22"/>
  <c r="K13" i="22" s="1"/>
  <c r="H12" i="22"/>
  <c r="I12" i="22"/>
  <c r="J12" i="22"/>
  <c r="L12" i="22"/>
  <c r="M12" i="22"/>
  <c r="N12" i="22"/>
  <c r="O12" i="22"/>
  <c r="P12" i="22"/>
  <c r="Q12" i="22"/>
  <c r="R12" i="22"/>
  <c r="S12" i="22"/>
  <c r="T12" i="22"/>
  <c r="U12" i="22"/>
  <c r="V12" i="22"/>
  <c r="W12" i="22"/>
  <c r="X12" i="22"/>
  <c r="F12" i="22"/>
  <c r="H13" i="16"/>
  <c r="I13" i="16"/>
  <c r="J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X13" i="16"/>
  <c r="F13" i="16"/>
  <c r="H27" i="10" l="1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F27" i="10"/>
  <c r="F26" i="10"/>
  <c r="H14" i="25" l="1"/>
  <c r="I14" i="25"/>
  <c r="J14" i="25"/>
  <c r="K14" i="25"/>
  <c r="K16" i="25" s="1"/>
  <c r="L14" i="25"/>
  <c r="M14" i="25"/>
  <c r="N14" i="25"/>
  <c r="O14" i="25"/>
  <c r="P14" i="25"/>
  <c r="Q14" i="25"/>
  <c r="R14" i="25"/>
  <c r="S14" i="25"/>
  <c r="T14" i="25"/>
  <c r="U14" i="25"/>
  <c r="V14" i="25"/>
  <c r="W14" i="25"/>
  <c r="X14" i="25"/>
  <c r="H13" i="25"/>
  <c r="I13" i="25"/>
  <c r="J13" i="25"/>
  <c r="K13" i="25"/>
  <c r="K15" i="25" s="1"/>
  <c r="L13" i="25"/>
  <c r="M13" i="25"/>
  <c r="N13" i="25"/>
  <c r="O13" i="25"/>
  <c r="P13" i="25"/>
  <c r="Q13" i="25"/>
  <c r="R13" i="25"/>
  <c r="S13" i="25"/>
  <c r="T13" i="25"/>
  <c r="U13" i="25"/>
  <c r="V13" i="25"/>
  <c r="W13" i="25"/>
  <c r="X13" i="25"/>
  <c r="F14" i="25"/>
  <c r="F13" i="25"/>
  <c r="K12" i="15" l="1"/>
  <c r="W11" i="33" l="1"/>
  <c r="V11" i="33"/>
  <c r="U11" i="33"/>
  <c r="T11" i="33"/>
  <c r="S11" i="33"/>
  <c r="R11" i="33"/>
  <c r="Q11" i="33"/>
  <c r="P11" i="33"/>
  <c r="O11" i="33"/>
  <c r="N11" i="33"/>
  <c r="M11" i="33"/>
  <c r="L11" i="33"/>
  <c r="K11" i="33"/>
  <c r="J11" i="33"/>
  <c r="J12" i="33" s="1"/>
  <c r="I11" i="33"/>
  <c r="H11" i="33"/>
  <c r="G11" i="33"/>
  <c r="E11" i="33"/>
  <c r="K16" i="18" l="1"/>
  <c r="K15" i="18"/>
  <c r="X22" i="13" l="1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K24" i="13" s="1"/>
  <c r="J22" i="13"/>
  <c r="I22" i="13"/>
  <c r="H22" i="13"/>
  <c r="F22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K23" i="13" s="1"/>
  <c r="J21" i="13"/>
  <c r="I21" i="13"/>
  <c r="H21" i="13"/>
  <c r="F21" i="13"/>
  <c r="X12" i="32" l="1"/>
  <c r="W12" i="32"/>
  <c r="V12" i="32"/>
  <c r="U12" i="32"/>
  <c r="T12" i="32"/>
  <c r="S12" i="32"/>
  <c r="R12" i="32"/>
  <c r="Q12" i="32"/>
  <c r="P12" i="32"/>
  <c r="O12" i="32"/>
  <c r="N12" i="32"/>
  <c r="M12" i="32"/>
  <c r="L12" i="32"/>
  <c r="K12" i="32"/>
  <c r="K13" i="32" s="1"/>
  <c r="J12" i="32"/>
  <c r="I12" i="32"/>
  <c r="H12" i="32"/>
  <c r="F12" i="32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K16" i="31" s="1"/>
  <c r="J14" i="31"/>
  <c r="I14" i="31"/>
  <c r="H14" i="31"/>
  <c r="G14" i="31"/>
  <c r="F14" i="31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K13" i="31"/>
  <c r="K15" i="31" s="1"/>
  <c r="J13" i="31"/>
  <c r="I13" i="31"/>
  <c r="H13" i="31"/>
  <c r="G13" i="31"/>
  <c r="F13" i="3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K12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I11" i="19"/>
  <c r="H11" i="19"/>
  <c r="F11" i="19"/>
  <c r="W12" i="14" l="1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J13" i="14" s="1"/>
  <c r="I12" i="14"/>
  <c r="H12" i="14"/>
  <c r="G12" i="14"/>
  <c r="E12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K17" i="11" s="1"/>
  <c r="J15" i="11"/>
  <c r="I15" i="11"/>
  <c r="H15" i="11"/>
  <c r="F15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K16" i="11" s="1"/>
  <c r="J14" i="11"/>
  <c r="I14" i="11"/>
  <c r="H14" i="11"/>
  <c r="F14" i="11"/>
  <c r="X24" i="32" l="1"/>
  <c r="W24" i="32"/>
  <c r="V24" i="32"/>
  <c r="U24" i="32"/>
  <c r="T24" i="32"/>
  <c r="S24" i="32"/>
  <c r="R24" i="32"/>
  <c r="Q24" i="32"/>
  <c r="P24" i="32"/>
  <c r="O24" i="32"/>
  <c r="N24" i="32"/>
  <c r="M24" i="32"/>
  <c r="L24" i="32"/>
  <c r="K24" i="32"/>
  <c r="K26" i="32" s="1"/>
  <c r="J24" i="32"/>
  <c r="I24" i="32"/>
  <c r="X23" i="32"/>
  <c r="W23" i="32"/>
  <c r="V23" i="32"/>
  <c r="U23" i="32"/>
  <c r="T23" i="32"/>
  <c r="S23" i="32"/>
  <c r="R23" i="32"/>
  <c r="Q23" i="32"/>
  <c r="P23" i="32"/>
  <c r="O23" i="32"/>
  <c r="N23" i="32"/>
  <c r="M23" i="32"/>
  <c r="L23" i="32"/>
  <c r="K23" i="32"/>
  <c r="K25" i="32" s="1"/>
  <c r="J23" i="32"/>
  <c r="I23" i="32"/>
  <c r="H24" i="32"/>
  <c r="H23" i="32"/>
  <c r="X23" i="19"/>
  <c r="W23" i="19"/>
  <c r="V23" i="19"/>
  <c r="U23" i="19"/>
  <c r="T23" i="19"/>
  <c r="S23" i="19"/>
  <c r="R23" i="19"/>
  <c r="Q23" i="19"/>
  <c r="P23" i="19"/>
  <c r="O23" i="19"/>
  <c r="N23" i="19"/>
  <c r="M23" i="19"/>
  <c r="L23" i="19"/>
  <c r="K23" i="19"/>
  <c r="J23" i="19"/>
  <c r="I23" i="19"/>
  <c r="H23" i="19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H14" i="10" l="1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K16" i="23" l="1"/>
  <c r="I11" i="26" l="1"/>
  <c r="J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X11" i="26"/>
  <c r="H11" i="26"/>
  <c r="I26" i="25" l="1"/>
  <c r="J26" i="25"/>
  <c r="K26" i="25"/>
  <c r="L26" i="25"/>
  <c r="M26" i="25"/>
  <c r="N26" i="25"/>
  <c r="O26" i="25"/>
  <c r="P26" i="25"/>
  <c r="Q26" i="25"/>
  <c r="R26" i="25"/>
  <c r="S26" i="25"/>
  <c r="T26" i="25"/>
  <c r="U26" i="25"/>
  <c r="V26" i="25"/>
  <c r="W26" i="25"/>
  <c r="X26" i="25"/>
  <c r="I25" i="25"/>
  <c r="J25" i="25"/>
  <c r="K25" i="25"/>
  <c r="L25" i="25"/>
  <c r="M25" i="25"/>
  <c r="N25" i="25"/>
  <c r="O25" i="25"/>
  <c r="P25" i="25"/>
  <c r="Q25" i="25"/>
  <c r="R25" i="25"/>
  <c r="S25" i="25"/>
  <c r="T25" i="25"/>
  <c r="U25" i="25"/>
  <c r="V25" i="25"/>
  <c r="W25" i="25"/>
  <c r="X25" i="25"/>
  <c r="H26" i="25"/>
  <c r="H25" i="25"/>
  <c r="K29" i="10"/>
  <c r="K28" i="10"/>
  <c r="F24" i="32" l="1"/>
  <c r="F23" i="32"/>
  <c r="I24" i="30" l="1"/>
  <c r="J24" i="30"/>
  <c r="K24" i="30"/>
  <c r="K26" i="30" s="1"/>
  <c r="L24" i="30"/>
  <c r="M24" i="30"/>
  <c r="N24" i="30"/>
  <c r="O24" i="30"/>
  <c r="P24" i="30"/>
  <c r="Q24" i="30"/>
  <c r="R24" i="30"/>
  <c r="S24" i="30"/>
  <c r="T24" i="30"/>
  <c r="U24" i="30"/>
  <c r="V24" i="30"/>
  <c r="W24" i="30"/>
  <c r="X24" i="30"/>
  <c r="I23" i="30"/>
  <c r="J23" i="30"/>
  <c r="K23" i="30"/>
  <c r="K25" i="30" s="1"/>
  <c r="L23" i="30"/>
  <c r="M23" i="30"/>
  <c r="N23" i="30"/>
  <c r="O23" i="30"/>
  <c r="P23" i="30"/>
  <c r="Q23" i="30"/>
  <c r="R23" i="30"/>
  <c r="S23" i="30"/>
  <c r="T23" i="30"/>
  <c r="U23" i="30"/>
  <c r="V23" i="30"/>
  <c r="W23" i="30"/>
  <c r="X23" i="30"/>
  <c r="H24" i="30"/>
  <c r="H23" i="30"/>
  <c r="F24" i="30"/>
  <c r="F23" i="30"/>
  <c r="I23" i="26" l="1"/>
  <c r="J23" i="26"/>
  <c r="K23" i="26"/>
  <c r="K25" i="26" s="1"/>
  <c r="L23" i="26"/>
  <c r="M23" i="26"/>
  <c r="N23" i="26"/>
  <c r="O23" i="26"/>
  <c r="P23" i="26"/>
  <c r="Q23" i="26"/>
  <c r="R23" i="26"/>
  <c r="S23" i="26"/>
  <c r="T23" i="26"/>
  <c r="U23" i="26"/>
  <c r="V23" i="26"/>
  <c r="W23" i="26"/>
  <c r="X23" i="26"/>
  <c r="I22" i="26"/>
  <c r="J22" i="26"/>
  <c r="K22" i="26"/>
  <c r="K24" i="26" s="1"/>
  <c r="L22" i="26"/>
  <c r="M22" i="26"/>
  <c r="N22" i="26"/>
  <c r="O22" i="26"/>
  <c r="P22" i="26"/>
  <c r="Q22" i="26"/>
  <c r="R22" i="26"/>
  <c r="S22" i="26"/>
  <c r="T22" i="26"/>
  <c r="U22" i="26"/>
  <c r="V22" i="26"/>
  <c r="W22" i="26"/>
  <c r="X22" i="26"/>
  <c r="H23" i="26"/>
  <c r="H22" i="26"/>
  <c r="F23" i="26"/>
  <c r="F22" i="26"/>
  <c r="K28" i="25"/>
  <c r="K27" i="25"/>
  <c r="F26" i="25"/>
  <c r="F25" i="25"/>
  <c r="H22" i="24"/>
  <c r="I22" i="24"/>
  <c r="J22" i="24"/>
  <c r="K22" i="24"/>
  <c r="K24" i="24" s="1"/>
  <c r="L22" i="24"/>
  <c r="M22" i="24"/>
  <c r="N22" i="24"/>
  <c r="O22" i="24"/>
  <c r="P22" i="24"/>
  <c r="Q22" i="24"/>
  <c r="R22" i="24"/>
  <c r="S22" i="24"/>
  <c r="T22" i="24"/>
  <c r="U22" i="24"/>
  <c r="V22" i="24"/>
  <c r="W22" i="24"/>
  <c r="X22" i="24"/>
  <c r="H21" i="24"/>
  <c r="I21" i="24"/>
  <c r="J21" i="24"/>
  <c r="K21" i="24"/>
  <c r="K23" i="24" s="1"/>
  <c r="L21" i="24"/>
  <c r="M21" i="24"/>
  <c r="N21" i="24"/>
  <c r="O21" i="24"/>
  <c r="P21" i="24"/>
  <c r="Q21" i="24"/>
  <c r="R21" i="24"/>
  <c r="S21" i="24"/>
  <c r="T21" i="24"/>
  <c r="U21" i="24"/>
  <c r="V21" i="24"/>
  <c r="W21" i="24"/>
  <c r="X21" i="24"/>
  <c r="F22" i="24"/>
  <c r="F21" i="24"/>
  <c r="G28" i="23"/>
  <c r="H28" i="23"/>
  <c r="I28" i="23"/>
  <c r="J28" i="23"/>
  <c r="K28" i="23"/>
  <c r="K30" i="23" s="1"/>
  <c r="L28" i="23"/>
  <c r="M28" i="23"/>
  <c r="N28" i="23"/>
  <c r="O28" i="23"/>
  <c r="P28" i="23"/>
  <c r="Q28" i="23"/>
  <c r="R28" i="23"/>
  <c r="S28" i="23"/>
  <c r="T28" i="23"/>
  <c r="U28" i="23"/>
  <c r="V28" i="23"/>
  <c r="W28" i="23"/>
  <c r="X28" i="23"/>
  <c r="G27" i="23"/>
  <c r="H27" i="23"/>
  <c r="I27" i="23"/>
  <c r="J27" i="23"/>
  <c r="K27" i="23"/>
  <c r="K29" i="23" s="1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F28" i="23"/>
  <c r="F27" i="23"/>
  <c r="H20" i="21"/>
  <c r="I20" i="21"/>
  <c r="J20" i="21"/>
  <c r="K20" i="21"/>
  <c r="K21" i="21" s="1"/>
  <c r="L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F20" i="21"/>
  <c r="K25" i="19"/>
  <c r="K24" i="19"/>
  <c r="F23" i="19"/>
  <c r="F22" i="19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F27" i="17"/>
  <c r="F26" i="17"/>
  <c r="E20" i="33" l="1"/>
  <c r="F24" i="31"/>
  <c r="F23" i="29"/>
  <c r="F21" i="28"/>
  <c r="F20" i="27"/>
  <c r="F21" i="22"/>
  <c r="F23" i="20"/>
  <c r="F22" i="16"/>
  <c r="F20" i="15"/>
  <c r="E21" i="14"/>
  <c r="F25" i="11"/>
  <c r="E20" i="6"/>
  <c r="K12" i="30" l="1"/>
  <c r="F12" i="30"/>
  <c r="H14" i="29"/>
  <c r="I14" i="29"/>
  <c r="J14" i="29"/>
  <c r="K14" i="29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3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F14" i="29"/>
  <c r="F13" i="29"/>
  <c r="F13" i="17"/>
  <c r="G16" i="23" l="1"/>
  <c r="H16" i="23"/>
  <c r="I16" i="23"/>
  <c r="J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F16" i="23"/>
  <c r="F15" i="23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X20" i="27"/>
  <c r="W20" i="27"/>
  <c r="V20" i="27"/>
  <c r="U20" i="27"/>
  <c r="T20" i="27"/>
  <c r="S20" i="27"/>
  <c r="R20" i="27"/>
  <c r="Q20" i="27"/>
  <c r="P20" i="27"/>
  <c r="O20" i="27"/>
  <c r="N20" i="27"/>
  <c r="M20" i="27"/>
  <c r="L20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X21" i="22"/>
  <c r="W21" i="22"/>
  <c r="V21" i="22"/>
  <c r="U21" i="22"/>
  <c r="T21" i="22"/>
  <c r="S21" i="22"/>
  <c r="R21" i="22"/>
  <c r="Q21" i="22"/>
  <c r="P21" i="22"/>
  <c r="O21" i="22"/>
  <c r="N21" i="22"/>
  <c r="M21" i="22"/>
  <c r="L21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2" i="19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X22" i="16"/>
  <c r="W22" i="16"/>
  <c r="V22" i="16"/>
  <c r="U22" i="16"/>
  <c r="T22" i="16"/>
  <c r="S22" i="16"/>
  <c r="R22" i="16"/>
  <c r="Q22" i="16"/>
  <c r="P22" i="16"/>
  <c r="O22" i="16"/>
  <c r="N22" i="16"/>
  <c r="M22" i="16"/>
  <c r="L22" i="16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K23" i="20" l="1"/>
  <c r="K29" i="17" l="1"/>
  <c r="K28" i="17"/>
  <c r="F11" i="27" l="1"/>
  <c r="H13" i="17" l="1"/>
  <c r="I13" i="17"/>
  <c r="J13" i="17"/>
  <c r="K13" i="17"/>
  <c r="K13" i="30"/>
  <c r="K24" i="20" l="1"/>
  <c r="J20" i="6" l="1"/>
  <c r="K24" i="31" l="1"/>
  <c r="K23" i="29"/>
  <c r="K20" i="27"/>
  <c r="K21" i="22"/>
  <c r="H23" i="20"/>
  <c r="K22" i="16" l="1"/>
  <c r="I22" i="16"/>
  <c r="H22" i="16"/>
  <c r="K20" i="15"/>
  <c r="H20" i="15"/>
  <c r="J21" i="14"/>
  <c r="K25" i="11" l="1"/>
  <c r="K26" i="11" s="1"/>
  <c r="H25" i="11"/>
  <c r="G20" i="6" l="1"/>
  <c r="K18" i="23" l="1"/>
  <c r="K14" i="17"/>
  <c r="K16" i="17" s="1"/>
  <c r="K21" i="15" l="1"/>
  <c r="H12" i="6" l="1"/>
  <c r="I12" i="6"/>
  <c r="J13" i="6"/>
  <c r="G12" i="6"/>
  <c r="G20" i="33" l="1"/>
  <c r="H20" i="33"/>
  <c r="I20" i="33"/>
  <c r="J20" i="33"/>
  <c r="J21" i="33" s="1"/>
  <c r="H24" i="31" l="1"/>
  <c r="I24" i="31"/>
  <c r="J24" i="31"/>
  <c r="K25" i="31"/>
  <c r="J12" i="30" l="1"/>
  <c r="I12" i="30"/>
  <c r="H12" i="30"/>
  <c r="K16" i="29"/>
  <c r="K24" i="29"/>
  <c r="J23" i="29"/>
  <c r="I23" i="29"/>
  <c r="H23" i="29"/>
  <c r="K21" i="28"/>
  <c r="K22" i="28" s="1"/>
  <c r="J21" i="28"/>
  <c r="I21" i="28"/>
  <c r="H21" i="28"/>
  <c r="H20" i="27"/>
  <c r="I20" i="27"/>
  <c r="J20" i="27"/>
  <c r="K21" i="27"/>
  <c r="H11" i="27"/>
  <c r="I11" i="27"/>
  <c r="J11" i="27"/>
  <c r="K11" i="27"/>
  <c r="K12" i="27" s="1"/>
  <c r="K12" i="26" l="1"/>
  <c r="H15" i="23" l="1"/>
  <c r="I15" i="23"/>
  <c r="J15" i="23"/>
  <c r="K15" i="23"/>
  <c r="K17" i="23" s="1"/>
  <c r="H21" i="22"/>
  <c r="I21" i="22"/>
  <c r="J21" i="22"/>
  <c r="K22" i="22"/>
  <c r="I23" i="20"/>
  <c r="J23" i="20"/>
  <c r="K15" i="17" l="1"/>
  <c r="H14" i="17"/>
  <c r="I14" i="17"/>
  <c r="J14" i="17"/>
  <c r="F14" i="17"/>
  <c r="J22" i="16"/>
  <c r="K23" i="16"/>
  <c r="K14" i="16"/>
  <c r="J20" i="15"/>
  <c r="I20" i="15"/>
  <c r="J22" i="14" l="1"/>
  <c r="I21" i="14"/>
  <c r="H21" i="14"/>
  <c r="G21" i="14"/>
  <c r="I25" i="11" l="1"/>
  <c r="J25" i="11"/>
  <c r="H20" i="6" l="1"/>
  <c r="I20" i="6"/>
  <c r="J21" i="6"/>
</calcChain>
</file>

<file path=xl/sharedStrings.xml><?xml version="1.0" encoding="utf-8"?>
<sst xmlns="http://schemas.openxmlformats.org/spreadsheetml/2006/main" count="1708" uniqueCount="213">
  <si>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</si>
  <si>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</si>
  <si>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</si>
  <si>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</si>
  <si>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</si>
  <si>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</si>
  <si>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</si>
  <si>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</si>
  <si>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</si>
  <si>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</si>
  <si>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</si>
  <si>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</si>
  <si>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</si>
  <si>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</si>
  <si>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</si>
  <si>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</si>
  <si>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</si>
  <si>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</si>
  <si>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</si>
  <si>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</si>
  <si>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</si>
  <si>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</si>
  <si>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</si>
  <si>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</si>
  <si>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</si>
  <si>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</si>
  <si>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</si>
  <si>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</si>
  <si>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</si>
  <si>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</si>
  <si>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</si>
  <si>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</si>
  <si>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</si>
  <si>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</si>
  <si>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</si>
  <si>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</si>
  <si>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</si>
  <si>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</si>
  <si>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</si>
  <si>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</si>
  <si>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</si>
  <si>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</si>
  <si>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</si>
  <si>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</si>
  <si>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</si>
  <si>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</si>
  <si>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</si>
  <si>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</si>
  <si>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</si>
  <si>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</si>
  <si>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</si>
  <si>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</si>
  <si>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</si>
  <si>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</si>
  <si>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</si>
  <si>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</si>
  <si>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</si>
  <si>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</si>
  <si>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</si>
  <si>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</si>
  <si>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</si>
  <si>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</si>
  <si>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</si>
  <si>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</si>
  <si>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</si>
  <si>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</si>
  <si>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</si>
  <si>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</si>
  <si>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</si>
  <si>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</si>
  <si>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</si>
  <si>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</si>
  <si>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</si>
  <si>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</si>
  <si>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</si>
  <si>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</si>
  <si>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</si>
  <si>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</si>
  <si>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Биточек из птицы с сыром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</si>
  <si>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</si>
  <si>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</si>
  <si>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</si>
  <si>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</si>
  <si>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</si>
  <si>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</si>
  <si>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</si>
  <si>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</si>
  <si>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</si>
  <si>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</si>
  <si>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</si>
  <si>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</si>
  <si>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</si>
  <si>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</si>
  <si>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</si>
  <si>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</si>
  <si>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</si>
  <si>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</si>
  <si>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</si>
  <si>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Люля – кебаб с томатным соусом и зеленью</t>
  </si>
  <si>
    <t>Биточек из рыбы</t>
  </si>
  <si>
    <t>80/10</t>
  </si>
  <si>
    <t>200/5</t>
  </si>
  <si>
    <t>Горячее блюдо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</si>
  <si>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</si>
  <si>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</si>
  <si>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</si>
  <si>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</si>
  <si>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</si>
  <si>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</si>
  <si>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</si>
  <si>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</si>
  <si>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</si>
  <si>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</si>
  <si>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</si>
  <si>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</si>
  <si>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</si>
  <si>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</si>
  <si>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</si>
  <si>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</si>
  <si>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</si>
  <si>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</si>
  <si>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</si>
  <si>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</si>
  <si>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</si>
  <si>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</si>
  <si>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</si>
  <si>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</si>
  <si>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</si>
  <si>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</si>
  <si>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</si>
  <si>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</si>
  <si>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</si>
  <si>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</si>
  <si>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</si>
  <si>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</si>
  <si>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</si>
  <si>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</si>
  <si>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</si>
  <si>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</si>
  <si>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</si>
  <si>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</si>
  <si>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</si>
  <si>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</si>
  <si>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</si>
  <si>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</si>
  <si>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</si>
  <si>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</si>
  <si>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</si>
  <si>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</si>
  <si>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</si>
  <si>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</si>
  <si>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</si>
  <si>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</si>
  <si>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</si>
  <si>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</si>
  <si>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</si>
  <si>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</si>
  <si>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</si>
  <si>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</si>
  <si>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</si>
  <si>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</si>
  <si>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</si>
  <si>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</si>
  <si>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</si>
  <si>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</si>
  <si>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</si>
  <si>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</si>
  <si>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</si>
  <si>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</si>
  <si>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</si>
  <si>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</si>
  <si>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</si>
  <si>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</si>
  <si>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</si>
  <si>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</si>
  <si>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</si>
  <si>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228/1</t>
  </si>
  <si>
    <t>Суп картофельный с колбасками и гренками</t>
  </si>
  <si>
    <t>Яйцо отварное</t>
  </si>
  <si>
    <t>Филе птицы запеченное с помидорами</t>
  </si>
  <si>
    <t>Чахохбили</t>
  </si>
  <si>
    <t>Ассорти из свежих овощей</t>
  </si>
  <si>
    <t>Кисель плодово-ягодный витаминизированный (вишневый)</t>
  </si>
  <si>
    <t>Салат из свежих огурцов</t>
  </si>
  <si>
    <t>Огурцы порционные</t>
  </si>
  <si>
    <t xml:space="preserve"> Бефстроганов (свинина)</t>
  </si>
  <si>
    <t>Каша  овсяная молочная с маслом</t>
  </si>
  <si>
    <t>Напиток плодово – ягодный витаминизированный (черносмородиновый)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</si>
  <si>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</si>
  <si>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</si>
  <si>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</si>
  <si>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</si>
  <si>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</si>
  <si>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Кондитерское изделие промышленного производства (Зефир)</t>
  </si>
  <si>
    <t>Макароны отварные с  сыром  и маслом</t>
  </si>
  <si>
    <t>Икра овощная</t>
  </si>
  <si>
    <t>Печень "По - строгановски"</t>
  </si>
  <si>
    <t>Солянка мясная</t>
  </si>
  <si>
    <t>Фрикадельки куриные с красным соусом</t>
  </si>
  <si>
    <t>Блинчики с маслом (2 шт)</t>
  </si>
  <si>
    <t xml:space="preserve">Картофель запеченный с сыром </t>
  </si>
  <si>
    <t>Бефстроганов (говядина)</t>
  </si>
  <si>
    <t>Напиток плодово – ягодный витаминизированный  (вишневый)</t>
  </si>
  <si>
    <t>Филе птицы тушеное с овощами (филе птицы, лук, морковь, томатная паста, сметана)</t>
  </si>
  <si>
    <t xml:space="preserve">Бигос с мясом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</si>
  <si>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</si>
  <si>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</si>
  <si>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</si>
  <si>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</si>
  <si>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</si>
  <si>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</si>
  <si>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</si>
  <si>
    <t>Пудинг из творога с изюмом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</si>
</sst>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9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42" xfId="0" applyFont="1" applyFill="1" applyBorder="1"/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51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11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10" fillId="2" borderId="53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42" xfId="0" applyFont="1" applyFill="1" applyBorder="1" applyAlignment="1">
      <alignment horizontal="left"/>
    </xf>
    <xf numFmtId="0" fontId="13" fillId="3" borderId="42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10" fillId="4" borderId="43" xfId="0" applyFont="1" applyFill="1" applyBorder="1" applyAlignment="1">
      <alignment horizontal="left"/>
    </xf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5" fillId="0" borderId="60" xfId="0" applyFont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13" fillId="2" borderId="41" xfId="0" applyFont="1" applyFill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42" xfId="1" applyFont="1" applyFill="1" applyBorder="1" applyAlignment="1">
      <alignment horizontal="center"/>
    </xf>
    <xf numFmtId="0" fontId="13" fillId="2" borderId="53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 wrapText="1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5" fillId="0" borderId="13" xfId="1" applyFont="1" applyBorder="1" applyAlignment="1">
      <alignment horizontal="center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3" borderId="38" xfId="0" applyFont="1" applyFill="1" applyBorder="1"/>
    <xf numFmtId="0" fontId="10" fillId="4" borderId="38" xfId="0" applyFont="1" applyFill="1" applyBorder="1"/>
    <xf numFmtId="0" fontId="10" fillId="4" borderId="39" xfId="0" applyFont="1" applyFill="1" applyBorder="1"/>
    <xf numFmtId="0" fontId="12" fillId="0" borderId="43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4" borderId="42" xfId="0" applyFont="1" applyFill="1" applyBorder="1" applyAlignment="1">
      <alignment wrapText="1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0" fontId="10" fillId="4" borderId="34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58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5" fillId="0" borderId="42" xfId="1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0" borderId="30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0" borderId="30" xfId="0" applyFont="1" applyBorder="1" applyAlignment="1">
      <alignment horizontal="center" wrapText="1"/>
    </xf>
    <xf numFmtId="0" fontId="10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9" fillId="4" borderId="54" xfId="0" applyFont="1" applyFill="1" applyBorder="1"/>
    <xf numFmtId="0" fontId="9" fillId="3" borderId="5" xfId="0" applyFont="1" applyFill="1" applyBorder="1"/>
    <xf numFmtId="0" fontId="9" fillId="3" borderId="44" xfId="0" applyFont="1" applyFill="1" applyBorder="1" applyAlignment="1">
      <alignment horizontal="center"/>
    </xf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42" xfId="1" applyFont="1" applyFill="1" applyBorder="1" applyAlignment="1">
      <alignment horizontal="center"/>
    </xf>
    <xf numFmtId="0" fontId="10" fillId="0" borderId="60" xfId="0" applyFont="1" applyBorder="1" applyAlignment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2" borderId="55" xfId="0" applyFont="1" applyFill="1" applyBorder="1" applyAlignment="1"/>
    <xf numFmtId="164" fontId="6" fillId="2" borderId="42" xfId="0" applyNumberFormat="1" applyFont="1" applyFill="1" applyBorder="1" applyAlignment="1">
      <alignment horizontal="center"/>
    </xf>
    <xf numFmtId="0" fontId="10" fillId="2" borderId="58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3" borderId="56" xfId="0" applyFont="1" applyFill="1" applyBorder="1" applyAlignment="1">
      <alignment horizontal="center"/>
    </xf>
    <xf numFmtId="0" fontId="12" fillId="4" borderId="56" xfId="0" applyFont="1" applyFill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4" borderId="57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64" fontId="5" fillId="3" borderId="5" xfId="0" applyNumberFormat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7" fillId="4" borderId="55" xfId="0" applyNumberFormat="1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0" fillId="2" borderId="51" xfId="0" applyFont="1" applyFill="1" applyBorder="1"/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7" fillId="2" borderId="54" xfId="0" applyFont="1" applyFill="1" applyBorder="1"/>
    <xf numFmtId="0" fontId="10" fillId="4" borderId="54" xfId="0" applyFont="1" applyFill="1" applyBorder="1"/>
    <xf numFmtId="0" fontId="10" fillId="3" borderId="54" xfId="0" applyFont="1" applyFill="1" applyBorder="1"/>
    <xf numFmtId="0" fontId="7" fillId="3" borderId="44" xfId="0" applyFont="1" applyFill="1" applyBorder="1"/>
    <xf numFmtId="0" fontId="9" fillId="4" borderId="42" xfId="0" applyFont="1" applyFill="1" applyBorder="1" applyAlignment="1">
      <alignment horizontal="center"/>
    </xf>
    <xf numFmtId="0" fontId="9" fillId="4" borderId="5" xfId="0" applyFont="1" applyFill="1" applyBorder="1"/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10" fillId="4" borderId="61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61" xfId="0" applyFont="1" applyFill="1" applyBorder="1" applyAlignment="1">
      <alignment horizontal="center"/>
    </xf>
    <xf numFmtId="0" fontId="5" fillId="4" borderId="61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2" fontId="7" fillId="3" borderId="44" xfId="0" applyNumberFormat="1" applyFont="1" applyFill="1" applyBorder="1" applyAlignment="1">
      <alignment horizontal="center"/>
    </xf>
    <xf numFmtId="164" fontId="7" fillId="4" borderId="44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10" fillId="0" borderId="6" xfId="0" applyFont="1" applyBorder="1"/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164" fontId="7" fillId="2" borderId="5" xfId="0" applyNumberFormat="1" applyFont="1" applyFill="1" applyBorder="1" applyAlignment="1">
      <alignment horizontal="center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60" xfId="0" applyFont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8" fillId="0" borderId="66" xfId="0" applyFont="1" applyBorder="1"/>
    <xf numFmtId="0" fontId="10" fillId="3" borderId="56" xfId="0" applyFont="1" applyFill="1" applyBorder="1"/>
    <xf numFmtId="0" fontId="10" fillId="4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wrapText="1"/>
    </xf>
    <xf numFmtId="0" fontId="9" fillId="2" borderId="43" xfId="0" applyFont="1" applyFill="1" applyBorder="1" applyAlignment="1"/>
    <xf numFmtId="0" fontId="9" fillId="2" borderId="47" xfId="0" applyFont="1" applyFill="1" applyBorder="1" applyAlignment="1">
      <alignment horizontal="center"/>
    </xf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51" xfId="0" applyFont="1" applyBorder="1" applyAlignment="1">
      <alignment horizontal="center"/>
    </xf>
    <xf numFmtId="0" fontId="7" fillId="0" borderId="64" xfId="0" applyFont="1" applyBorder="1" applyAlignment="1">
      <alignment horizontal="center" wrapText="1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5" fillId="4" borderId="6" xfId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0" applyFont="1" applyBorder="1" applyAlignment="1">
      <alignment horizontal="center"/>
    </xf>
    <xf numFmtId="0" fontId="5" fillId="0" borderId="73" xfId="0" applyFont="1" applyBorder="1" applyAlignment="1">
      <alignment horizontal="center"/>
    </xf>
    <xf numFmtId="0" fontId="5" fillId="2" borderId="73" xfId="0" applyFont="1" applyFill="1" applyBorder="1" applyAlignment="1">
      <alignment horizontal="center"/>
    </xf>
    <xf numFmtId="0" fontId="10" fillId="2" borderId="73" xfId="0" applyFont="1" applyFill="1" applyBorder="1" applyAlignment="1">
      <alignment horizontal="center"/>
    </xf>
    <xf numFmtId="0" fontId="7" fillId="0" borderId="19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164" fontId="7" fillId="2" borderId="54" xfId="0" applyNumberFormat="1" applyFont="1" applyFill="1" applyBorder="1" applyAlignment="1">
      <alignment horizontal="center"/>
    </xf>
    <xf numFmtId="0" fontId="7" fillId="0" borderId="55" xfId="0" applyFont="1" applyBorder="1"/>
    <xf numFmtId="0" fontId="17" fillId="2" borderId="33" xfId="0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10" fillId="3" borderId="42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3" fillId="4" borderId="53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5" fillId="4" borderId="42" xfId="1" applyFont="1" applyFill="1" applyBorder="1" applyAlignment="1">
      <alignment horizontal="center" wrapText="1"/>
    </xf>
    <xf numFmtId="0" fontId="7" fillId="0" borderId="13" xfId="0" applyFont="1" applyBorder="1"/>
    <xf numFmtId="0" fontId="7" fillId="0" borderId="6" xfId="0" applyFont="1" applyBorder="1" applyAlignment="1">
      <alignment horizontal="center"/>
    </xf>
    <xf numFmtId="0" fontId="7" fillId="0" borderId="14" xfId="0" applyFont="1" applyBorder="1"/>
    <xf numFmtId="0" fontId="7" fillId="0" borderId="4" xfId="0" applyFont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 wrapText="1"/>
    </xf>
    <xf numFmtId="164" fontId="7" fillId="3" borderId="42" xfId="0" applyNumberFormat="1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/>
    </xf>
    <xf numFmtId="0" fontId="6" fillId="3" borderId="49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10" fillId="4" borderId="57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0" borderId="56" xfId="0" applyFont="1" applyBorder="1" applyAlignment="1">
      <alignment horizontal="right"/>
    </xf>
    <xf numFmtId="0" fontId="9" fillId="0" borderId="56" xfId="0" applyFont="1" applyBorder="1"/>
    <xf numFmtId="0" fontId="10" fillId="3" borderId="59" xfId="0" applyFont="1" applyFill="1" applyBorder="1" applyAlignment="1">
      <alignment horizontal="center"/>
    </xf>
    <xf numFmtId="0" fontId="10" fillId="4" borderId="57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6" fillId="0" borderId="41" xfId="0" applyFont="1" applyBorder="1"/>
    <xf numFmtId="0" fontId="6" fillId="0" borderId="43" xfId="0" applyFont="1" applyBorder="1"/>
    <xf numFmtId="0" fontId="9" fillId="3" borderId="42" xfId="0" applyFont="1" applyFill="1" applyBorder="1"/>
    <xf numFmtId="0" fontId="10" fillId="3" borderId="42" xfId="0" applyFont="1" applyFill="1" applyBorder="1" applyAlignment="1"/>
    <xf numFmtId="0" fontId="5" fillId="3" borderId="1" xfId="1" applyFont="1" applyFill="1" applyBorder="1" applyAlignment="1">
      <alignment horizontal="center" wrapText="1"/>
    </xf>
    <xf numFmtId="0" fontId="9" fillId="3" borderId="44" xfId="0" applyFont="1" applyFill="1" applyBorder="1"/>
    <xf numFmtId="0" fontId="7" fillId="3" borderId="55" xfId="0" applyFont="1" applyFill="1" applyBorder="1"/>
    <xf numFmtId="0" fontId="8" fillId="3" borderId="44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center"/>
    </xf>
    <xf numFmtId="0" fontId="9" fillId="4" borderId="42" xfId="0" applyFont="1" applyFill="1" applyBorder="1"/>
    <xf numFmtId="0" fontId="9" fillId="4" borderId="44" xfId="0" applyFont="1" applyFill="1" applyBorder="1"/>
    <xf numFmtId="0" fontId="10" fillId="4" borderId="54" xfId="0" applyFont="1" applyFill="1" applyBorder="1" applyAlignment="1">
      <alignment horizontal="center"/>
    </xf>
    <xf numFmtId="0" fontId="9" fillId="4" borderId="43" xfId="0" applyFont="1" applyFill="1" applyBorder="1"/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0" xfId="0" applyFont="1" applyFill="1" applyBorder="1"/>
    <xf numFmtId="0" fontId="10" fillId="4" borderId="5" xfId="0" applyFont="1" applyFill="1" applyBorder="1" applyAlignment="1"/>
    <xf numFmtId="0" fontId="15" fillId="0" borderId="31" xfId="0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/>
    </xf>
    <xf numFmtId="0" fontId="10" fillId="5" borderId="5" xfId="0" applyFont="1" applyFill="1" applyBorder="1"/>
    <xf numFmtId="0" fontId="10" fillId="5" borderId="42" xfId="0" applyFont="1" applyFill="1" applyBorder="1" applyAlignment="1">
      <alignment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/>
    </xf>
    <xf numFmtId="0" fontId="5" fillId="5" borderId="34" xfId="1" applyFont="1" applyFill="1" applyBorder="1" applyAlignment="1">
      <alignment horizontal="center"/>
    </xf>
    <xf numFmtId="0" fontId="5" fillId="5" borderId="1" xfId="1" applyFont="1" applyFill="1" applyBorder="1" applyAlignment="1">
      <alignment horizontal="center"/>
    </xf>
    <xf numFmtId="0" fontId="5" fillId="5" borderId="17" xfId="1" applyFont="1" applyFill="1" applyBorder="1" applyAlignment="1">
      <alignment horizontal="center"/>
    </xf>
    <xf numFmtId="0" fontId="5" fillId="5" borderId="5" xfId="1" applyFont="1" applyFill="1" applyBorder="1" applyAlignment="1">
      <alignment horizontal="center"/>
    </xf>
    <xf numFmtId="0" fontId="5" fillId="5" borderId="4" xfId="1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0" fontId="7" fillId="3" borderId="43" xfId="0" applyFont="1" applyFill="1" applyBorder="1"/>
    <xf numFmtId="164" fontId="5" fillId="0" borderId="58" xfId="0" applyNumberFormat="1" applyFont="1" applyBorder="1" applyAlignment="1">
      <alignment horizontal="center"/>
    </xf>
    <xf numFmtId="0" fontId="5" fillId="3" borderId="56" xfId="0" applyFont="1" applyFill="1" applyBorder="1" applyAlignment="1">
      <alignment horizontal="center" wrapText="1"/>
    </xf>
    <xf numFmtId="0" fontId="5" fillId="4" borderId="56" xfId="0" applyFont="1" applyFill="1" applyBorder="1" applyAlignment="1">
      <alignment horizontal="center" wrapText="1"/>
    </xf>
    <xf numFmtId="164" fontId="6" fillId="3" borderId="59" xfId="0" applyNumberFormat="1" applyFont="1" applyFill="1" applyBorder="1" applyAlignment="1">
      <alignment horizontal="center"/>
    </xf>
    <xf numFmtId="164" fontId="6" fillId="4" borderId="57" xfId="0" applyNumberFormat="1" applyFont="1" applyFill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7" fillId="4" borderId="44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3" borderId="59" xfId="0" applyFont="1" applyFill="1" applyBorder="1"/>
    <xf numFmtId="0" fontId="12" fillId="3" borderId="44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0" fillId="4" borderId="59" xfId="0" applyFont="1" applyFill="1" applyBorder="1" applyAlignment="1">
      <alignment horizontal="center"/>
    </xf>
    <xf numFmtId="0" fontId="10" fillId="4" borderId="59" xfId="0" applyFont="1" applyFill="1" applyBorder="1"/>
    <xf numFmtId="0" fontId="7" fillId="4" borderId="44" xfId="0" applyFont="1" applyFill="1" applyBorder="1" applyAlignment="1">
      <alignment horizontal="left"/>
    </xf>
    <xf numFmtId="0" fontId="9" fillId="4" borderId="57" xfId="0" applyFont="1" applyFill="1" applyBorder="1" applyAlignment="1">
      <alignment horizontal="center"/>
    </xf>
    <xf numFmtId="0" fontId="9" fillId="4" borderId="57" xfId="0" applyFont="1" applyFill="1" applyBorder="1"/>
    <xf numFmtId="0" fontId="10" fillId="4" borderId="57" xfId="0" applyFont="1" applyFill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right"/>
    </xf>
    <xf numFmtId="0" fontId="6" fillId="3" borderId="59" xfId="0" applyFont="1" applyFill="1" applyBorder="1" applyAlignment="1">
      <alignment horizontal="center"/>
    </xf>
    <xf numFmtId="0" fontId="5" fillId="3" borderId="56" xfId="0" applyFont="1" applyFill="1" applyBorder="1" applyAlignment="1">
      <alignment horizontal="center"/>
    </xf>
    <xf numFmtId="0" fontId="5" fillId="4" borderId="56" xfId="1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0" fillId="0" borderId="58" xfId="0" applyFont="1" applyBorder="1"/>
    <xf numFmtId="2" fontId="6" fillId="3" borderId="56" xfId="0" applyNumberFormat="1" applyFont="1" applyFill="1" applyBorder="1" applyAlignment="1">
      <alignment horizontal="center"/>
    </xf>
    <xf numFmtId="2" fontId="6" fillId="4" borderId="57" xfId="0" applyNumberFormat="1" applyFont="1" applyFill="1" applyBorder="1" applyAlignment="1">
      <alignment horizontal="center"/>
    </xf>
    <xf numFmtId="0" fontId="9" fillId="4" borderId="38" xfId="0" applyFont="1" applyFill="1" applyBorder="1"/>
    <xf numFmtId="0" fontId="9" fillId="3" borderId="38" xfId="0" applyFont="1" applyFill="1" applyBorder="1"/>
    <xf numFmtId="0" fontId="9" fillId="4" borderId="39" xfId="0" applyFont="1" applyFill="1" applyBorder="1"/>
    <xf numFmtId="0" fontId="9" fillId="4" borderId="43" xfId="0" applyFont="1" applyFill="1" applyBorder="1" applyAlignment="1">
      <alignment horizontal="center"/>
    </xf>
    <xf numFmtId="0" fontId="9" fillId="4" borderId="55" xfId="0" applyFont="1" applyFill="1" applyBorder="1"/>
    <xf numFmtId="0" fontId="9" fillId="0" borderId="56" xfId="0" applyFont="1" applyBorder="1" applyAlignment="1">
      <alignment horizontal="center"/>
    </xf>
    <xf numFmtId="0" fontId="5" fillId="3" borderId="34" xfId="1" applyFont="1" applyFill="1" applyBorder="1" applyAlignment="1">
      <alignment horizontal="center" wrapText="1"/>
    </xf>
    <xf numFmtId="0" fontId="5" fillId="3" borderId="17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2" fontId="6" fillId="3" borderId="54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42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left" wrapText="1"/>
    </xf>
    <xf numFmtId="0" fontId="10" fillId="3" borderId="42" xfId="0" applyFont="1" applyFill="1" applyBorder="1" applyAlignment="1">
      <alignment horizontal="center" wrapText="1"/>
    </xf>
    <xf numFmtId="0" fontId="13" fillId="2" borderId="44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13" fillId="3" borderId="44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left"/>
    </xf>
    <xf numFmtId="0" fontId="13" fillId="4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left"/>
    </xf>
    <xf numFmtId="0" fontId="7" fillId="4" borderId="54" xfId="0" applyFont="1" applyFill="1" applyBorder="1" applyAlignment="1">
      <alignment horizontal="left"/>
    </xf>
    <xf numFmtId="0" fontId="7" fillId="4" borderId="55" xfId="0" applyFont="1" applyFill="1" applyBorder="1" applyAlignment="1">
      <alignment horizontal="left"/>
    </xf>
    <xf numFmtId="0" fontId="15" fillId="0" borderId="42" xfId="0" applyFont="1" applyFill="1" applyBorder="1" applyAlignment="1">
      <alignment horizontal="center" vertical="center" wrapText="1"/>
    </xf>
    <xf numFmtId="0" fontId="9" fillId="2" borderId="54" xfId="0" applyFont="1" applyFill="1" applyBorder="1"/>
    <xf numFmtId="0" fontId="10" fillId="4" borderId="56" xfId="0" applyFont="1" applyFill="1" applyBorder="1" applyAlignment="1">
      <alignment horizontal="center" wrapText="1"/>
    </xf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10" fillId="4" borderId="43" xfId="0" applyFont="1" applyFill="1" applyBorder="1" applyAlignment="1"/>
    <xf numFmtId="2" fontId="6" fillId="4" borderId="55" xfId="0" applyNumberFormat="1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/>
    </xf>
    <xf numFmtId="0" fontId="9" fillId="3" borderId="54" xfId="0" applyFont="1" applyFill="1" applyBorder="1"/>
    <xf numFmtId="0" fontId="7" fillId="3" borderId="44" xfId="0" applyFont="1" applyFill="1" applyBorder="1" applyAlignment="1"/>
    <xf numFmtId="0" fontId="10" fillId="4" borderId="38" xfId="0" applyFont="1" applyFill="1" applyBorder="1" applyAlignment="1">
      <alignment horizontal="left"/>
    </xf>
    <xf numFmtId="0" fontId="7" fillId="4" borderId="43" xfId="0" applyFont="1" applyFill="1" applyBorder="1" applyAlignment="1"/>
    <xf numFmtId="0" fontId="6" fillId="4" borderId="57" xfId="0" applyFont="1" applyFill="1" applyBorder="1" applyAlignment="1">
      <alignment horizontal="center"/>
    </xf>
    <xf numFmtId="0" fontId="10" fillId="3" borderId="48" xfId="0" applyFont="1" applyFill="1" applyBorder="1"/>
    <xf numFmtId="0" fontId="10" fillId="4" borderId="48" xfId="0" applyFont="1" applyFill="1" applyBorder="1"/>
    <xf numFmtId="0" fontId="10" fillId="0" borderId="44" xfId="0" applyFont="1" applyBorder="1" applyAlignment="1">
      <alignment horizontal="center"/>
    </xf>
    <xf numFmtId="0" fontId="10" fillId="4" borderId="21" xfId="0" applyFont="1" applyFill="1" applyBorder="1"/>
    <xf numFmtId="0" fontId="15" fillId="2" borderId="31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 vertical="center" wrapText="1"/>
    </xf>
    <xf numFmtId="0" fontId="10" fillId="2" borderId="48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/>
    </xf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6" fillId="0" borderId="0" xfId="0" applyFont="1" applyBorder="1"/>
    <xf numFmtId="0" fontId="7" fillId="0" borderId="0" xfId="0" applyFont="1" applyBorder="1"/>
    <xf numFmtId="0" fontId="10" fillId="0" borderId="56" xfId="0" applyFont="1" applyFill="1" applyBorder="1"/>
    <xf numFmtId="0" fontId="10" fillId="0" borderId="31" xfId="0" applyFont="1" applyBorder="1" applyAlignment="1">
      <alignment horizontal="center"/>
    </xf>
    <xf numFmtId="0" fontId="10" fillId="0" borderId="56" xfId="0" applyFont="1" applyBorder="1" applyAlignment="1"/>
    <xf numFmtId="0" fontId="15" fillId="0" borderId="47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7" fillId="0" borderId="53" xfId="0" applyFont="1" applyBorder="1"/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7" fillId="3" borderId="58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5" fillId="3" borderId="53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5" fillId="3" borderId="58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4" borderId="56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9" xfId="0" applyFont="1" applyFill="1" applyBorder="1" applyAlignment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7" fillId="0" borderId="61" xfId="0" applyFont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center"/>
    </xf>
    <xf numFmtId="0" fontId="10" fillId="4" borderId="4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2" fillId="5" borderId="42" xfId="0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164" fontId="6" fillId="4" borderId="42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10" fillId="2" borderId="60" xfId="0" applyFont="1" applyFill="1" applyBorder="1" applyAlignment="1">
      <alignment vertical="center" wrapText="1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2" borderId="48" xfId="0" applyFont="1" applyFill="1" applyBorder="1"/>
    <xf numFmtId="0" fontId="7" fillId="0" borderId="42" xfId="1" applyFont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5" fillId="3" borderId="42" xfId="0" applyFont="1" applyFill="1" applyBorder="1"/>
    <xf numFmtId="0" fontId="10" fillId="3" borderId="44" xfId="0" applyFont="1" applyFill="1" applyBorder="1"/>
    <xf numFmtId="0" fontId="10" fillId="4" borderId="44" xfId="0" applyFont="1" applyFill="1" applyBorder="1"/>
    <xf numFmtId="0" fontId="12" fillId="4" borderId="42" xfId="0" applyFont="1" applyFill="1" applyBorder="1" applyAlignment="1">
      <alignment horizontal="left"/>
    </xf>
    <xf numFmtId="0" fontId="10" fillId="0" borderId="63" xfId="0" applyFont="1" applyBorder="1"/>
    <xf numFmtId="0" fontId="5" fillId="3" borderId="56" xfId="0" applyFont="1" applyFill="1" applyBorder="1"/>
    <xf numFmtId="0" fontId="5" fillId="3" borderId="48" xfId="0" applyFont="1" applyFill="1" applyBorder="1" applyAlignment="1">
      <alignment horizontal="center"/>
    </xf>
    <xf numFmtId="0" fontId="10" fillId="2" borderId="47" xfId="0" applyFont="1" applyFill="1" applyBorder="1" applyAlignment="1">
      <alignment horizontal="left"/>
    </xf>
    <xf numFmtId="0" fontId="5" fillId="3" borderId="42" xfId="0" applyFont="1" applyFill="1" applyBorder="1" applyAlignment="1">
      <alignment wrapText="1"/>
    </xf>
    <xf numFmtId="164" fontId="7" fillId="3" borderId="54" xfId="0" applyNumberFormat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60" xfId="0" applyFont="1" applyBorder="1" applyAlignment="1">
      <alignment wrapText="1"/>
    </xf>
    <xf numFmtId="0" fontId="18" fillId="0" borderId="14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2" fillId="3" borderId="48" xfId="0" applyFont="1" applyFill="1" applyBorder="1" applyAlignment="1">
      <alignment horizontal="center"/>
    </xf>
    <xf numFmtId="0" fontId="12" fillId="4" borderId="48" xfId="0" applyFont="1" applyFill="1" applyBorder="1" applyAlignment="1">
      <alignment horizontal="center"/>
    </xf>
    <xf numFmtId="0" fontId="6" fillId="0" borderId="53" xfId="0" applyFont="1" applyBorder="1"/>
    <xf numFmtId="0" fontId="9" fillId="0" borderId="30" xfId="0" applyFont="1" applyBorder="1" applyAlignment="1">
      <alignment horizontal="center"/>
    </xf>
    <xf numFmtId="164" fontId="7" fillId="4" borderId="43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2" xfId="0" applyFont="1" applyBorder="1"/>
    <xf numFmtId="0" fontId="10" fillId="3" borderId="60" xfId="0" applyFont="1" applyFill="1" applyBorder="1" applyAlignment="1">
      <alignment horizontal="center"/>
    </xf>
    <xf numFmtId="0" fontId="10" fillId="3" borderId="63" xfId="0" applyFont="1" applyFill="1" applyBorder="1"/>
    <xf numFmtId="0" fontId="10" fillId="3" borderId="74" xfId="0" applyFont="1" applyFill="1" applyBorder="1" applyAlignment="1">
      <alignment horizontal="center"/>
    </xf>
    <xf numFmtId="164" fontId="5" fillId="3" borderId="47" xfId="0" applyNumberFormat="1" applyFont="1" applyFill="1" applyBorder="1" applyAlignment="1">
      <alignment horizontal="center"/>
    </xf>
    <xf numFmtId="0" fontId="10" fillId="4" borderId="42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" wrapText="1"/>
    </xf>
    <xf numFmtId="0" fontId="9" fillId="2" borderId="44" xfId="0" applyFont="1" applyFill="1" applyBorder="1" applyAlignment="1">
      <alignment horizontal="center"/>
    </xf>
    <xf numFmtId="0" fontId="9" fillId="4" borderId="50" xfId="0" applyFont="1" applyFill="1" applyBorder="1"/>
    <xf numFmtId="0" fontId="9" fillId="4" borderId="35" xfId="0" applyFont="1" applyFill="1" applyBorder="1"/>
    <xf numFmtId="0" fontId="9" fillId="4" borderId="19" xfId="0" applyFont="1" applyFill="1" applyBorder="1"/>
    <xf numFmtId="0" fontId="9" fillId="4" borderId="20" xfId="0" applyFont="1" applyFill="1" applyBorder="1"/>
    <xf numFmtId="0" fontId="9" fillId="4" borderId="21" xfId="0" applyFont="1" applyFill="1" applyBorder="1"/>
    <xf numFmtId="0" fontId="17" fillId="3" borderId="1" xfId="1" applyFont="1" applyFill="1" applyBorder="1" applyAlignment="1">
      <alignment horizontal="center"/>
    </xf>
    <xf numFmtId="0" fontId="10" fillId="2" borderId="54" xfId="0" applyFont="1" applyFill="1" applyBorder="1"/>
    <xf numFmtId="0" fontId="6" fillId="2" borderId="54" xfId="0" applyFont="1" applyFill="1" applyBorder="1" applyAlignment="1">
      <alignment horizontal="center"/>
    </xf>
    <xf numFmtId="0" fontId="12" fillId="2" borderId="55" xfId="0" applyFont="1" applyFill="1" applyBorder="1" applyAlignment="1">
      <alignment horizontal="center"/>
    </xf>
    <xf numFmtId="0" fontId="6" fillId="0" borderId="45" xfId="0" applyFont="1" applyBorder="1"/>
    <xf numFmtId="0" fontId="10" fillId="0" borderId="48" xfId="0" applyFont="1" applyBorder="1" applyAlignment="1">
      <alignment horizontal="center" vertical="center" wrapText="1"/>
    </xf>
    <xf numFmtId="0" fontId="8" fillId="3" borderId="42" xfId="0" applyFont="1" applyFill="1" applyBorder="1" applyAlignment="1">
      <alignment horizontal="center"/>
    </xf>
    <xf numFmtId="0" fontId="8" fillId="4" borderId="44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8" fillId="3" borderId="56" xfId="0" applyFont="1" applyFill="1" applyBorder="1" applyAlignment="1">
      <alignment horizontal="center"/>
    </xf>
    <xf numFmtId="0" fontId="17" fillId="4" borderId="34" xfId="1" applyFont="1" applyFill="1" applyBorder="1" applyAlignment="1">
      <alignment horizontal="center"/>
    </xf>
    <xf numFmtId="0" fontId="17" fillId="4" borderId="1" xfId="1" applyFont="1" applyFill="1" applyBorder="1" applyAlignment="1">
      <alignment horizontal="center"/>
    </xf>
    <xf numFmtId="0" fontId="17" fillId="4" borderId="17" xfId="1" applyFont="1" applyFill="1" applyBorder="1" applyAlignment="1">
      <alignment horizontal="center"/>
    </xf>
    <xf numFmtId="0" fontId="17" fillId="4" borderId="5" xfId="1" applyFont="1" applyFill="1" applyBorder="1" applyAlignment="1">
      <alignment horizontal="center"/>
    </xf>
    <xf numFmtId="0" fontId="17" fillId="4" borderId="6" xfId="1" applyFont="1" applyFill="1" applyBorder="1" applyAlignment="1">
      <alignment horizontal="center"/>
    </xf>
    <xf numFmtId="0" fontId="17" fillId="4" borderId="4" xfId="1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10" fillId="0" borderId="56" xfId="0" applyFont="1" applyBorder="1" applyAlignment="1">
      <alignment horizontal="center" wrapText="1"/>
    </xf>
    <xf numFmtId="0" fontId="6" fillId="0" borderId="56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43" xfId="0" applyFont="1" applyFill="1" applyBorder="1"/>
    <xf numFmtId="0" fontId="10" fillId="0" borderId="57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7" fillId="0" borderId="51" xfId="0" applyFont="1" applyBorder="1" applyAlignment="1">
      <alignment horizontal="center"/>
    </xf>
    <xf numFmtId="2" fontId="7" fillId="2" borderId="5" xfId="0" applyNumberFormat="1" applyFont="1" applyFill="1" applyBorder="1" applyAlignment="1">
      <alignment horizontal="center"/>
    </xf>
    <xf numFmtId="0" fontId="10" fillId="2" borderId="56" xfId="0" applyFont="1" applyFill="1" applyBorder="1" applyAlignment="1">
      <alignment horizontal="left"/>
    </xf>
    <xf numFmtId="0" fontId="10" fillId="3" borderId="56" xfId="0" applyFont="1" applyFill="1" applyBorder="1" applyAlignment="1">
      <alignment horizontal="left"/>
    </xf>
    <xf numFmtId="0" fontId="10" fillId="4" borderId="59" xfId="0" applyFont="1" applyFill="1" applyBorder="1" applyAlignment="1">
      <alignment horizontal="left"/>
    </xf>
    <xf numFmtId="0" fontId="10" fillId="2" borderId="74" xfId="0" applyFont="1" applyFill="1" applyBorder="1" applyAlignment="1">
      <alignment horizontal="center"/>
    </xf>
    <xf numFmtId="0" fontId="11" fillId="4" borderId="61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5" fillId="0" borderId="56" xfId="0" applyNumberFormat="1" applyFont="1" applyBorder="1" applyAlignment="1">
      <alignment horizontal="center"/>
    </xf>
    <xf numFmtId="0" fontId="15" fillId="0" borderId="5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4" xfId="0" applyFont="1" applyFill="1" applyBorder="1" applyAlignment="1">
      <alignment horizontal="center"/>
    </xf>
    <xf numFmtId="0" fontId="12" fillId="3" borderId="54" xfId="0" applyFont="1" applyFill="1" applyBorder="1" applyAlignment="1">
      <alignment horizontal="center"/>
    </xf>
    <xf numFmtId="0" fontId="12" fillId="4" borderId="55" xfId="0" applyFont="1" applyFill="1" applyBorder="1" applyAlignment="1">
      <alignment horizontal="center"/>
    </xf>
    <xf numFmtId="0" fontId="10" fillId="0" borderId="31" xfId="0" applyFont="1" applyBorder="1"/>
    <xf numFmtId="0" fontId="10" fillId="0" borderId="48" xfId="0" applyFont="1" applyFill="1" applyBorder="1"/>
    <xf numFmtId="0" fontId="9" fillId="3" borderId="48" xfId="0" applyFont="1" applyFill="1" applyBorder="1"/>
    <xf numFmtId="0" fontId="9" fillId="4" borderId="49" xfId="0" applyFont="1" applyFill="1" applyBorder="1"/>
    <xf numFmtId="0" fontId="9" fillId="3" borderId="49" xfId="0" applyFont="1" applyFill="1" applyBorder="1"/>
    <xf numFmtId="0" fontId="9" fillId="4" borderId="44" xfId="0" applyFont="1" applyFill="1" applyBorder="1" applyAlignment="1">
      <alignment horizontal="center"/>
    </xf>
    <xf numFmtId="0" fontId="10" fillId="2" borderId="31" xfId="0" applyFont="1" applyFill="1" applyBorder="1" applyAlignment="1">
      <alignment vertical="center" wrapText="1"/>
    </xf>
    <xf numFmtId="0" fontId="10" fillId="2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wrapText="1"/>
    </xf>
    <xf numFmtId="0" fontId="10" fillId="4" borderId="48" xfId="0" applyFont="1" applyFill="1" applyBorder="1" applyAlignment="1">
      <alignment wrapText="1"/>
    </xf>
    <xf numFmtId="0" fontId="10" fillId="0" borderId="48" xfId="0" applyFont="1" applyBorder="1" applyAlignment="1">
      <alignment wrapText="1"/>
    </xf>
    <xf numFmtId="0" fontId="10" fillId="2" borderId="48" xfId="0" applyFont="1" applyFill="1" applyBorder="1" applyAlignment="1"/>
    <xf numFmtId="0" fontId="7" fillId="3" borderId="48" xfId="0" applyFont="1" applyFill="1" applyBorder="1" applyAlignment="1"/>
    <xf numFmtId="0" fontId="7" fillId="4" borderId="49" xfId="0" applyFont="1" applyFill="1" applyBorder="1" applyAlignment="1"/>
    <xf numFmtId="0" fontId="7" fillId="3" borderId="49" xfId="0" applyFont="1" applyFill="1" applyBorder="1" applyAlignment="1"/>
    <xf numFmtId="0" fontId="7" fillId="4" borderId="50" xfId="0" applyFont="1" applyFill="1" applyBorder="1" applyAlignment="1"/>
    <xf numFmtId="0" fontId="7" fillId="0" borderId="45" xfId="0" applyFont="1" applyBorder="1" applyAlignment="1">
      <alignment horizontal="center"/>
    </xf>
    <xf numFmtId="0" fontId="10" fillId="0" borderId="47" xfId="0" applyFont="1" applyBorder="1" applyAlignment="1">
      <alignment horizontal="center" vertical="center" wrapText="1"/>
    </xf>
    <xf numFmtId="0" fontId="10" fillId="3" borderId="56" xfId="0" applyFont="1" applyFill="1" applyBorder="1" applyAlignment="1">
      <alignment horizontal="center" wrapText="1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58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AA10" sqref="AA10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10"/>
      <c r="B4" s="655" t="s">
        <v>40</v>
      </c>
      <c r="C4" s="376"/>
      <c r="D4" s="505"/>
      <c r="E4" s="655"/>
      <c r="F4" s="654"/>
      <c r="G4" s="350" t="s">
        <v>23</v>
      </c>
      <c r="H4" s="351"/>
      <c r="I4" s="352"/>
      <c r="J4" s="437" t="s">
        <v>24</v>
      </c>
      <c r="K4" s="1079" t="s">
        <v>25</v>
      </c>
      <c r="L4" s="1080"/>
      <c r="M4" s="1081"/>
      <c r="N4" s="1081"/>
      <c r="O4" s="1082"/>
      <c r="P4" s="1083" t="s">
        <v>26</v>
      </c>
      <c r="Q4" s="1084"/>
      <c r="R4" s="1084"/>
      <c r="S4" s="1084"/>
      <c r="T4" s="1084"/>
      <c r="U4" s="1084"/>
      <c r="V4" s="1084"/>
      <c r="W4" s="1084"/>
    </row>
    <row r="5" spans="1:23" ht="47" thickBot="1" x14ac:dyDescent="0.4">
      <c r="A5" s="111" t="s">
        <v>0</v>
      </c>
      <c r="B5" s="138" t="s">
        <v>41</v>
      </c>
      <c r="C5" s="666" t="s">
        <v>42</v>
      </c>
      <c r="D5" s="170" t="s">
        <v>39</v>
      </c>
      <c r="E5" s="138" t="s">
        <v>27</v>
      </c>
      <c r="F5" s="131" t="s">
        <v>38</v>
      </c>
      <c r="G5" s="314" t="s">
        <v>28</v>
      </c>
      <c r="H5" s="94" t="s">
        <v>29</v>
      </c>
      <c r="I5" s="95" t="s">
        <v>30</v>
      </c>
      <c r="J5" s="438" t="s">
        <v>31</v>
      </c>
      <c r="K5" s="512" t="s">
        <v>32</v>
      </c>
      <c r="L5" s="512" t="s">
        <v>147</v>
      </c>
      <c r="M5" s="512" t="s">
        <v>33</v>
      </c>
      <c r="N5" s="735" t="s">
        <v>148</v>
      </c>
      <c r="O5" s="512" t="s">
        <v>149</v>
      </c>
      <c r="P5" s="512" t="s">
        <v>34</v>
      </c>
      <c r="Q5" s="512" t="s">
        <v>35</v>
      </c>
      <c r="R5" s="512" t="s">
        <v>36</v>
      </c>
      <c r="S5" s="512" t="s">
        <v>37</v>
      </c>
      <c r="T5" s="512" t="s">
        <v>150</v>
      </c>
      <c r="U5" s="512" t="s">
        <v>151</v>
      </c>
      <c r="V5" s="512" t="s">
        <v>152</v>
      </c>
      <c r="W5" s="512" t="s">
        <v>153</v>
      </c>
    </row>
    <row r="6" spans="1:23" ht="34.5" customHeight="1" x14ac:dyDescent="0.35">
      <c r="A6" s="112" t="s">
        <v>6</v>
      </c>
      <c r="B6" s="283">
        <v>225</v>
      </c>
      <c r="C6" s="280" t="s">
        <v>20</v>
      </c>
      <c r="D6" s="365" t="s">
        <v>199</v>
      </c>
      <c r="E6" s="283" t="s">
        <v>100</v>
      </c>
      <c r="F6" s="660"/>
      <c r="G6" s="342">
        <v>4.5999999999999996</v>
      </c>
      <c r="H6" s="39">
        <v>13.4</v>
      </c>
      <c r="I6" s="285">
        <v>26.9</v>
      </c>
      <c r="J6" s="665">
        <v>250</v>
      </c>
      <c r="K6" s="315">
        <v>6.3</v>
      </c>
      <c r="L6" s="19">
        <v>0.18</v>
      </c>
      <c r="M6" s="17">
        <v>0</v>
      </c>
      <c r="N6" s="17">
        <v>20</v>
      </c>
      <c r="O6" s="46">
        <v>0.28999999999999998</v>
      </c>
      <c r="P6" s="357">
        <v>14.4</v>
      </c>
      <c r="Q6" s="42">
        <v>41.9</v>
      </c>
      <c r="R6" s="42">
        <v>7.2</v>
      </c>
      <c r="S6" s="42">
        <v>0.5</v>
      </c>
      <c r="T6" s="42">
        <v>169.11</v>
      </c>
      <c r="U6" s="42">
        <v>1.0999999999999999E-2</v>
      </c>
      <c r="V6" s="42">
        <v>7.0000000000000001E-3</v>
      </c>
      <c r="W6" s="43">
        <v>3.1E-2</v>
      </c>
    </row>
    <row r="7" spans="1:23" ht="34.5" customHeight="1" x14ac:dyDescent="0.35">
      <c r="A7" s="112"/>
      <c r="B7" s="219">
        <v>56</v>
      </c>
      <c r="C7" s="266" t="s">
        <v>66</v>
      </c>
      <c r="D7" s="403" t="s">
        <v>120</v>
      </c>
      <c r="E7" s="242" t="s">
        <v>101</v>
      </c>
      <c r="F7" s="133"/>
      <c r="G7" s="369">
        <v>6.31</v>
      </c>
      <c r="H7" s="22">
        <v>7.15</v>
      </c>
      <c r="I7" s="54">
        <v>31.59</v>
      </c>
      <c r="J7" s="368">
        <v>215.25</v>
      </c>
      <c r="K7" s="315">
        <v>0.06</v>
      </c>
      <c r="L7" s="19">
        <v>2.3E-2</v>
      </c>
      <c r="M7" s="17">
        <v>0.88</v>
      </c>
      <c r="N7" s="17">
        <v>32.4</v>
      </c>
      <c r="O7" s="20">
        <v>0.1</v>
      </c>
      <c r="P7" s="315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6">
        <v>0.04</v>
      </c>
    </row>
    <row r="8" spans="1:23" ht="34.5" customHeight="1" x14ac:dyDescent="0.35">
      <c r="A8" s="112"/>
      <c r="B8" s="179">
        <v>113</v>
      </c>
      <c r="C8" s="196" t="s">
        <v>5</v>
      </c>
      <c r="D8" s="229" t="s">
        <v>11</v>
      </c>
      <c r="E8" s="179">
        <v>200</v>
      </c>
      <c r="F8" s="335"/>
      <c r="G8" s="315">
        <v>0.2</v>
      </c>
      <c r="H8" s="17">
        <v>0</v>
      </c>
      <c r="I8" s="46">
        <v>11</v>
      </c>
      <c r="J8" s="339">
        <v>45.6</v>
      </c>
      <c r="K8" s="315">
        <v>0</v>
      </c>
      <c r="L8" s="19">
        <v>0</v>
      </c>
      <c r="M8" s="17">
        <v>2.6</v>
      </c>
      <c r="N8" s="17">
        <v>0</v>
      </c>
      <c r="O8" s="46">
        <v>0</v>
      </c>
      <c r="P8" s="315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6">
        <v>0</v>
      </c>
    </row>
    <row r="9" spans="1:23" ht="34.5" customHeight="1" x14ac:dyDescent="0.35">
      <c r="A9" s="112"/>
      <c r="B9" s="182">
        <v>121</v>
      </c>
      <c r="C9" s="229" t="s">
        <v>14</v>
      </c>
      <c r="D9" s="281" t="s">
        <v>53</v>
      </c>
      <c r="E9" s="462">
        <v>30</v>
      </c>
      <c r="F9" s="179"/>
      <c r="G9" s="19">
        <v>2.16</v>
      </c>
      <c r="H9" s="17">
        <v>0.81</v>
      </c>
      <c r="I9" s="20">
        <v>14.73</v>
      </c>
      <c r="J9" s="249">
        <v>75.66</v>
      </c>
      <c r="K9" s="315">
        <v>0.04</v>
      </c>
      <c r="L9" s="19">
        <v>0.01</v>
      </c>
      <c r="M9" s="17">
        <v>0</v>
      </c>
      <c r="N9" s="17">
        <v>0</v>
      </c>
      <c r="O9" s="46">
        <v>0</v>
      </c>
      <c r="P9" s="315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ht="34.5" customHeight="1" x14ac:dyDescent="0.35">
      <c r="A10" s="112"/>
      <c r="B10" s="180">
        <v>120</v>
      </c>
      <c r="C10" s="266" t="s">
        <v>15</v>
      </c>
      <c r="D10" s="268" t="s">
        <v>13</v>
      </c>
      <c r="E10" s="180">
        <v>20</v>
      </c>
      <c r="F10" s="658"/>
      <c r="G10" s="369">
        <v>1.1399999999999999</v>
      </c>
      <c r="H10" s="22">
        <v>0.22</v>
      </c>
      <c r="I10" s="54">
        <v>7.44</v>
      </c>
      <c r="J10" s="619">
        <v>36.26</v>
      </c>
      <c r="K10" s="369">
        <v>0.02</v>
      </c>
      <c r="L10" s="21">
        <v>2.4E-2</v>
      </c>
      <c r="M10" s="22">
        <v>0.08</v>
      </c>
      <c r="N10" s="22">
        <v>0</v>
      </c>
      <c r="O10" s="54">
        <v>0</v>
      </c>
      <c r="P10" s="369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ht="34.5" customHeight="1" x14ac:dyDescent="0.35">
      <c r="A11" s="112"/>
      <c r="B11" s="179" t="s">
        <v>206</v>
      </c>
      <c r="C11" s="229" t="s">
        <v>18</v>
      </c>
      <c r="D11" s="281" t="s">
        <v>207</v>
      </c>
      <c r="E11" s="1044">
        <v>250</v>
      </c>
      <c r="F11" s="172"/>
      <c r="G11" s="315">
        <v>1.5</v>
      </c>
      <c r="H11" s="17">
        <v>0</v>
      </c>
      <c r="I11" s="46">
        <v>31.25</v>
      </c>
      <c r="J11" s="338">
        <v>131</v>
      </c>
      <c r="K11" s="315"/>
      <c r="L11" s="17"/>
      <c r="M11" s="17"/>
      <c r="N11" s="17"/>
      <c r="O11" s="20"/>
      <c r="P11" s="315"/>
      <c r="Q11" s="17"/>
      <c r="R11" s="17"/>
      <c r="S11" s="17"/>
      <c r="T11" s="17"/>
      <c r="U11" s="17"/>
      <c r="V11" s="17"/>
      <c r="W11" s="46"/>
    </row>
    <row r="12" spans="1:23" ht="34.5" customHeight="1" x14ac:dyDescent="0.35">
      <c r="A12" s="112"/>
      <c r="B12" s="180"/>
      <c r="C12" s="266"/>
      <c r="D12" s="405" t="s">
        <v>21</v>
      </c>
      <c r="E12" s="360">
        <v>795</v>
      </c>
      <c r="F12" s="658"/>
      <c r="G12" s="262">
        <f t="shared" ref="G12:W12" si="0">G6+G7+G8+G9+G10</f>
        <v>14.41</v>
      </c>
      <c r="H12" s="36">
        <f t="shared" si="0"/>
        <v>21.58</v>
      </c>
      <c r="I12" s="82">
        <f t="shared" si="0"/>
        <v>91.66</v>
      </c>
      <c r="J12" s="661">
        <f>J6+J7+J8+J9+J10+J11</f>
        <v>753.77</v>
      </c>
      <c r="K12" s="262">
        <f t="shared" si="0"/>
        <v>6.419999999999999</v>
      </c>
      <c r="L12" s="36">
        <f t="shared" si="0"/>
        <v>0.23699999999999999</v>
      </c>
      <c r="M12" s="36">
        <f t="shared" si="0"/>
        <v>3.56</v>
      </c>
      <c r="N12" s="36">
        <f t="shared" si="0"/>
        <v>52.4</v>
      </c>
      <c r="O12" s="82">
        <f t="shared" si="0"/>
        <v>0.39</v>
      </c>
      <c r="P12" s="262">
        <f t="shared" si="0"/>
        <v>228.51</v>
      </c>
      <c r="Q12" s="36">
        <f t="shared" si="0"/>
        <v>272.81</v>
      </c>
      <c r="R12" s="36">
        <f t="shared" si="0"/>
        <v>61.69</v>
      </c>
      <c r="S12" s="36">
        <f t="shared" si="0"/>
        <v>2.62</v>
      </c>
      <c r="T12" s="36">
        <f t="shared" si="0"/>
        <v>513.72</v>
      </c>
      <c r="U12" s="36">
        <f t="shared" si="0"/>
        <v>2.7000000000000003E-2</v>
      </c>
      <c r="V12" s="36">
        <f t="shared" si="0"/>
        <v>1.5000000000000001E-2</v>
      </c>
      <c r="W12" s="82">
        <f t="shared" si="0"/>
        <v>8.3000000000000004E-2</v>
      </c>
    </row>
    <row r="13" spans="1:23" ht="34.5" customHeight="1" thickBot="1" x14ac:dyDescent="0.4">
      <c r="A13" s="112"/>
      <c r="B13" s="180"/>
      <c r="C13" s="266"/>
      <c r="D13" s="405" t="s">
        <v>22</v>
      </c>
      <c r="E13" s="180"/>
      <c r="F13" s="658"/>
      <c r="G13" s="265"/>
      <c r="H13" s="59"/>
      <c r="I13" s="151"/>
      <c r="J13" s="659">
        <f>J12/23.5</f>
        <v>32.075319148936167</v>
      </c>
      <c r="K13" s="265"/>
      <c r="L13" s="203"/>
      <c r="M13" s="662"/>
      <c r="N13" s="662"/>
      <c r="O13" s="663"/>
      <c r="P13" s="664"/>
      <c r="Q13" s="662"/>
      <c r="R13" s="662"/>
      <c r="S13" s="662"/>
      <c r="T13" s="662"/>
      <c r="U13" s="662"/>
      <c r="V13" s="662"/>
      <c r="W13" s="663"/>
    </row>
    <row r="14" spans="1:23" ht="34.5" customHeight="1" x14ac:dyDescent="0.35">
      <c r="A14" s="114" t="s">
        <v>7</v>
      </c>
      <c r="B14" s="184">
        <v>25</v>
      </c>
      <c r="C14" s="328" t="s">
        <v>20</v>
      </c>
      <c r="D14" s="493" t="s">
        <v>52</v>
      </c>
      <c r="E14" s="495">
        <v>150</v>
      </c>
      <c r="F14" s="184"/>
      <c r="G14" s="41">
        <v>0.6</v>
      </c>
      <c r="H14" s="42">
        <v>0.45</v>
      </c>
      <c r="I14" s="49">
        <v>12.3</v>
      </c>
      <c r="J14" s="725">
        <v>54.9</v>
      </c>
      <c r="K14" s="357">
        <v>0.03</v>
      </c>
      <c r="L14" s="41">
        <v>0.05</v>
      </c>
      <c r="M14" s="42">
        <v>7.5</v>
      </c>
      <c r="N14" s="42">
        <v>0</v>
      </c>
      <c r="O14" s="43">
        <v>0</v>
      </c>
      <c r="P14" s="357">
        <v>28.5</v>
      </c>
      <c r="Q14" s="42">
        <v>24</v>
      </c>
      <c r="R14" s="42">
        <v>18</v>
      </c>
      <c r="S14" s="42">
        <v>3.45</v>
      </c>
      <c r="T14" s="42">
        <v>232.5</v>
      </c>
      <c r="U14" s="42">
        <v>2E-3</v>
      </c>
      <c r="V14" s="42">
        <v>2.0000000000000001E-4</v>
      </c>
      <c r="W14" s="58">
        <v>0.02</v>
      </c>
    </row>
    <row r="15" spans="1:23" ht="34.5" customHeight="1" x14ac:dyDescent="0.35">
      <c r="A15" s="112"/>
      <c r="B15" s="179">
        <v>30</v>
      </c>
      <c r="C15" s="196" t="s">
        <v>9</v>
      </c>
      <c r="D15" s="229" t="s">
        <v>16</v>
      </c>
      <c r="E15" s="179">
        <v>200</v>
      </c>
      <c r="F15" s="229"/>
      <c r="G15" s="315">
        <v>6</v>
      </c>
      <c r="H15" s="17">
        <v>6.28</v>
      </c>
      <c r="I15" s="46">
        <v>7.12</v>
      </c>
      <c r="J15" s="339">
        <v>109.74</v>
      </c>
      <c r="K15" s="315">
        <v>0.06</v>
      </c>
      <c r="L15" s="19">
        <v>0.08</v>
      </c>
      <c r="M15" s="17">
        <v>9.92</v>
      </c>
      <c r="N15" s="17">
        <v>121</v>
      </c>
      <c r="O15" s="46">
        <v>8.0000000000000002E-3</v>
      </c>
      <c r="P15" s="315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6">
        <v>3.2000000000000001E-2</v>
      </c>
    </row>
    <row r="16" spans="1:23" ht="34.5" customHeight="1" x14ac:dyDescent="0.35">
      <c r="A16" s="115"/>
      <c r="B16" s="179">
        <v>255</v>
      </c>
      <c r="C16" s="196" t="s">
        <v>10</v>
      </c>
      <c r="D16" s="229" t="s">
        <v>210</v>
      </c>
      <c r="E16" s="179">
        <v>250</v>
      </c>
      <c r="F16" s="229"/>
      <c r="G16" s="315">
        <v>27.75</v>
      </c>
      <c r="H16" s="17">
        <v>11.25</v>
      </c>
      <c r="I16" s="46">
        <v>38</v>
      </c>
      <c r="J16" s="250">
        <v>365.25</v>
      </c>
      <c r="K16" s="315">
        <v>0.1</v>
      </c>
      <c r="L16" s="19">
        <v>0.2</v>
      </c>
      <c r="M16" s="17">
        <v>1.32</v>
      </c>
      <c r="N16" s="17">
        <v>150</v>
      </c>
      <c r="O16" s="46">
        <v>0</v>
      </c>
      <c r="P16" s="315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6">
        <v>0.1</v>
      </c>
    </row>
    <row r="17" spans="1:23" ht="34.5" customHeight="1" x14ac:dyDescent="0.35">
      <c r="A17" s="115"/>
      <c r="B17" s="179">
        <v>98</v>
      </c>
      <c r="C17" s="196" t="s">
        <v>18</v>
      </c>
      <c r="D17" s="229" t="s">
        <v>17</v>
      </c>
      <c r="E17" s="179">
        <v>200</v>
      </c>
      <c r="F17" s="229"/>
      <c r="G17" s="315">
        <v>0.4</v>
      </c>
      <c r="H17" s="17">
        <v>0</v>
      </c>
      <c r="I17" s="46">
        <v>27</v>
      </c>
      <c r="J17" s="339">
        <v>110</v>
      </c>
      <c r="K17" s="315">
        <v>0</v>
      </c>
      <c r="L17" s="19">
        <v>0</v>
      </c>
      <c r="M17" s="17">
        <v>1.4</v>
      </c>
      <c r="N17" s="17">
        <v>0</v>
      </c>
      <c r="O17" s="46">
        <v>0</v>
      </c>
      <c r="P17" s="315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6">
        <v>0</v>
      </c>
    </row>
    <row r="18" spans="1:23" ht="34.5" customHeight="1" x14ac:dyDescent="0.35">
      <c r="A18" s="115"/>
      <c r="B18" s="182">
        <v>119</v>
      </c>
      <c r="C18" s="196" t="s">
        <v>14</v>
      </c>
      <c r="D18" s="229" t="s">
        <v>58</v>
      </c>
      <c r="E18" s="179">
        <v>30</v>
      </c>
      <c r="F18" s="229"/>
      <c r="G18" s="315">
        <v>2.13</v>
      </c>
      <c r="H18" s="17">
        <v>0.21</v>
      </c>
      <c r="I18" s="46">
        <v>13.26</v>
      </c>
      <c r="J18" s="339">
        <v>72</v>
      </c>
      <c r="K18" s="369">
        <v>0.03</v>
      </c>
      <c r="L18" s="21">
        <v>0.01</v>
      </c>
      <c r="M18" s="22">
        <v>0</v>
      </c>
      <c r="N18" s="22">
        <v>0</v>
      </c>
      <c r="O18" s="54">
        <v>0</v>
      </c>
      <c r="P18" s="369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4">
        <v>0</v>
      </c>
    </row>
    <row r="19" spans="1:23" ht="34.5" customHeight="1" x14ac:dyDescent="0.35">
      <c r="A19" s="115"/>
      <c r="B19" s="179">
        <v>120</v>
      </c>
      <c r="C19" s="196" t="s">
        <v>15</v>
      </c>
      <c r="D19" s="229" t="s">
        <v>49</v>
      </c>
      <c r="E19" s="179">
        <v>20</v>
      </c>
      <c r="F19" s="229"/>
      <c r="G19" s="315">
        <v>1.1399999999999999</v>
      </c>
      <c r="H19" s="17">
        <v>0.22</v>
      </c>
      <c r="I19" s="46">
        <v>7.44</v>
      </c>
      <c r="J19" s="339">
        <v>36.26</v>
      </c>
      <c r="K19" s="369">
        <v>0.02</v>
      </c>
      <c r="L19" s="21">
        <v>2.4E-2</v>
      </c>
      <c r="M19" s="22">
        <v>0.08</v>
      </c>
      <c r="N19" s="22">
        <v>0</v>
      </c>
      <c r="O19" s="54">
        <v>0</v>
      </c>
      <c r="P19" s="369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4">
        <v>1.2E-2</v>
      </c>
    </row>
    <row r="20" spans="1:23" ht="34.5" customHeight="1" x14ac:dyDescent="0.35">
      <c r="A20" s="115"/>
      <c r="B20" s="294"/>
      <c r="C20" s="296"/>
      <c r="D20" s="405" t="s">
        <v>21</v>
      </c>
      <c r="E20" s="435">
        <f>SUM(E14:E19)</f>
        <v>850</v>
      </c>
      <c r="F20" s="336"/>
      <c r="G20" s="260">
        <f>SUM(G14:G19)</f>
        <v>38.020000000000003</v>
      </c>
      <c r="H20" s="15">
        <f>SUM(H14:H19)</f>
        <v>18.41</v>
      </c>
      <c r="I20" s="51">
        <f>SUM(I14:I19)</f>
        <v>105.12</v>
      </c>
      <c r="J20" s="442">
        <f>SUM(J14:J19)</f>
        <v>748.15</v>
      </c>
      <c r="K20" s="260">
        <f t="shared" ref="K20:W20" si="1">SUM(K14:K19)</f>
        <v>0.24</v>
      </c>
      <c r="L20" s="15">
        <f t="shared" si="1"/>
        <v>0.36400000000000005</v>
      </c>
      <c r="M20" s="15">
        <f t="shared" si="1"/>
        <v>20.22</v>
      </c>
      <c r="N20" s="15">
        <f t="shared" si="1"/>
        <v>271</v>
      </c>
      <c r="O20" s="51">
        <f t="shared" si="1"/>
        <v>8.0000000000000002E-3</v>
      </c>
      <c r="P20" s="260">
        <f t="shared" si="1"/>
        <v>121.71999999999998</v>
      </c>
      <c r="Q20" s="15">
        <f t="shared" si="1"/>
        <v>495.52</v>
      </c>
      <c r="R20" s="15">
        <f t="shared" si="1"/>
        <v>125.42</v>
      </c>
      <c r="S20" s="15">
        <f t="shared" si="1"/>
        <v>10.25</v>
      </c>
      <c r="T20" s="15">
        <f t="shared" si="1"/>
        <v>1126.02</v>
      </c>
      <c r="U20" s="15">
        <f t="shared" si="1"/>
        <v>2.1000000000000005E-2</v>
      </c>
      <c r="V20" s="15">
        <f t="shared" si="1"/>
        <v>1.12E-2</v>
      </c>
      <c r="W20" s="51">
        <f t="shared" si="1"/>
        <v>0.16400000000000003</v>
      </c>
    </row>
    <row r="21" spans="1:23" ht="34.5" customHeight="1" thickBot="1" x14ac:dyDescent="0.4">
      <c r="A21" s="517"/>
      <c r="B21" s="450"/>
      <c r="C21" s="400"/>
      <c r="D21" s="406" t="s">
        <v>22</v>
      </c>
      <c r="E21" s="400"/>
      <c r="F21" s="428"/>
      <c r="G21" s="515"/>
      <c r="H21" s="45"/>
      <c r="I21" s="516"/>
      <c r="J21" s="443">
        <f>J20/23.5</f>
        <v>31.836170212765957</v>
      </c>
      <c r="K21" s="402"/>
      <c r="L21" s="398"/>
      <c r="M21" s="47"/>
      <c r="N21" s="47"/>
      <c r="O21" s="48"/>
      <c r="P21" s="402"/>
      <c r="Q21" s="47"/>
      <c r="R21" s="47"/>
      <c r="S21" s="47"/>
      <c r="T21" s="47"/>
      <c r="U21" s="47"/>
      <c r="V21" s="47"/>
      <c r="W21" s="48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10" zoomScale="60" zoomScaleNormal="60" workbookViewId="0">
      <selection activeCell="C19" sqref="C19:X19"/>
    </sheetView>
  </sheetViews>
  <sheetFormatPr defaultRowHeight="14.5" x14ac:dyDescent="0.35"/>
  <cols>
    <col min="1" max="1" width="20.1796875" customWidth="1"/>
    <col min="2" max="2" width="13.1796875" style="5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54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3"/>
      <c r="B4" s="155"/>
      <c r="C4" s="552" t="s">
        <v>40</v>
      </c>
      <c r="D4" s="173"/>
      <c r="E4" s="207"/>
      <c r="F4" s="552"/>
      <c r="G4" s="553"/>
      <c r="H4" s="340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94"/>
    </row>
    <row r="5" spans="1:24" s="18" customFormat="1" ht="47" thickBot="1" x14ac:dyDescent="0.4">
      <c r="A5" s="89" t="s">
        <v>0</v>
      </c>
      <c r="B5" s="156"/>
      <c r="C5" s="131" t="s">
        <v>41</v>
      </c>
      <c r="D5" s="174" t="s">
        <v>42</v>
      </c>
      <c r="E5" s="138" t="s">
        <v>39</v>
      </c>
      <c r="F5" s="131" t="s">
        <v>27</v>
      </c>
      <c r="G5" s="138" t="s">
        <v>38</v>
      </c>
      <c r="H5" s="314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50" t="s">
        <v>153</v>
      </c>
    </row>
    <row r="6" spans="1:24" s="18" customFormat="1" ht="26.5" customHeight="1" x14ac:dyDescent="0.35">
      <c r="A6" s="105" t="s">
        <v>6</v>
      </c>
      <c r="B6" s="157"/>
      <c r="C6" s="184">
        <v>24</v>
      </c>
      <c r="D6" s="366" t="s">
        <v>8</v>
      </c>
      <c r="E6" s="328" t="s">
        <v>145</v>
      </c>
      <c r="F6" s="184">
        <v>150</v>
      </c>
      <c r="G6" s="328"/>
      <c r="H6" s="357">
        <v>0.6</v>
      </c>
      <c r="I6" s="42">
        <v>0</v>
      </c>
      <c r="J6" s="49">
        <v>16.95</v>
      </c>
      <c r="K6" s="464">
        <v>69</v>
      </c>
      <c r="L6" s="342">
        <v>0.01</v>
      </c>
      <c r="M6" s="55">
        <v>0.03</v>
      </c>
      <c r="N6" s="39">
        <v>19.5</v>
      </c>
      <c r="O6" s="39">
        <v>0</v>
      </c>
      <c r="P6" s="285">
        <v>0</v>
      </c>
      <c r="Q6" s="34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751">
        <v>6.0000000000000001E-3</v>
      </c>
    </row>
    <row r="7" spans="1:24" s="38" customFormat="1" ht="26.25" customHeight="1" x14ac:dyDescent="0.35">
      <c r="A7" s="120"/>
      <c r="B7" s="158"/>
      <c r="C7" s="180">
        <v>67</v>
      </c>
      <c r="D7" s="266" t="s">
        <v>66</v>
      </c>
      <c r="E7" s="268" t="s">
        <v>88</v>
      </c>
      <c r="F7" s="180">
        <v>150</v>
      </c>
      <c r="G7" s="268"/>
      <c r="H7" s="369">
        <v>18.75</v>
      </c>
      <c r="I7" s="22">
        <v>19.5</v>
      </c>
      <c r="J7" s="23">
        <v>2.7</v>
      </c>
      <c r="K7" s="252">
        <v>261.45</v>
      </c>
      <c r="L7" s="369">
        <v>7.0000000000000007E-2</v>
      </c>
      <c r="M7" s="21">
        <v>0.56999999999999995</v>
      </c>
      <c r="N7" s="22">
        <v>0.61</v>
      </c>
      <c r="O7" s="22">
        <v>390</v>
      </c>
      <c r="P7" s="23">
        <v>2.66</v>
      </c>
      <c r="Q7" s="369">
        <v>268.68</v>
      </c>
      <c r="R7" s="22">
        <v>323.68</v>
      </c>
      <c r="S7" s="22">
        <v>23.86</v>
      </c>
      <c r="T7" s="22">
        <v>2.74</v>
      </c>
      <c r="U7" s="22">
        <v>213.9</v>
      </c>
      <c r="V7" s="22">
        <v>3.0000000000000001E-3</v>
      </c>
      <c r="W7" s="22">
        <v>3.5000000000000003E-2</v>
      </c>
      <c r="X7" s="116">
        <v>0.51</v>
      </c>
    </row>
    <row r="8" spans="1:24" s="38" customFormat="1" ht="28.5" customHeight="1" x14ac:dyDescent="0.35">
      <c r="A8" s="120"/>
      <c r="B8" s="158"/>
      <c r="C8" s="179">
        <v>115</v>
      </c>
      <c r="D8" s="196" t="s">
        <v>47</v>
      </c>
      <c r="E8" s="233" t="s">
        <v>46</v>
      </c>
      <c r="F8" s="363">
        <v>200</v>
      </c>
      <c r="G8" s="172"/>
      <c r="H8" s="369">
        <v>6.64</v>
      </c>
      <c r="I8" s="22">
        <v>5.14</v>
      </c>
      <c r="J8" s="23">
        <v>18.600000000000001</v>
      </c>
      <c r="K8" s="252">
        <v>148.4</v>
      </c>
      <c r="L8" s="369">
        <v>0.06</v>
      </c>
      <c r="M8" s="21">
        <v>0.26</v>
      </c>
      <c r="N8" s="22">
        <v>2.6</v>
      </c>
      <c r="O8" s="22">
        <v>41.6</v>
      </c>
      <c r="P8" s="23">
        <v>0.06</v>
      </c>
      <c r="Q8" s="369">
        <v>226.5</v>
      </c>
      <c r="R8" s="22">
        <v>187.22</v>
      </c>
      <c r="S8" s="22">
        <v>40.36</v>
      </c>
      <c r="T8" s="22">
        <v>0.98</v>
      </c>
      <c r="U8" s="22">
        <v>308.39999999999998</v>
      </c>
      <c r="V8" s="22">
        <v>1.6E-2</v>
      </c>
      <c r="W8" s="22">
        <v>4.0000000000000001E-3</v>
      </c>
      <c r="X8" s="752">
        <v>0.05</v>
      </c>
    </row>
    <row r="9" spans="1:24" s="38" customFormat="1" ht="15.5" x14ac:dyDescent="0.35">
      <c r="A9" s="120"/>
      <c r="B9" s="158"/>
      <c r="C9" s="181">
        <v>121</v>
      </c>
      <c r="D9" s="321" t="s">
        <v>53</v>
      </c>
      <c r="E9" s="322" t="s">
        <v>53</v>
      </c>
      <c r="F9" s="236">
        <v>30</v>
      </c>
      <c r="G9" s="172"/>
      <c r="H9" s="315">
        <v>2.16</v>
      </c>
      <c r="I9" s="17">
        <v>0.81</v>
      </c>
      <c r="J9" s="20">
        <v>14.73</v>
      </c>
      <c r="K9" s="249">
        <v>75.66</v>
      </c>
      <c r="L9" s="315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20"/>
      <c r="B10" s="158"/>
      <c r="C10" s="179">
        <v>120</v>
      </c>
      <c r="D10" s="196" t="s">
        <v>15</v>
      </c>
      <c r="E10" s="229" t="s">
        <v>49</v>
      </c>
      <c r="F10" s="179">
        <v>20</v>
      </c>
      <c r="G10" s="229"/>
      <c r="H10" s="315">
        <v>1.1399999999999999</v>
      </c>
      <c r="I10" s="17">
        <v>0.22</v>
      </c>
      <c r="J10" s="20">
        <v>7.44</v>
      </c>
      <c r="K10" s="250">
        <v>36.26</v>
      </c>
      <c r="L10" s="369">
        <v>0.02</v>
      </c>
      <c r="M10" s="21">
        <v>2.4E-2</v>
      </c>
      <c r="N10" s="22">
        <v>0.08</v>
      </c>
      <c r="O10" s="22">
        <v>0</v>
      </c>
      <c r="P10" s="54">
        <v>0</v>
      </c>
      <c r="Q10" s="369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753">
        <v>0</v>
      </c>
    </row>
    <row r="11" spans="1:24" s="38" customFormat="1" ht="23.25" customHeight="1" x14ac:dyDescent="0.35">
      <c r="A11" s="120"/>
      <c r="B11" s="158"/>
      <c r="C11" s="180"/>
      <c r="D11" s="266"/>
      <c r="E11" s="404" t="s">
        <v>21</v>
      </c>
      <c r="F11" s="360">
        <f>SUM(F6:F10)</f>
        <v>550</v>
      </c>
      <c r="G11" s="133"/>
      <c r="H11" s="262">
        <f t="shared" ref="H11:W11" si="0">SUM(H6:H10)</f>
        <v>29.290000000000003</v>
      </c>
      <c r="I11" s="36">
        <f t="shared" si="0"/>
        <v>25.669999999999998</v>
      </c>
      <c r="J11" s="358">
        <f t="shared" si="0"/>
        <v>60.42</v>
      </c>
      <c r="K11" s="565">
        <f t="shared" si="0"/>
        <v>590.77</v>
      </c>
      <c r="L11" s="262">
        <f t="shared" si="0"/>
        <v>0.2</v>
      </c>
      <c r="M11" s="36">
        <f t="shared" si="0"/>
        <v>0.89400000000000002</v>
      </c>
      <c r="N11" s="36">
        <f t="shared" si="0"/>
        <v>22.79</v>
      </c>
      <c r="O11" s="36">
        <f t="shared" si="0"/>
        <v>431.6</v>
      </c>
      <c r="P11" s="358">
        <f t="shared" si="0"/>
        <v>2.72</v>
      </c>
      <c r="Q11" s="262">
        <f t="shared" si="0"/>
        <v>533.48</v>
      </c>
      <c r="R11" s="36">
        <f t="shared" si="0"/>
        <v>576</v>
      </c>
      <c r="S11" s="36">
        <f t="shared" si="0"/>
        <v>95.820000000000007</v>
      </c>
      <c r="T11" s="36">
        <f t="shared" si="0"/>
        <v>7.93</v>
      </c>
      <c r="U11" s="36">
        <f t="shared" si="0"/>
        <v>1040.4000000000001</v>
      </c>
      <c r="V11" s="36">
        <f t="shared" si="0"/>
        <v>2.4E-2</v>
      </c>
      <c r="W11" s="36">
        <f t="shared" si="0"/>
        <v>4.1500000000000009E-2</v>
      </c>
      <c r="X11" s="753">
        <v>1.2E-2</v>
      </c>
    </row>
    <row r="12" spans="1:24" s="38" customFormat="1" ht="23.25" customHeight="1" thickBot="1" x14ac:dyDescent="0.4">
      <c r="A12" s="120"/>
      <c r="B12" s="158"/>
      <c r="C12" s="185"/>
      <c r="D12" s="177"/>
      <c r="E12" s="589" t="s">
        <v>22</v>
      </c>
      <c r="F12" s="185"/>
      <c r="G12" s="343"/>
      <c r="H12" s="264"/>
      <c r="I12" s="126"/>
      <c r="J12" s="246"/>
      <c r="K12" s="254">
        <f>K11/23.5</f>
        <v>25.139148936170212</v>
      </c>
      <c r="L12" s="264"/>
      <c r="M12" s="127"/>
      <c r="N12" s="126"/>
      <c r="O12" s="126"/>
      <c r="P12" s="246"/>
      <c r="Q12" s="262"/>
      <c r="R12" s="36"/>
      <c r="S12" s="36"/>
      <c r="T12" s="36"/>
      <c r="U12" s="36"/>
      <c r="V12" s="36"/>
      <c r="W12" s="36"/>
      <c r="X12" s="754">
        <f t="shared" ref="X12" si="1">SUM(X6:X11)</f>
        <v>0.57800000000000007</v>
      </c>
    </row>
    <row r="13" spans="1:24" s="18" customFormat="1" ht="33.75" customHeight="1" x14ac:dyDescent="0.35">
      <c r="A13" s="586" t="s">
        <v>7</v>
      </c>
      <c r="B13" s="1052"/>
      <c r="C13" s="184">
        <v>24</v>
      </c>
      <c r="D13" s="1059" t="s">
        <v>8</v>
      </c>
      <c r="E13" s="366" t="s">
        <v>145</v>
      </c>
      <c r="F13" s="184">
        <v>150</v>
      </c>
      <c r="G13" s="328"/>
      <c r="H13" s="357">
        <v>0.6</v>
      </c>
      <c r="I13" s="42">
        <v>0</v>
      </c>
      <c r="J13" s="43">
        <v>16.95</v>
      </c>
      <c r="K13" s="830">
        <v>69</v>
      </c>
      <c r="L13" s="357">
        <v>0.01</v>
      </c>
      <c r="M13" s="42">
        <v>0.03</v>
      </c>
      <c r="N13" s="42">
        <v>19.5</v>
      </c>
      <c r="O13" s="42">
        <v>0</v>
      </c>
      <c r="P13" s="49">
        <v>0</v>
      </c>
      <c r="Q13" s="357">
        <v>24</v>
      </c>
      <c r="R13" s="42">
        <v>16.5</v>
      </c>
      <c r="S13" s="42">
        <v>13.5</v>
      </c>
      <c r="T13" s="42">
        <v>3.3</v>
      </c>
      <c r="U13" s="42">
        <v>417</v>
      </c>
      <c r="V13" s="42">
        <v>3.0000000000000001E-3</v>
      </c>
      <c r="W13" s="42">
        <v>5.0000000000000001E-4</v>
      </c>
      <c r="X13" s="43">
        <v>1.4999999999999999E-2</v>
      </c>
    </row>
    <row r="14" spans="1:24" s="18" customFormat="1" ht="33.75" customHeight="1" x14ac:dyDescent="0.35">
      <c r="A14" s="113"/>
      <c r="B14" s="1053"/>
      <c r="C14" s="181">
        <v>31</v>
      </c>
      <c r="D14" s="1060" t="s">
        <v>9</v>
      </c>
      <c r="E14" s="424" t="s">
        <v>84</v>
      </c>
      <c r="F14" s="239">
        <v>200</v>
      </c>
      <c r="G14" s="132"/>
      <c r="H14" s="316">
        <v>5.74</v>
      </c>
      <c r="I14" s="13">
        <v>8.7799999999999994</v>
      </c>
      <c r="J14" s="50">
        <v>8.74</v>
      </c>
      <c r="K14" s="390">
        <v>138.04</v>
      </c>
      <c r="L14" s="316">
        <v>0.04</v>
      </c>
      <c r="M14" s="13">
        <v>0.08</v>
      </c>
      <c r="N14" s="13">
        <v>5.24</v>
      </c>
      <c r="O14" s="13">
        <v>132.80000000000001</v>
      </c>
      <c r="P14" s="25">
        <v>0.06</v>
      </c>
      <c r="Q14" s="316">
        <v>33.799999999999997</v>
      </c>
      <c r="R14" s="13">
        <v>77.48</v>
      </c>
      <c r="S14" s="13">
        <v>20.28</v>
      </c>
      <c r="T14" s="13">
        <v>1.28</v>
      </c>
      <c r="U14" s="13">
        <v>278.8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3.75" customHeight="1" x14ac:dyDescent="0.35">
      <c r="A15" s="122"/>
      <c r="B15" s="1054" t="s">
        <v>80</v>
      </c>
      <c r="C15" s="237">
        <v>78</v>
      </c>
      <c r="D15" s="894" t="s">
        <v>10</v>
      </c>
      <c r="E15" s="623" t="s">
        <v>99</v>
      </c>
      <c r="F15" s="476">
        <v>90</v>
      </c>
      <c r="G15" s="215"/>
      <c r="H15" s="326">
        <v>15.03</v>
      </c>
      <c r="I15" s="63">
        <v>9.99</v>
      </c>
      <c r="J15" s="100">
        <v>14.58</v>
      </c>
      <c r="K15" s="831">
        <v>208.08</v>
      </c>
      <c r="L15" s="624">
        <v>0.08</v>
      </c>
      <c r="M15" s="625">
        <v>0.08</v>
      </c>
      <c r="N15" s="625">
        <v>0.34</v>
      </c>
      <c r="O15" s="625">
        <v>36</v>
      </c>
      <c r="P15" s="722">
        <v>0.36</v>
      </c>
      <c r="Q15" s="624">
        <v>55.71</v>
      </c>
      <c r="R15" s="625">
        <v>157.05000000000001</v>
      </c>
      <c r="S15" s="625">
        <v>28.78</v>
      </c>
      <c r="T15" s="625">
        <v>0.95</v>
      </c>
      <c r="U15" s="625">
        <v>216.63</v>
      </c>
      <c r="V15" s="625">
        <v>7.5999999999999998E-2</v>
      </c>
      <c r="W15" s="625">
        <v>1.4E-2</v>
      </c>
      <c r="X15" s="626">
        <v>0.39</v>
      </c>
    </row>
    <row r="16" spans="1:24" s="18" customFormat="1" ht="33.75" customHeight="1" x14ac:dyDescent="0.35">
      <c r="A16" s="122"/>
      <c r="B16" s="1055" t="s">
        <v>82</v>
      </c>
      <c r="C16" s="238">
        <v>148</v>
      </c>
      <c r="D16" s="895" t="s">
        <v>10</v>
      </c>
      <c r="E16" s="622" t="s">
        <v>132</v>
      </c>
      <c r="F16" s="477">
        <v>90</v>
      </c>
      <c r="G16" s="216"/>
      <c r="H16" s="610">
        <v>19.71</v>
      </c>
      <c r="I16" s="106">
        <v>15.75</v>
      </c>
      <c r="J16" s="611">
        <v>6.21</v>
      </c>
      <c r="K16" s="832">
        <v>245.34</v>
      </c>
      <c r="L16" s="610">
        <v>0.03</v>
      </c>
      <c r="M16" s="106">
        <v>0.11</v>
      </c>
      <c r="N16" s="106">
        <v>2.4</v>
      </c>
      <c r="O16" s="106">
        <v>173.7</v>
      </c>
      <c r="P16" s="704">
        <v>0.21</v>
      </c>
      <c r="Q16" s="610">
        <v>27.88</v>
      </c>
      <c r="R16" s="106">
        <v>104.45</v>
      </c>
      <c r="S16" s="106">
        <v>17.88</v>
      </c>
      <c r="T16" s="106">
        <v>0.49</v>
      </c>
      <c r="U16" s="106">
        <v>88.47</v>
      </c>
      <c r="V16" s="106">
        <v>0.11</v>
      </c>
      <c r="W16" s="106">
        <v>8.9999999999999998E-4</v>
      </c>
      <c r="X16" s="611">
        <v>0.51</v>
      </c>
    </row>
    <row r="17" spans="1:24" s="18" customFormat="1" ht="51" customHeight="1" x14ac:dyDescent="0.35">
      <c r="A17" s="122"/>
      <c r="B17" s="1054" t="s">
        <v>80</v>
      </c>
      <c r="C17" s="237">
        <v>247</v>
      </c>
      <c r="D17" s="894" t="s">
        <v>68</v>
      </c>
      <c r="E17" s="524" t="s">
        <v>167</v>
      </c>
      <c r="F17" s="215">
        <v>150</v>
      </c>
      <c r="G17" s="237"/>
      <c r="H17" s="624">
        <v>3.37</v>
      </c>
      <c r="I17" s="625">
        <v>7.15</v>
      </c>
      <c r="J17" s="722">
        <v>17.5</v>
      </c>
      <c r="K17" s="535">
        <v>148.66</v>
      </c>
      <c r="L17" s="624">
        <v>0.12</v>
      </c>
      <c r="M17" s="975">
        <v>0.12</v>
      </c>
      <c r="N17" s="625">
        <v>18.57</v>
      </c>
      <c r="O17" s="625">
        <v>90</v>
      </c>
      <c r="P17" s="722">
        <v>0.09</v>
      </c>
      <c r="Q17" s="624">
        <v>43.3</v>
      </c>
      <c r="R17" s="625">
        <v>85.5</v>
      </c>
      <c r="S17" s="625">
        <v>28.93</v>
      </c>
      <c r="T17" s="625">
        <v>1.32</v>
      </c>
      <c r="U17" s="625">
        <v>556.63</v>
      </c>
      <c r="V17" s="625">
        <v>0</v>
      </c>
      <c r="W17" s="625">
        <v>0</v>
      </c>
      <c r="X17" s="626">
        <v>0.03</v>
      </c>
    </row>
    <row r="18" spans="1:24" s="18" customFormat="1" ht="51" customHeight="1" x14ac:dyDescent="0.35">
      <c r="A18" s="122"/>
      <c r="B18" s="1055" t="s">
        <v>82</v>
      </c>
      <c r="C18" s="238">
        <v>22</v>
      </c>
      <c r="D18" s="479" t="s">
        <v>68</v>
      </c>
      <c r="E18" s="417" t="s">
        <v>192</v>
      </c>
      <c r="F18" s="216">
        <v>150</v>
      </c>
      <c r="G18" s="238"/>
      <c r="H18" s="485">
        <v>2.4</v>
      </c>
      <c r="I18" s="66">
        <v>6.9</v>
      </c>
      <c r="J18" s="67">
        <v>14.1</v>
      </c>
      <c r="K18" s="319">
        <v>128.85</v>
      </c>
      <c r="L18" s="318">
        <v>0.09</v>
      </c>
      <c r="M18" s="318">
        <v>7.0000000000000001E-3</v>
      </c>
      <c r="N18" s="66">
        <v>21.27</v>
      </c>
      <c r="O18" s="66">
        <v>420</v>
      </c>
      <c r="P18" s="67">
        <v>6.0000000000000001E-3</v>
      </c>
      <c r="Q18" s="485">
        <v>47.33</v>
      </c>
      <c r="R18" s="66">
        <v>66.89</v>
      </c>
      <c r="S18" s="66">
        <v>29.4</v>
      </c>
      <c r="T18" s="66">
        <v>1.08</v>
      </c>
      <c r="U18" s="66">
        <v>35.24</v>
      </c>
      <c r="V18" s="66">
        <v>5.3E-3</v>
      </c>
      <c r="W18" s="66">
        <v>4.0000000000000002E-4</v>
      </c>
      <c r="X18" s="101">
        <v>0.03</v>
      </c>
    </row>
    <row r="19" spans="1:24" s="18" customFormat="1" ht="43.5" customHeight="1" x14ac:dyDescent="0.35">
      <c r="A19" s="122"/>
      <c r="B19" s="985"/>
      <c r="C19" s="179">
        <v>114</v>
      </c>
      <c r="D19" s="229" t="s">
        <v>47</v>
      </c>
      <c r="E19" s="281" t="s">
        <v>54</v>
      </c>
      <c r="F19" s="462">
        <v>200</v>
      </c>
      <c r="G19" s="196"/>
      <c r="H19" s="315">
        <v>0.2</v>
      </c>
      <c r="I19" s="17">
        <v>0</v>
      </c>
      <c r="J19" s="46">
        <v>11</v>
      </c>
      <c r="K19" s="338">
        <v>44.8</v>
      </c>
      <c r="L19" s="315">
        <v>0</v>
      </c>
      <c r="M19" s="19">
        <v>0</v>
      </c>
      <c r="N19" s="17">
        <v>0.08</v>
      </c>
      <c r="O19" s="17">
        <v>0</v>
      </c>
      <c r="P19" s="20">
        <v>0</v>
      </c>
      <c r="Q19" s="315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33.75" customHeight="1" x14ac:dyDescent="0.35">
      <c r="A20" s="122"/>
      <c r="B20" s="985"/>
      <c r="C20" s="274">
        <v>119</v>
      </c>
      <c r="D20" s="961" t="s">
        <v>14</v>
      </c>
      <c r="E20" s="198" t="s">
        <v>58</v>
      </c>
      <c r="F20" s="180">
        <v>45</v>
      </c>
      <c r="G20" s="133"/>
      <c r="H20" s="369">
        <v>3.19</v>
      </c>
      <c r="I20" s="22">
        <v>0.31</v>
      </c>
      <c r="J20" s="54">
        <v>19.89</v>
      </c>
      <c r="K20" s="389">
        <v>108</v>
      </c>
      <c r="L20" s="369">
        <v>0.05</v>
      </c>
      <c r="M20" s="22">
        <v>0.02</v>
      </c>
      <c r="N20" s="22">
        <v>0</v>
      </c>
      <c r="O20" s="22">
        <v>0</v>
      </c>
      <c r="P20" s="23">
        <v>0</v>
      </c>
      <c r="Q20" s="369">
        <v>16.649999999999999</v>
      </c>
      <c r="R20" s="22">
        <v>98.1</v>
      </c>
      <c r="S20" s="22">
        <v>29.25</v>
      </c>
      <c r="T20" s="22">
        <v>1.26</v>
      </c>
      <c r="U20" s="22">
        <v>41.85</v>
      </c>
      <c r="V20" s="22">
        <v>2E-3</v>
      </c>
      <c r="W20" s="22">
        <v>3.0000000000000001E-3</v>
      </c>
      <c r="X20" s="54">
        <v>0</v>
      </c>
    </row>
    <row r="21" spans="1:24" s="18" customFormat="1" ht="33.75" customHeight="1" x14ac:dyDescent="0.35">
      <c r="A21" s="122"/>
      <c r="B21" s="985"/>
      <c r="C21" s="180">
        <v>120</v>
      </c>
      <c r="D21" s="961" t="s">
        <v>15</v>
      </c>
      <c r="E21" s="198" t="s">
        <v>49</v>
      </c>
      <c r="F21" s="180">
        <v>25</v>
      </c>
      <c r="G21" s="133"/>
      <c r="H21" s="369">
        <v>1.42</v>
      </c>
      <c r="I21" s="22">
        <v>0.27</v>
      </c>
      <c r="J21" s="54">
        <v>9.3000000000000007</v>
      </c>
      <c r="K21" s="389">
        <v>45.32</v>
      </c>
      <c r="L21" s="369">
        <v>0.02</v>
      </c>
      <c r="M21" s="22">
        <v>0.03</v>
      </c>
      <c r="N21" s="22">
        <v>0.1</v>
      </c>
      <c r="O21" s="22">
        <v>0</v>
      </c>
      <c r="P21" s="23">
        <v>0</v>
      </c>
      <c r="Q21" s="369">
        <v>8.5</v>
      </c>
      <c r="R21" s="22">
        <v>30</v>
      </c>
      <c r="S21" s="22">
        <v>10.25</v>
      </c>
      <c r="T21" s="22">
        <v>0.56999999999999995</v>
      </c>
      <c r="U21" s="22">
        <v>91.87</v>
      </c>
      <c r="V21" s="22">
        <v>2.5000000000000001E-3</v>
      </c>
      <c r="W21" s="22">
        <v>2.5000000000000001E-3</v>
      </c>
      <c r="X21" s="54">
        <v>0.02</v>
      </c>
    </row>
    <row r="22" spans="1:24" s="18" customFormat="1" ht="33.75" customHeight="1" x14ac:dyDescent="0.35">
      <c r="A22" s="122"/>
      <c r="B22" s="1054" t="s">
        <v>80</v>
      </c>
      <c r="C22" s="514"/>
      <c r="D22" s="1061"/>
      <c r="E22" s="419" t="s">
        <v>21</v>
      </c>
      <c r="F22" s="396">
        <f>F13+F14+F15+F17+F19+F20+F21</f>
        <v>860</v>
      </c>
      <c r="G22" s="699"/>
      <c r="H22" s="629">
        <f>H13+H14+H15+H17+H19+H20+H21</f>
        <v>29.549999999999997</v>
      </c>
      <c r="I22" s="630">
        <f t="shared" ref="I22:X22" si="2">I13+I14+I15+I17+I19+I20+I21</f>
        <v>26.5</v>
      </c>
      <c r="J22" s="631">
        <f t="shared" si="2"/>
        <v>97.96</v>
      </c>
      <c r="K22" s="719">
        <f t="shared" si="2"/>
        <v>761.9</v>
      </c>
      <c r="L22" s="629">
        <f t="shared" si="2"/>
        <v>0.32</v>
      </c>
      <c r="M22" s="630">
        <f t="shared" si="2"/>
        <v>0.36</v>
      </c>
      <c r="N22" s="630">
        <f t="shared" si="2"/>
        <v>43.830000000000005</v>
      </c>
      <c r="O22" s="630">
        <f t="shared" si="2"/>
        <v>258.8</v>
      </c>
      <c r="P22" s="723">
        <f t="shared" si="2"/>
        <v>0.51</v>
      </c>
      <c r="Q22" s="629">
        <f t="shared" si="2"/>
        <v>195.52</v>
      </c>
      <c r="R22" s="630">
        <f t="shared" si="2"/>
        <v>472.29000000000008</v>
      </c>
      <c r="S22" s="630">
        <f t="shared" si="2"/>
        <v>135.07</v>
      </c>
      <c r="T22" s="630">
        <f t="shared" si="2"/>
        <v>9.48</v>
      </c>
      <c r="U22" s="630">
        <f t="shared" si="2"/>
        <v>1603.46</v>
      </c>
      <c r="V22" s="630">
        <f t="shared" si="2"/>
        <v>8.9499999999999996E-2</v>
      </c>
      <c r="W22" s="630">
        <f t="shared" si="2"/>
        <v>0.02</v>
      </c>
      <c r="X22" s="631">
        <f t="shared" si="2"/>
        <v>0.49099999999999999</v>
      </c>
    </row>
    <row r="23" spans="1:24" s="18" customFormat="1" ht="33.75" customHeight="1" x14ac:dyDescent="0.35">
      <c r="A23" s="122"/>
      <c r="B23" s="1056" t="s">
        <v>82</v>
      </c>
      <c r="C23" s="1064"/>
      <c r="D23" s="1062"/>
      <c r="E23" s="420" t="s">
        <v>21</v>
      </c>
      <c r="F23" s="395">
        <f>F13+F14+F16+F17+F19+F20+F21</f>
        <v>860</v>
      </c>
      <c r="G23" s="721"/>
      <c r="H23" s="678">
        <f>H13+H14+H16+H18+H19+H20+H21</f>
        <v>33.26</v>
      </c>
      <c r="I23" s="675">
        <f t="shared" ref="I23:X23" si="3">I13+I14+I16+I18+I19+I20+I21</f>
        <v>32.01</v>
      </c>
      <c r="J23" s="679">
        <f t="shared" si="3"/>
        <v>86.19</v>
      </c>
      <c r="K23" s="720">
        <f t="shared" si="3"/>
        <v>779.35</v>
      </c>
      <c r="L23" s="678">
        <f t="shared" si="3"/>
        <v>0.23999999999999996</v>
      </c>
      <c r="M23" s="675">
        <f t="shared" si="3"/>
        <v>0.27700000000000002</v>
      </c>
      <c r="N23" s="675">
        <f t="shared" si="3"/>
        <v>48.589999999999996</v>
      </c>
      <c r="O23" s="675">
        <f t="shared" si="3"/>
        <v>726.5</v>
      </c>
      <c r="P23" s="682">
        <f t="shared" si="3"/>
        <v>0.27600000000000002</v>
      </c>
      <c r="Q23" s="678">
        <f t="shared" si="3"/>
        <v>171.72</v>
      </c>
      <c r="R23" s="675">
        <f t="shared" si="3"/>
        <v>401.08000000000004</v>
      </c>
      <c r="S23" s="675">
        <f t="shared" si="3"/>
        <v>124.64</v>
      </c>
      <c r="T23" s="675">
        <f t="shared" si="3"/>
        <v>8.7800000000000011</v>
      </c>
      <c r="U23" s="675">
        <f t="shared" si="3"/>
        <v>953.91</v>
      </c>
      <c r="V23" s="675">
        <f t="shared" si="3"/>
        <v>0.1288</v>
      </c>
      <c r="W23" s="675">
        <f t="shared" si="3"/>
        <v>7.3000000000000009E-3</v>
      </c>
      <c r="X23" s="679">
        <f t="shared" si="3"/>
        <v>0.6110000000000001</v>
      </c>
    </row>
    <row r="24" spans="1:24" s="18" customFormat="1" ht="33.75" customHeight="1" thickBot="1" x14ac:dyDescent="0.4">
      <c r="A24" s="122"/>
      <c r="B24" s="1057" t="s">
        <v>80</v>
      </c>
      <c r="C24" s="523"/>
      <c r="D24" s="1063"/>
      <c r="E24" s="829" t="s">
        <v>22</v>
      </c>
      <c r="F24" s="636"/>
      <c r="G24" s="777"/>
      <c r="H24" s="261"/>
      <c r="I24" s="24"/>
      <c r="J24" s="76"/>
      <c r="K24" s="833">
        <f>K22/23.5</f>
        <v>32.421276595744679</v>
      </c>
      <c r="L24" s="261"/>
      <c r="M24" s="24"/>
      <c r="N24" s="24"/>
      <c r="O24" s="24"/>
      <c r="P24" s="145"/>
      <c r="Q24" s="261"/>
      <c r="R24" s="24"/>
      <c r="S24" s="24"/>
      <c r="T24" s="24"/>
      <c r="U24" s="24"/>
      <c r="V24" s="24"/>
      <c r="W24" s="24"/>
      <c r="X24" s="76"/>
    </row>
    <row r="25" spans="1:24" s="18" customFormat="1" ht="33.75" customHeight="1" thickBot="1" x14ac:dyDescent="0.4">
      <c r="A25" s="150"/>
      <c r="B25" s="1058" t="s">
        <v>82</v>
      </c>
      <c r="C25" s="861"/>
      <c r="D25" s="995"/>
      <c r="E25" s="422" t="s">
        <v>22</v>
      </c>
      <c r="F25" s="241"/>
      <c r="G25" s="217"/>
      <c r="H25" s="641"/>
      <c r="I25" s="642"/>
      <c r="J25" s="643"/>
      <c r="K25" s="834">
        <f>K23/23.5</f>
        <v>33.163829787234043</v>
      </c>
      <c r="L25" s="641"/>
      <c r="M25" s="642"/>
      <c r="N25" s="642"/>
      <c r="O25" s="642"/>
      <c r="P25" s="724"/>
      <c r="Q25" s="641"/>
      <c r="R25" s="642"/>
      <c r="S25" s="642"/>
      <c r="T25" s="642"/>
      <c r="U25" s="642"/>
      <c r="V25" s="642"/>
      <c r="W25" s="642"/>
      <c r="X25" s="643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550"/>
      <c r="B27" s="375"/>
      <c r="C27" s="372"/>
      <c r="D27" s="276"/>
      <c r="E27" s="27"/>
      <c r="F27" s="28"/>
      <c r="G27" s="11"/>
      <c r="H27" s="9"/>
      <c r="I27" s="11"/>
      <c r="J27" s="11"/>
    </row>
    <row r="28" spans="1:24" ht="18" x14ac:dyDescent="0.35">
      <c r="A28" s="71" t="s">
        <v>70</v>
      </c>
      <c r="B28" s="375"/>
      <c r="C28" s="372"/>
      <c r="D28" s="372"/>
      <c r="E28" s="27"/>
      <c r="F28" s="28"/>
      <c r="G28" s="11"/>
      <c r="H28" s="11"/>
      <c r="I28" s="11"/>
      <c r="J28" s="11"/>
      <c r="R28" s="740"/>
    </row>
    <row r="29" spans="1:24" ht="18" x14ac:dyDescent="0.35">
      <c r="A29" s="68" t="s">
        <v>71</v>
      </c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1" sqref="C11:X11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10"/>
      <c r="B4" s="164"/>
      <c r="C4" s="84" t="s">
        <v>40</v>
      </c>
      <c r="D4" s="85"/>
      <c r="E4" s="86"/>
      <c r="F4" s="87"/>
      <c r="G4" s="84"/>
      <c r="H4" s="88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4"/>
    </row>
    <row r="5" spans="1:24" s="18" customFormat="1" ht="47" thickBot="1" x14ac:dyDescent="0.4">
      <c r="A5" s="111" t="s">
        <v>0</v>
      </c>
      <c r="B5" s="165"/>
      <c r="C5" s="90" t="s">
        <v>41</v>
      </c>
      <c r="D5" s="91" t="s">
        <v>42</v>
      </c>
      <c r="E5" s="92" t="s">
        <v>39</v>
      </c>
      <c r="F5" s="92" t="s">
        <v>27</v>
      </c>
      <c r="G5" s="90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512" t="s">
        <v>153</v>
      </c>
    </row>
    <row r="6" spans="1:24" s="18" customFormat="1" ht="15.5" x14ac:dyDescent="0.35">
      <c r="A6" s="981"/>
      <c r="B6" s="847"/>
      <c r="C6" s="184" t="s">
        <v>48</v>
      </c>
      <c r="D6" s="328" t="s">
        <v>20</v>
      </c>
      <c r="E6" s="563" t="s">
        <v>45</v>
      </c>
      <c r="F6" s="184">
        <v>17</v>
      </c>
      <c r="G6" s="982"/>
      <c r="H6" s="357">
        <v>1.7</v>
      </c>
      <c r="I6" s="42">
        <v>4.42</v>
      </c>
      <c r="J6" s="43">
        <v>0.85</v>
      </c>
      <c r="K6" s="251">
        <v>49.98</v>
      </c>
      <c r="L6" s="357">
        <v>0</v>
      </c>
      <c r="M6" s="41">
        <v>0</v>
      </c>
      <c r="N6" s="42">
        <v>0.1</v>
      </c>
      <c r="O6" s="42">
        <v>0</v>
      </c>
      <c r="P6" s="49">
        <v>0</v>
      </c>
      <c r="Q6" s="35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15.5" x14ac:dyDescent="0.35">
      <c r="A7" s="981"/>
      <c r="B7" s="1009" t="s">
        <v>80</v>
      </c>
      <c r="C7" s="237">
        <v>153</v>
      </c>
      <c r="D7" s="480" t="s">
        <v>91</v>
      </c>
      <c r="E7" s="311" t="s">
        <v>98</v>
      </c>
      <c r="F7" s="237">
        <v>90</v>
      </c>
      <c r="G7" s="522"/>
      <c r="H7" s="326">
        <v>12.69</v>
      </c>
      <c r="I7" s="63">
        <v>9</v>
      </c>
      <c r="J7" s="100">
        <v>12.6</v>
      </c>
      <c r="K7" s="325">
        <v>181.98</v>
      </c>
      <c r="L7" s="62">
        <v>7.0000000000000007E-2</v>
      </c>
      <c r="M7" s="62">
        <v>0.13</v>
      </c>
      <c r="N7" s="63">
        <v>12.85</v>
      </c>
      <c r="O7" s="63">
        <v>54</v>
      </c>
      <c r="P7" s="64">
        <v>0.23</v>
      </c>
      <c r="Q7" s="326">
        <v>39.340000000000003</v>
      </c>
      <c r="R7" s="63">
        <v>131.54</v>
      </c>
      <c r="S7" s="63">
        <v>27.1</v>
      </c>
      <c r="T7" s="63">
        <v>2.17</v>
      </c>
      <c r="U7" s="63">
        <v>310.86</v>
      </c>
      <c r="V7" s="63">
        <v>6.0000000000000001E-3</v>
      </c>
      <c r="W7" s="63">
        <v>1.7999999999999999E-2</v>
      </c>
      <c r="X7" s="100">
        <v>0.12</v>
      </c>
    </row>
    <row r="8" spans="1:24" s="18" customFormat="1" ht="15.5" x14ac:dyDescent="0.35">
      <c r="A8" s="981"/>
      <c r="B8" s="573" t="s">
        <v>82</v>
      </c>
      <c r="C8" s="238">
        <v>89</v>
      </c>
      <c r="D8" s="312" t="s">
        <v>10</v>
      </c>
      <c r="E8" s="417" t="s">
        <v>131</v>
      </c>
      <c r="F8" s="883">
        <v>90</v>
      </c>
      <c r="G8" s="244"/>
      <c r="H8" s="1010">
        <v>14.88</v>
      </c>
      <c r="I8" s="1011">
        <v>13.95</v>
      </c>
      <c r="J8" s="1012">
        <v>3.3</v>
      </c>
      <c r="K8" s="1013">
        <v>198.45</v>
      </c>
      <c r="L8" s="1010">
        <v>0.05</v>
      </c>
      <c r="M8" s="1014">
        <v>0.11</v>
      </c>
      <c r="N8" s="1011">
        <v>1</v>
      </c>
      <c r="O8" s="1011">
        <v>49</v>
      </c>
      <c r="P8" s="1015">
        <v>0</v>
      </c>
      <c r="Q8" s="1010">
        <v>17.02</v>
      </c>
      <c r="R8" s="1011">
        <v>127.1</v>
      </c>
      <c r="S8" s="1011">
        <v>23.09</v>
      </c>
      <c r="T8" s="1011">
        <v>1.29</v>
      </c>
      <c r="U8" s="1011">
        <v>266.67</v>
      </c>
      <c r="V8" s="1011">
        <v>6.0000000000000001E-3</v>
      </c>
      <c r="W8" s="1011">
        <v>0</v>
      </c>
      <c r="X8" s="1012">
        <v>0.05</v>
      </c>
    </row>
    <row r="9" spans="1:24" s="18" customFormat="1" ht="15.5" x14ac:dyDescent="0.35">
      <c r="A9" s="981"/>
      <c r="B9" s="220"/>
      <c r="C9" s="180">
        <v>53</v>
      </c>
      <c r="D9" s="349" t="s">
        <v>68</v>
      </c>
      <c r="E9" s="452" t="s">
        <v>64</v>
      </c>
      <c r="F9" s="132">
        <v>150</v>
      </c>
      <c r="G9" s="181"/>
      <c r="H9" s="103">
        <v>3.3</v>
      </c>
      <c r="I9" s="13">
        <v>4.95</v>
      </c>
      <c r="J9" s="25">
        <v>32.25</v>
      </c>
      <c r="K9" s="182">
        <v>186.45</v>
      </c>
      <c r="L9" s="103">
        <v>0.03</v>
      </c>
      <c r="M9" s="103">
        <v>0.03</v>
      </c>
      <c r="N9" s="13">
        <v>0</v>
      </c>
      <c r="O9" s="13">
        <v>18.899999999999999</v>
      </c>
      <c r="P9" s="25">
        <v>0.08</v>
      </c>
      <c r="Q9" s="31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18" customFormat="1" ht="15.5" x14ac:dyDescent="0.35">
      <c r="A10" s="981"/>
      <c r="B10" s="390"/>
      <c r="C10" s="274">
        <v>107</v>
      </c>
      <c r="D10" s="229" t="s">
        <v>18</v>
      </c>
      <c r="E10" s="281" t="s">
        <v>164</v>
      </c>
      <c r="F10" s="179">
        <v>200</v>
      </c>
      <c r="G10" s="336"/>
      <c r="H10" s="315">
        <v>0.8</v>
      </c>
      <c r="I10" s="17">
        <v>0.2</v>
      </c>
      <c r="J10" s="46">
        <v>23.2</v>
      </c>
      <c r="K10" s="249">
        <v>94.4</v>
      </c>
      <c r="L10" s="369">
        <v>0.02</v>
      </c>
      <c r="M10" s="21"/>
      <c r="N10" s="22">
        <v>4</v>
      </c>
      <c r="O10" s="22">
        <v>0</v>
      </c>
      <c r="P10" s="54"/>
      <c r="Q10" s="21">
        <v>16</v>
      </c>
      <c r="R10" s="22">
        <v>18</v>
      </c>
      <c r="S10" s="22">
        <v>10</v>
      </c>
      <c r="T10" s="22">
        <v>0.4</v>
      </c>
      <c r="U10" s="22"/>
      <c r="V10" s="22"/>
      <c r="W10" s="22"/>
      <c r="X10" s="54"/>
    </row>
    <row r="11" spans="1:24" s="18" customFormat="1" ht="15.5" x14ac:dyDescent="0.35">
      <c r="A11" s="981"/>
      <c r="B11" s="220"/>
      <c r="C11" s="182">
        <v>119</v>
      </c>
      <c r="D11" s="229" t="s">
        <v>14</v>
      </c>
      <c r="E11" s="196" t="s">
        <v>19</v>
      </c>
      <c r="F11" s="179">
        <v>25</v>
      </c>
      <c r="G11" s="336"/>
      <c r="H11" s="315">
        <v>1.78</v>
      </c>
      <c r="I11" s="17">
        <v>0.18</v>
      </c>
      <c r="J11" s="46">
        <v>11.05</v>
      </c>
      <c r="K11" s="250">
        <v>60</v>
      </c>
      <c r="L11" s="369">
        <v>2.5000000000000001E-2</v>
      </c>
      <c r="M11" s="21">
        <v>8.0000000000000002E-3</v>
      </c>
      <c r="N11" s="22">
        <v>0</v>
      </c>
      <c r="O11" s="22">
        <v>0</v>
      </c>
      <c r="P11" s="54">
        <v>0</v>
      </c>
      <c r="Q11" s="369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15.5" x14ac:dyDescent="0.35">
      <c r="A12" s="981"/>
      <c r="B12" s="220"/>
      <c r="C12" s="179">
        <v>120</v>
      </c>
      <c r="D12" s="229" t="s">
        <v>15</v>
      </c>
      <c r="E12" s="196" t="s">
        <v>49</v>
      </c>
      <c r="F12" s="179">
        <v>20</v>
      </c>
      <c r="G12" s="336"/>
      <c r="H12" s="315">
        <v>1.1399999999999999</v>
      </c>
      <c r="I12" s="17">
        <v>0.22</v>
      </c>
      <c r="J12" s="46">
        <v>7.44</v>
      </c>
      <c r="K12" s="250">
        <v>36.26</v>
      </c>
      <c r="L12" s="369">
        <v>0.02</v>
      </c>
      <c r="M12" s="21">
        <v>2.4E-2</v>
      </c>
      <c r="N12" s="22">
        <v>0.08</v>
      </c>
      <c r="O12" s="22">
        <v>0</v>
      </c>
      <c r="P12" s="54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12" t="s">
        <v>6</v>
      </c>
      <c r="B13" s="572" t="s">
        <v>80</v>
      </c>
      <c r="C13" s="535"/>
      <c r="D13" s="480"/>
      <c r="E13" s="419" t="s">
        <v>21</v>
      </c>
      <c r="F13" s="396">
        <f>F6+F7+F9+F10+F11+F12</f>
        <v>502</v>
      </c>
      <c r="G13" s="595"/>
      <c r="H13" s="261">
        <f t="shared" ref="H13:X13" si="0">H6+H7+H9+H10+H11+H12</f>
        <v>21.41</v>
      </c>
      <c r="I13" s="24">
        <f t="shared" si="0"/>
        <v>18.97</v>
      </c>
      <c r="J13" s="76">
        <f t="shared" si="0"/>
        <v>87.39</v>
      </c>
      <c r="K13" s="237">
        <f t="shared" si="0"/>
        <v>609.06999999999994</v>
      </c>
      <c r="L13" s="61">
        <f t="shared" si="0"/>
        <v>0.16500000000000001</v>
      </c>
      <c r="M13" s="24">
        <f t="shared" si="0"/>
        <v>0.192</v>
      </c>
      <c r="N13" s="24">
        <f t="shared" si="0"/>
        <v>17.029999999999998</v>
      </c>
      <c r="O13" s="24">
        <f t="shared" si="0"/>
        <v>72.900000000000006</v>
      </c>
      <c r="P13" s="145">
        <f t="shared" si="0"/>
        <v>0.31</v>
      </c>
      <c r="Q13" s="261">
        <f t="shared" si="0"/>
        <v>101.5</v>
      </c>
      <c r="R13" s="24">
        <f t="shared" si="0"/>
        <v>326.06</v>
      </c>
      <c r="S13" s="24">
        <f t="shared" si="0"/>
        <v>91.81</v>
      </c>
      <c r="T13" s="24">
        <f t="shared" si="0"/>
        <v>4.3599999999999994</v>
      </c>
      <c r="U13" s="24">
        <f t="shared" si="0"/>
        <v>408.13</v>
      </c>
      <c r="V13" s="24">
        <f t="shared" si="0"/>
        <v>8.8000000000000005E-3</v>
      </c>
      <c r="W13" s="24">
        <f t="shared" si="0"/>
        <v>0.03</v>
      </c>
      <c r="X13" s="76">
        <f t="shared" si="0"/>
        <v>0.159</v>
      </c>
    </row>
    <row r="14" spans="1:24" s="38" customFormat="1" ht="26.5" customHeight="1" x14ac:dyDescent="0.35">
      <c r="A14" s="113"/>
      <c r="B14" s="573" t="s">
        <v>82</v>
      </c>
      <c r="C14" s="310"/>
      <c r="D14" s="590"/>
      <c r="E14" s="420" t="s">
        <v>21</v>
      </c>
      <c r="F14" s="395">
        <f>F6+F8+F9+F10+F11+F12</f>
        <v>502</v>
      </c>
      <c r="G14" s="596"/>
      <c r="H14" s="598">
        <f t="shared" ref="H14:X14" si="1">H6+H8+H9+H10+H11+H12</f>
        <v>23.600000000000005</v>
      </c>
      <c r="I14" s="77">
        <f t="shared" si="1"/>
        <v>23.919999999999995</v>
      </c>
      <c r="J14" s="599">
        <f t="shared" si="1"/>
        <v>78.089999999999989</v>
      </c>
      <c r="K14" s="310">
        <f t="shared" si="1"/>
        <v>625.54</v>
      </c>
      <c r="L14" s="78">
        <f t="shared" si="1"/>
        <v>0.14499999999999999</v>
      </c>
      <c r="M14" s="77">
        <f t="shared" si="1"/>
        <v>0.17200000000000001</v>
      </c>
      <c r="N14" s="77">
        <f t="shared" si="1"/>
        <v>5.18</v>
      </c>
      <c r="O14" s="77">
        <f t="shared" si="1"/>
        <v>67.900000000000006</v>
      </c>
      <c r="P14" s="606">
        <f t="shared" si="1"/>
        <v>0.08</v>
      </c>
      <c r="Q14" s="598">
        <f t="shared" si="1"/>
        <v>79.179999999999993</v>
      </c>
      <c r="R14" s="77">
        <f t="shared" si="1"/>
        <v>321.62</v>
      </c>
      <c r="S14" s="77">
        <f t="shared" si="1"/>
        <v>87.8</v>
      </c>
      <c r="T14" s="77">
        <f t="shared" si="1"/>
        <v>3.4800000000000004</v>
      </c>
      <c r="U14" s="77">
        <f t="shared" si="1"/>
        <v>363.94</v>
      </c>
      <c r="V14" s="77">
        <f t="shared" si="1"/>
        <v>8.8000000000000005E-3</v>
      </c>
      <c r="W14" s="77">
        <f t="shared" si="1"/>
        <v>1.2E-2</v>
      </c>
      <c r="X14" s="599">
        <f t="shared" si="1"/>
        <v>8.8999999999999996E-2</v>
      </c>
    </row>
    <row r="15" spans="1:24" s="38" customFormat="1" ht="40.5" customHeight="1" x14ac:dyDescent="0.35">
      <c r="A15" s="113"/>
      <c r="B15" s="572" t="s">
        <v>80</v>
      </c>
      <c r="C15" s="309"/>
      <c r="D15" s="591"/>
      <c r="E15" s="592" t="s">
        <v>22</v>
      </c>
      <c r="F15" s="523"/>
      <c r="G15" s="597"/>
      <c r="H15" s="600"/>
      <c r="I15" s="142"/>
      <c r="J15" s="143"/>
      <c r="K15" s="604">
        <f>K13/23.5</f>
        <v>25.917872340425529</v>
      </c>
      <c r="L15" s="602"/>
      <c r="M15" s="602"/>
      <c r="N15" s="142"/>
      <c r="O15" s="142"/>
      <c r="P15" s="607"/>
      <c r="Q15" s="600"/>
      <c r="R15" s="142"/>
      <c r="S15" s="142"/>
      <c r="T15" s="142"/>
      <c r="U15" s="142"/>
      <c r="V15" s="142"/>
      <c r="W15" s="142"/>
      <c r="X15" s="143"/>
    </row>
    <row r="16" spans="1:24" s="38" customFormat="1" ht="26.25" customHeight="1" thickBot="1" x14ac:dyDescent="0.4">
      <c r="A16" s="113"/>
      <c r="B16" s="575" t="s">
        <v>82</v>
      </c>
      <c r="C16" s="241"/>
      <c r="D16" s="481"/>
      <c r="E16" s="422" t="s">
        <v>22</v>
      </c>
      <c r="F16" s="861"/>
      <c r="G16" s="862"/>
      <c r="H16" s="431"/>
      <c r="I16" s="213"/>
      <c r="J16" s="214"/>
      <c r="K16" s="983">
        <f>K14/23.5</f>
        <v>26.618723404255316</v>
      </c>
      <c r="L16" s="984"/>
      <c r="M16" s="984"/>
      <c r="N16" s="213"/>
      <c r="O16" s="213"/>
      <c r="P16" s="245"/>
      <c r="Q16" s="431"/>
      <c r="R16" s="213"/>
      <c r="S16" s="213"/>
      <c r="T16" s="213"/>
      <c r="U16" s="213"/>
      <c r="V16" s="213"/>
      <c r="W16" s="213"/>
      <c r="X16" s="214"/>
    </row>
    <row r="17" spans="1:24" s="18" customFormat="1" ht="33.75" customHeight="1" x14ac:dyDescent="0.35">
      <c r="A17" s="114" t="s">
        <v>7</v>
      </c>
      <c r="B17" s="157"/>
      <c r="C17" s="612">
        <v>28</v>
      </c>
      <c r="D17" s="293" t="s">
        <v>20</v>
      </c>
      <c r="E17" s="613" t="s">
        <v>184</v>
      </c>
      <c r="F17" s="566">
        <v>60</v>
      </c>
      <c r="G17" s="710"/>
      <c r="H17" s="714">
        <v>0.42</v>
      </c>
      <c r="I17" s="715">
        <v>0.06</v>
      </c>
      <c r="J17" s="716">
        <v>1.02</v>
      </c>
      <c r="K17" s="717">
        <v>6.18</v>
      </c>
      <c r="L17" s="759">
        <v>0.02</v>
      </c>
      <c r="M17" s="490">
        <v>0.02</v>
      </c>
      <c r="N17" s="57">
        <v>6</v>
      </c>
      <c r="O17" s="57">
        <v>10</v>
      </c>
      <c r="P17" s="58">
        <v>0</v>
      </c>
      <c r="Q17" s="490">
        <v>13.8</v>
      </c>
      <c r="R17" s="57">
        <v>25.2</v>
      </c>
      <c r="S17" s="57">
        <v>8.4</v>
      </c>
      <c r="T17" s="57">
        <v>0.36</v>
      </c>
      <c r="U17" s="57">
        <v>117.6</v>
      </c>
      <c r="V17" s="57">
        <v>0</v>
      </c>
      <c r="W17" s="57">
        <v>2.0000000000000001E-4</v>
      </c>
      <c r="X17" s="58">
        <v>0</v>
      </c>
    </row>
    <row r="18" spans="1:24" s="38" customFormat="1" ht="33.75" customHeight="1" x14ac:dyDescent="0.35">
      <c r="A18" s="113"/>
      <c r="B18" s="587"/>
      <c r="C18" s="133">
        <v>34</v>
      </c>
      <c r="D18" s="175" t="s">
        <v>9</v>
      </c>
      <c r="E18" s="232" t="s">
        <v>83</v>
      </c>
      <c r="F18" s="295">
        <v>200</v>
      </c>
      <c r="G18" s="133"/>
      <c r="H18" s="327">
        <v>9</v>
      </c>
      <c r="I18" s="108">
        <v>5.6</v>
      </c>
      <c r="J18" s="109">
        <v>13.8</v>
      </c>
      <c r="K18" s="274">
        <v>141</v>
      </c>
      <c r="L18" s="327">
        <v>0.24</v>
      </c>
      <c r="M18" s="272">
        <v>0.1</v>
      </c>
      <c r="N18" s="108">
        <v>1.1599999999999999</v>
      </c>
      <c r="O18" s="108">
        <v>160</v>
      </c>
      <c r="P18" s="271">
        <v>0</v>
      </c>
      <c r="Q18" s="272">
        <v>45.56</v>
      </c>
      <c r="R18" s="108">
        <v>86.52</v>
      </c>
      <c r="S18" s="108">
        <v>28.94</v>
      </c>
      <c r="T18" s="108">
        <v>2.16</v>
      </c>
      <c r="U18" s="108">
        <v>499.2</v>
      </c>
      <c r="V18" s="108">
        <v>4.0000000000000001E-3</v>
      </c>
      <c r="W18" s="108">
        <v>2E-3</v>
      </c>
      <c r="X18" s="271">
        <v>0.02</v>
      </c>
    </row>
    <row r="19" spans="1:24" s="38" customFormat="1" ht="33.75" customHeight="1" x14ac:dyDescent="0.35">
      <c r="A19" s="122"/>
      <c r="B19" s="158"/>
      <c r="C19" s="133">
        <v>86</v>
      </c>
      <c r="D19" s="266" t="s">
        <v>10</v>
      </c>
      <c r="E19" s="403" t="s">
        <v>86</v>
      </c>
      <c r="F19" s="242">
        <v>240</v>
      </c>
      <c r="G19" s="133"/>
      <c r="H19" s="315">
        <v>20.88</v>
      </c>
      <c r="I19" s="17">
        <v>8.8800000000000008</v>
      </c>
      <c r="J19" s="20">
        <v>24.48</v>
      </c>
      <c r="K19" s="249">
        <v>428.64</v>
      </c>
      <c r="L19" s="315">
        <v>0.21</v>
      </c>
      <c r="M19" s="19">
        <v>0.22</v>
      </c>
      <c r="N19" s="17">
        <v>11.16</v>
      </c>
      <c r="O19" s="17">
        <v>24</v>
      </c>
      <c r="P19" s="46">
        <v>0</v>
      </c>
      <c r="Q19" s="19">
        <v>37.65</v>
      </c>
      <c r="R19" s="17">
        <v>237.07</v>
      </c>
      <c r="S19" s="17">
        <v>53.66</v>
      </c>
      <c r="T19" s="17">
        <v>3.04</v>
      </c>
      <c r="U19" s="17">
        <v>971.5</v>
      </c>
      <c r="V19" s="17">
        <v>1.4E-2</v>
      </c>
      <c r="W19" s="17">
        <v>5.0000000000000001E-4</v>
      </c>
      <c r="X19" s="46">
        <v>0.12</v>
      </c>
    </row>
    <row r="20" spans="1:24" s="18" customFormat="1" ht="43.5" customHeight="1" x14ac:dyDescent="0.35">
      <c r="A20" s="115"/>
      <c r="B20" s="160"/>
      <c r="C20" s="132">
        <v>102</v>
      </c>
      <c r="D20" s="331" t="s">
        <v>18</v>
      </c>
      <c r="E20" s="313" t="s">
        <v>87</v>
      </c>
      <c r="F20" s="239">
        <v>200</v>
      </c>
      <c r="G20" s="132"/>
      <c r="H20" s="315">
        <v>1</v>
      </c>
      <c r="I20" s="17">
        <v>0</v>
      </c>
      <c r="J20" s="20">
        <v>23.6</v>
      </c>
      <c r="K20" s="249">
        <v>98.4</v>
      </c>
      <c r="L20" s="315">
        <v>0.02</v>
      </c>
      <c r="M20" s="19">
        <v>0.02</v>
      </c>
      <c r="N20" s="17">
        <v>0.78</v>
      </c>
      <c r="O20" s="17">
        <v>60</v>
      </c>
      <c r="P20" s="46">
        <v>0</v>
      </c>
      <c r="Q20" s="19">
        <v>57.3</v>
      </c>
      <c r="R20" s="17">
        <v>45.38</v>
      </c>
      <c r="S20" s="17">
        <v>30.14</v>
      </c>
      <c r="T20" s="17">
        <v>1.08</v>
      </c>
      <c r="U20" s="17">
        <v>243</v>
      </c>
      <c r="V20" s="17">
        <v>5.9999999999999995E-4</v>
      </c>
      <c r="W20" s="17">
        <v>4.0000000000000002E-4</v>
      </c>
      <c r="X20" s="46">
        <v>0</v>
      </c>
    </row>
    <row r="21" spans="1:24" s="18" customFormat="1" ht="33.75" customHeight="1" x14ac:dyDescent="0.35">
      <c r="A21" s="115"/>
      <c r="B21" s="160"/>
      <c r="C21" s="134">
        <v>119</v>
      </c>
      <c r="D21" s="196" t="s">
        <v>14</v>
      </c>
      <c r="E21" s="233" t="s">
        <v>58</v>
      </c>
      <c r="F21" s="180">
        <v>30</v>
      </c>
      <c r="G21" s="180"/>
      <c r="H21" s="21">
        <v>2.13</v>
      </c>
      <c r="I21" s="22">
        <v>0.21</v>
      </c>
      <c r="J21" s="23">
        <v>13.26</v>
      </c>
      <c r="K21" s="367">
        <v>72</v>
      </c>
      <c r="L21" s="369">
        <v>0.03</v>
      </c>
      <c r="M21" s="21">
        <v>0.01</v>
      </c>
      <c r="N21" s="22">
        <v>0</v>
      </c>
      <c r="O21" s="22">
        <v>0</v>
      </c>
      <c r="P21" s="54">
        <v>0</v>
      </c>
      <c r="Q21" s="369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3.75" customHeight="1" x14ac:dyDescent="0.35">
      <c r="A22" s="115"/>
      <c r="B22" s="160"/>
      <c r="C22" s="172">
        <v>120</v>
      </c>
      <c r="D22" s="196" t="s">
        <v>15</v>
      </c>
      <c r="E22" s="233" t="s">
        <v>49</v>
      </c>
      <c r="F22" s="180">
        <v>20</v>
      </c>
      <c r="G22" s="180"/>
      <c r="H22" s="21">
        <v>1.1399999999999999</v>
      </c>
      <c r="I22" s="22">
        <v>0.22</v>
      </c>
      <c r="J22" s="23">
        <v>7.44</v>
      </c>
      <c r="K22" s="367">
        <v>36.26</v>
      </c>
      <c r="L22" s="369">
        <v>0.02</v>
      </c>
      <c r="M22" s="21">
        <v>2.4E-2</v>
      </c>
      <c r="N22" s="22">
        <v>0.08</v>
      </c>
      <c r="O22" s="22">
        <v>0</v>
      </c>
      <c r="P22" s="54">
        <v>0</v>
      </c>
      <c r="Q22" s="369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38" customFormat="1" ht="33.75" customHeight="1" x14ac:dyDescent="0.35">
      <c r="A23" s="122"/>
      <c r="B23" s="587"/>
      <c r="C23" s="133"/>
      <c r="D23" s="266"/>
      <c r="E23" s="404" t="s">
        <v>21</v>
      </c>
      <c r="F23" s="360">
        <f>SUM(F17:F22)</f>
        <v>750</v>
      </c>
      <c r="G23" s="133"/>
      <c r="H23" s="369">
        <f>H17+H18+H19+H20+H21+H22</f>
        <v>34.57</v>
      </c>
      <c r="I23" s="22">
        <f t="shared" ref="I23:J23" si="2">I17+I18+I19+I20+I21+I22</f>
        <v>14.97</v>
      </c>
      <c r="J23" s="23">
        <f t="shared" si="2"/>
        <v>83.6</v>
      </c>
      <c r="K23" s="290">
        <f>K17+K18+K19+K20+K21+K22</f>
        <v>782.4799999999999</v>
      </c>
      <c r="L23" s="369">
        <f t="shared" ref="L23:X23" si="3">L17+L18+L19+L20+L21+L22</f>
        <v>0.54</v>
      </c>
      <c r="M23" s="22">
        <f t="shared" si="3"/>
        <v>0.39400000000000007</v>
      </c>
      <c r="N23" s="22">
        <f t="shared" si="3"/>
        <v>19.18</v>
      </c>
      <c r="O23" s="22">
        <f t="shared" si="3"/>
        <v>254</v>
      </c>
      <c r="P23" s="54">
        <f t="shared" si="3"/>
        <v>0</v>
      </c>
      <c r="Q23" s="21">
        <f t="shared" si="3"/>
        <v>172.21</v>
      </c>
      <c r="R23" s="22">
        <f t="shared" si="3"/>
        <v>483.56999999999994</v>
      </c>
      <c r="S23" s="22">
        <f t="shared" si="3"/>
        <v>148.83999999999997</v>
      </c>
      <c r="T23" s="22">
        <f t="shared" si="3"/>
        <v>7.94</v>
      </c>
      <c r="U23" s="22">
        <f t="shared" si="3"/>
        <v>1932.7</v>
      </c>
      <c r="V23" s="22">
        <f t="shared" si="3"/>
        <v>2.1600000000000001E-2</v>
      </c>
      <c r="W23" s="22">
        <f t="shared" si="3"/>
        <v>7.1000000000000004E-3</v>
      </c>
      <c r="X23" s="22">
        <f t="shared" si="3"/>
        <v>0.152</v>
      </c>
    </row>
    <row r="24" spans="1:24" s="38" customFormat="1" ht="33.75" customHeight="1" thickBot="1" x14ac:dyDescent="0.4">
      <c r="A24" s="150"/>
      <c r="B24" s="588"/>
      <c r="C24" s="345"/>
      <c r="D24" s="178"/>
      <c r="E24" s="406" t="s">
        <v>22</v>
      </c>
      <c r="F24" s="183"/>
      <c r="G24" s="269"/>
      <c r="H24" s="265"/>
      <c r="I24" s="59"/>
      <c r="J24" s="171"/>
      <c r="K24" s="531">
        <f>K23/23.5</f>
        <v>33.297021276595743</v>
      </c>
      <c r="L24" s="265"/>
      <c r="M24" s="203"/>
      <c r="N24" s="59"/>
      <c r="O24" s="59"/>
      <c r="P24" s="151"/>
      <c r="Q24" s="203"/>
      <c r="R24" s="59"/>
      <c r="S24" s="59"/>
      <c r="T24" s="59"/>
      <c r="U24" s="59"/>
      <c r="V24" s="59"/>
      <c r="W24" s="59"/>
      <c r="X24" s="15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D27" s="11"/>
      <c r="E27" s="27"/>
      <c r="F27" s="28"/>
      <c r="G27" s="11"/>
      <c r="H27" s="11"/>
      <c r="I27" s="11"/>
      <c r="J27" s="11"/>
    </row>
    <row r="28" spans="1:24" ht="18" x14ac:dyDescent="0.35">
      <c r="A28" s="71" t="s">
        <v>70</v>
      </c>
      <c r="B28" s="148"/>
      <c r="C28" s="72"/>
      <c r="D28" s="60"/>
      <c r="E28" s="27"/>
      <c r="F28" s="28"/>
      <c r="G28" s="11"/>
      <c r="H28" s="11"/>
      <c r="I28" s="11"/>
      <c r="J28" s="11"/>
    </row>
    <row r="29" spans="1:24" x14ac:dyDescent="0.35">
      <c r="A29" s="68" t="s">
        <v>71</v>
      </c>
      <c r="B29" s="149"/>
      <c r="C29" s="69"/>
      <c r="D29" s="70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1"/>
  <sheetViews>
    <sheetView zoomScale="60" zoomScaleNormal="60" workbookViewId="0">
      <selection activeCell="C7" sqref="C7:X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10"/>
      <c r="B4" s="130"/>
      <c r="C4" s="137" t="s">
        <v>40</v>
      </c>
      <c r="D4" s="135"/>
      <c r="E4" s="207"/>
      <c r="F4" s="553"/>
      <c r="G4" s="552"/>
      <c r="H4" s="340" t="s">
        <v>23</v>
      </c>
      <c r="I4" s="88"/>
      <c r="J4" s="341"/>
      <c r="K4" s="24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47" thickBot="1" x14ac:dyDescent="0.4">
      <c r="A5" s="111" t="s">
        <v>0</v>
      </c>
      <c r="B5" s="131"/>
      <c r="C5" s="138" t="s">
        <v>41</v>
      </c>
      <c r="D5" s="136" t="s">
        <v>42</v>
      </c>
      <c r="E5" s="138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26.5" customHeight="1" x14ac:dyDescent="0.35">
      <c r="A6" s="114" t="s">
        <v>6</v>
      </c>
      <c r="B6" s="684"/>
      <c r="C6" s="184">
        <v>25</v>
      </c>
      <c r="D6" s="229" t="s">
        <v>20</v>
      </c>
      <c r="E6" s="536" t="s">
        <v>52</v>
      </c>
      <c r="F6" s="283">
        <v>150</v>
      </c>
      <c r="G6" s="334"/>
      <c r="H6" s="315">
        <v>0.6</v>
      </c>
      <c r="I6" s="17">
        <v>0.45</v>
      </c>
      <c r="J6" s="46">
        <v>12.3</v>
      </c>
      <c r="K6" s="249">
        <v>54.9</v>
      </c>
      <c r="L6" s="342">
        <v>0.03</v>
      </c>
      <c r="M6" s="55">
        <v>0.05</v>
      </c>
      <c r="N6" s="39">
        <v>7.5</v>
      </c>
      <c r="O6" s="39">
        <v>0</v>
      </c>
      <c r="P6" s="56">
        <v>0</v>
      </c>
      <c r="Q6" s="342">
        <v>28.5</v>
      </c>
      <c r="R6" s="39">
        <v>24</v>
      </c>
      <c r="S6" s="39">
        <v>18</v>
      </c>
      <c r="T6" s="39">
        <v>3.45</v>
      </c>
      <c r="U6" s="39">
        <v>232.5</v>
      </c>
      <c r="V6" s="39">
        <v>2E-3</v>
      </c>
      <c r="W6" s="39">
        <v>2.0000000000000001E-4</v>
      </c>
      <c r="X6" s="285">
        <v>0.02</v>
      </c>
    </row>
    <row r="7" spans="1:24" s="38" customFormat="1" ht="26.5" customHeight="1" x14ac:dyDescent="0.35">
      <c r="A7" s="113"/>
      <c r="B7" s="985"/>
      <c r="C7" s="180">
        <v>227</v>
      </c>
      <c r="D7" s="268" t="s">
        <v>66</v>
      </c>
      <c r="E7" s="266" t="s">
        <v>212</v>
      </c>
      <c r="F7" s="180">
        <v>150</v>
      </c>
      <c r="G7" s="528"/>
      <c r="H7" s="548">
        <v>24.09</v>
      </c>
      <c r="I7" s="124">
        <v>11.18</v>
      </c>
      <c r="J7" s="129">
        <v>37.19</v>
      </c>
      <c r="K7" s="1016">
        <v>346.5</v>
      </c>
      <c r="L7" s="123">
        <v>0.08</v>
      </c>
      <c r="M7" s="123">
        <v>0.33</v>
      </c>
      <c r="N7" s="124">
        <v>0.27</v>
      </c>
      <c r="O7" s="124">
        <v>60</v>
      </c>
      <c r="P7" s="125">
        <v>0.27</v>
      </c>
      <c r="Q7" s="548">
        <v>211.05</v>
      </c>
      <c r="R7" s="124">
        <v>267.75</v>
      </c>
      <c r="S7" s="124">
        <v>34.450000000000003</v>
      </c>
      <c r="T7" s="124">
        <v>1.5</v>
      </c>
      <c r="U7" s="124">
        <v>210.04</v>
      </c>
      <c r="V7" s="124">
        <v>0</v>
      </c>
      <c r="W7" s="124">
        <v>0.02</v>
      </c>
      <c r="X7" s="129">
        <v>0.03</v>
      </c>
    </row>
    <row r="8" spans="1:24" s="38" customFormat="1" ht="26.5" customHeight="1" x14ac:dyDescent="0.35">
      <c r="A8" s="113"/>
      <c r="B8" s="985"/>
      <c r="C8" s="180">
        <v>113</v>
      </c>
      <c r="D8" s="268" t="s">
        <v>5</v>
      </c>
      <c r="E8" s="266" t="s">
        <v>11</v>
      </c>
      <c r="F8" s="180">
        <v>200</v>
      </c>
      <c r="G8" s="528"/>
      <c r="H8" s="327">
        <v>0.2</v>
      </c>
      <c r="I8" s="108">
        <v>0</v>
      </c>
      <c r="J8" s="271">
        <v>11</v>
      </c>
      <c r="K8" s="274">
        <v>45.6</v>
      </c>
      <c r="L8" s="272">
        <v>0</v>
      </c>
      <c r="M8" s="272">
        <v>0</v>
      </c>
      <c r="N8" s="108">
        <v>2.6</v>
      </c>
      <c r="O8" s="108">
        <v>0</v>
      </c>
      <c r="P8" s="109">
        <v>0</v>
      </c>
      <c r="Q8" s="327">
        <v>15.64</v>
      </c>
      <c r="R8" s="108">
        <v>8.8000000000000007</v>
      </c>
      <c r="S8" s="108">
        <v>4.72</v>
      </c>
      <c r="T8" s="108">
        <v>0.8</v>
      </c>
      <c r="U8" s="108">
        <v>15.34</v>
      </c>
      <c r="V8" s="108">
        <v>0</v>
      </c>
      <c r="W8" s="108">
        <v>0</v>
      </c>
      <c r="X8" s="271">
        <v>0</v>
      </c>
    </row>
    <row r="9" spans="1:24" s="38" customFormat="1" ht="40.5" customHeight="1" x14ac:dyDescent="0.35">
      <c r="A9" s="113"/>
      <c r="B9" s="133"/>
      <c r="C9" s="179">
        <v>121</v>
      </c>
      <c r="D9" s="229" t="s">
        <v>14</v>
      </c>
      <c r="E9" s="197" t="s">
        <v>53</v>
      </c>
      <c r="F9" s="179">
        <v>30</v>
      </c>
      <c r="G9" s="354"/>
      <c r="H9" s="369">
        <v>2.16</v>
      </c>
      <c r="I9" s="22">
        <v>0.81</v>
      </c>
      <c r="J9" s="54">
        <v>14.73</v>
      </c>
      <c r="K9" s="252">
        <v>75.66</v>
      </c>
      <c r="L9" s="21">
        <v>0.04</v>
      </c>
      <c r="M9" s="21">
        <v>0.01</v>
      </c>
      <c r="N9" s="22">
        <v>0</v>
      </c>
      <c r="O9" s="22">
        <v>0</v>
      </c>
      <c r="P9" s="23">
        <v>0</v>
      </c>
      <c r="Q9" s="369">
        <v>7.5</v>
      </c>
      <c r="R9" s="22">
        <v>24.6</v>
      </c>
      <c r="S9" s="22">
        <v>9.9</v>
      </c>
      <c r="T9" s="22">
        <v>0.45</v>
      </c>
      <c r="U9" s="22">
        <v>27.6</v>
      </c>
      <c r="V9" s="22">
        <v>0</v>
      </c>
      <c r="W9" s="22">
        <v>0</v>
      </c>
      <c r="X9" s="54">
        <v>0</v>
      </c>
    </row>
    <row r="10" spans="1:24" s="38" customFormat="1" ht="43.5" customHeight="1" x14ac:dyDescent="0.35">
      <c r="A10" s="113"/>
      <c r="B10" s="547"/>
      <c r="C10" s="274">
        <v>120</v>
      </c>
      <c r="D10" s="229" t="s">
        <v>15</v>
      </c>
      <c r="E10" s="281" t="s">
        <v>13</v>
      </c>
      <c r="F10" s="179">
        <v>20</v>
      </c>
      <c r="G10" s="336"/>
      <c r="H10" s="315">
        <v>1.1399999999999999</v>
      </c>
      <c r="I10" s="17">
        <v>0.22</v>
      </c>
      <c r="J10" s="46">
        <v>7.44</v>
      </c>
      <c r="K10" s="249">
        <v>36.26</v>
      </c>
      <c r="L10" s="369">
        <v>0.02</v>
      </c>
      <c r="M10" s="21">
        <v>2.4E-2</v>
      </c>
      <c r="N10" s="22">
        <v>0.08</v>
      </c>
      <c r="O10" s="22">
        <v>0</v>
      </c>
      <c r="P10" s="54">
        <v>0</v>
      </c>
      <c r="Q10" s="21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3.25" customHeight="1" x14ac:dyDescent="0.35">
      <c r="A11" s="113"/>
      <c r="B11" s="133"/>
      <c r="C11" s="182"/>
      <c r="D11" s="229"/>
      <c r="E11" s="986" t="s">
        <v>21</v>
      </c>
      <c r="F11" s="435">
        <v>550</v>
      </c>
      <c r="G11" s="336"/>
      <c r="H11" s="315">
        <v>26.48</v>
      </c>
      <c r="I11" s="17">
        <v>13.22</v>
      </c>
      <c r="J11" s="46">
        <v>78.05</v>
      </c>
      <c r="K11" s="250">
        <v>539.69999999999993</v>
      </c>
      <c r="L11" s="369">
        <v>0.18</v>
      </c>
      <c r="M11" s="21">
        <v>0.41400000000000003</v>
      </c>
      <c r="N11" s="22">
        <v>11.629999999999999</v>
      </c>
      <c r="O11" s="22">
        <v>60</v>
      </c>
      <c r="P11" s="54">
        <v>0.27</v>
      </c>
      <c r="Q11" s="369">
        <v>292.77000000000004</v>
      </c>
      <c r="R11" s="22">
        <v>367.96000000000004</v>
      </c>
      <c r="S11" s="22">
        <v>85.920000000000016</v>
      </c>
      <c r="T11" s="22">
        <v>6.66</v>
      </c>
      <c r="U11" s="22">
        <v>558.98</v>
      </c>
      <c r="V11" s="22">
        <v>4.0000000000000001E-3</v>
      </c>
      <c r="W11" s="22">
        <v>2.2199999999999998E-2</v>
      </c>
      <c r="X11" s="54">
        <v>6.2E-2</v>
      </c>
    </row>
    <row r="12" spans="1:24" s="38" customFormat="1" ht="23.25" customHeight="1" thickBot="1" x14ac:dyDescent="0.4">
      <c r="A12" s="113"/>
      <c r="B12" s="133"/>
      <c r="C12" s="179"/>
      <c r="D12" s="229"/>
      <c r="E12" s="986" t="s">
        <v>22</v>
      </c>
      <c r="F12" s="435"/>
      <c r="G12" s="336"/>
      <c r="H12" s="315"/>
      <c r="I12" s="17"/>
      <c r="J12" s="46"/>
      <c r="K12" s="250">
        <v>22.965957446808506</v>
      </c>
      <c r="L12" s="369"/>
      <c r="M12" s="21"/>
      <c r="N12" s="22"/>
      <c r="O12" s="22"/>
      <c r="P12" s="54"/>
      <c r="Q12" s="369"/>
      <c r="R12" s="22"/>
      <c r="S12" s="22"/>
      <c r="T12" s="22"/>
      <c r="U12" s="22"/>
      <c r="V12" s="22"/>
      <c r="W12" s="22"/>
      <c r="X12" s="54"/>
    </row>
    <row r="13" spans="1:24" s="18" customFormat="1" ht="33.75" customHeight="1" x14ac:dyDescent="0.35">
      <c r="A13" s="114" t="s">
        <v>7</v>
      </c>
      <c r="B13" s="413"/>
      <c r="C13" s="382">
        <v>9</v>
      </c>
      <c r="D13" s="449" t="s">
        <v>20</v>
      </c>
      <c r="E13" s="423" t="s">
        <v>107</v>
      </c>
      <c r="F13" s="427">
        <v>60</v>
      </c>
      <c r="G13" s="835"/>
      <c r="H13" s="357">
        <v>1.26</v>
      </c>
      <c r="I13" s="42">
        <v>4.26</v>
      </c>
      <c r="J13" s="43">
        <v>7.26</v>
      </c>
      <c r="K13" s="440">
        <v>72.48</v>
      </c>
      <c r="L13" s="357">
        <v>0.02</v>
      </c>
      <c r="M13" s="42">
        <v>0</v>
      </c>
      <c r="N13" s="42">
        <v>9.8699999999999992</v>
      </c>
      <c r="O13" s="42">
        <v>0</v>
      </c>
      <c r="P13" s="49">
        <v>0</v>
      </c>
      <c r="Q13" s="357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33.75" customHeight="1" x14ac:dyDescent="0.35">
      <c r="A14" s="112"/>
      <c r="B14" s="132"/>
      <c r="C14" s="180">
        <v>41</v>
      </c>
      <c r="D14" s="268" t="s">
        <v>9</v>
      </c>
      <c r="E14" s="418" t="s">
        <v>92</v>
      </c>
      <c r="F14" s="242">
        <v>200</v>
      </c>
      <c r="G14" s="549"/>
      <c r="H14" s="327">
        <v>6.8</v>
      </c>
      <c r="I14" s="108">
        <v>5.4</v>
      </c>
      <c r="J14" s="271">
        <v>8.8000000000000007</v>
      </c>
      <c r="K14" s="547">
        <v>111</v>
      </c>
      <c r="L14" s="327">
        <v>0.12</v>
      </c>
      <c r="M14" s="108">
        <v>0.1</v>
      </c>
      <c r="N14" s="108">
        <v>7.2</v>
      </c>
      <c r="O14" s="108">
        <v>160</v>
      </c>
      <c r="P14" s="109">
        <v>0</v>
      </c>
      <c r="Q14" s="327">
        <v>57.04</v>
      </c>
      <c r="R14" s="108">
        <v>126.88</v>
      </c>
      <c r="S14" s="108">
        <v>34</v>
      </c>
      <c r="T14" s="108">
        <v>1.54</v>
      </c>
      <c r="U14" s="108">
        <v>499.2</v>
      </c>
      <c r="V14" s="108">
        <v>4.0000000000000001E-3</v>
      </c>
      <c r="W14" s="108">
        <v>2E-3</v>
      </c>
      <c r="X14" s="271">
        <v>0.02</v>
      </c>
    </row>
    <row r="15" spans="1:24" s="38" customFormat="1" ht="33.75" customHeight="1" x14ac:dyDescent="0.35">
      <c r="A15" s="122"/>
      <c r="B15" s="985"/>
      <c r="C15" s="180">
        <v>81</v>
      </c>
      <c r="D15" s="268" t="s">
        <v>10</v>
      </c>
      <c r="E15" s="206" t="s">
        <v>77</v>
      </c>
      <c r="F15" s="379">
        <v>90</v>
      </c>
      <c r="G15" s="219"/>
      <c r="H15" s="369">
        <v>22.41</v>
      </c>
      <c r="I15" s="22">
        <v>15.3</v>
      </c>
      <c r="J15" s="54">
        <v>0.54</v>
      </c>
      <c r="K15" s="368">
        <v>229.77</v>
      </c>
      <c r="L15" s="369">
        <v>0.05</v>
      </c>
      <c r="M15" s="22">
        <v>0.14000000000000001</v>
      </c>
      <c r="N15" s="22">
        <v>1.24</v>
      </c>
      <c r="O15" s="22">
        <v>28.8</v>
      </c>
      <c r="P15" s="23">
        <v>0</v>
      </c>
      <c r="Q15" s="369">
        <v>27.54</v>
      </c>
      <c r="R15" s="22">
        <v>170.72</v>
      </c>
      <c r="S15" s="22">
        <v>21.15</v>
      </c>
      <c r="T15" s="22">
        <v>1.2</v>
      </c>
      <c r="U15" s="22">
        <v>240.57</v>
      </c>
      <c r="V15" s="22">
        <v>4.0000000000000001E-3</v>
      </c>
      <c r="W15" s="22">
        <v>0</v>
      </c>
      <c r="X15" s="54">
        <v>0.14000000000000001</v>
      </c>
    </row>
    <row r="16" spans="1:24" s="18" customFormat="1" ht="43.5" customHeight="1" x14ac:dyDescent="0.35">
      <c r="A16" s="115"/>
      <c r="B16" s="133"/>
      <c r="C16" s="180">
        <v>124</v>
      </c>
      <c r="D16" s="268" t="s">
        <v>95</v>
      </c>
      <c r="E16" s="526" t="s">
        <v>93</v>
      </c>
      <c r="F16" s="242">
        <v>150</v>
      </c>
      <c r="G16" s="549"/>
      <c r="H16" s="327">
        <v>4.05</v>
      </c>
      <c r="I16" s="108">
        <v>4.5</v>
      </c>
      <c r="J16" s="271">
        <v>22.8</v>
      </c>
      <c r="K16" s="547">
        <v>147.30000000000001</v>
      </c>
      <c r="L16" s="327">
        <v>0.11</v>
      </c>
      <c r="M16" s="108">
        <v>0.02</v>
      </c>
      <c r="N16" s="108">
        <v>0</v>
      </c>
      <c r="O16" s="108">
        <v>0</v>
      </c>
      <c r="P16" s="109">
        <v>0</v>
      </c>
      <c r="Q16" s="327">
        <v>10.49</v>
      </c>
      <c r="R16" s="108">
        <v>86</v>
      </c>
      <c r="S16" s="108">
        <v>30.56</v>
      </c>
      <c r="T16" s="108">
        <v>0.99</v>
      </c>
      <c r="U16" s="108">
        <v>80.400000000000006</v>
      </c>
      <c r="V16" s="108">
        <v>3.0000000000000001E-3</v>
      </c>
      <c r="W16" s="108">
        <v>1E-3</v>
      </c>
      <c r="X16" s="271">
        <v>0.02</v>
      </c>
    </row>
    <row r="17" spans="1:24" s="18" customFormat="1" ht="33.75" customHeight="1" x14ac:dyDescent="0.35">
      <c r="A17" s="115"/>
      <c r="B17" s="547"/>
      <c r="C17" s="274">
        <v>100</v>
      </c>
      <c r="D17" s="268" t="s">
        <v>96</v>
      </c>
      <c r="E17" s="198" t="s">
        <v>94</v>
      </c>
      <c r="F17" s="180">
        <v>200</v>
      </c>
      <c r="G17" s="549"/>
      <c r="H17" s="369">
        <v>0.2</v>
      </c>
      <c r="I17" s="22">
        <v>0</v>
      </c>
      <c r="J17" s="54">
        <v>15.56</v>
      </c>
      <c r="K17" s="368">
        <v>63.2</v>
      </c>
      <c r="L17" s="315">
        <v>0</v>
      </c>
      <c r="M17" s="17">
        <v>4.0000000000000001E-3</v>
      </c>
      <c r="N17" s="17">
        <v>1.2</v>
      </c>
      <c r="O17" s="17">
        <v>0</v>
      </c>
      <c r="P17" s="20">
        <v>0</v>
      </c>
      <c r="Q17" s="315">
        <v>6.9</v>
      </c>
      <c r="R17" s="17">
        <v>5.22</v>
      </c>
      <c r="S17" s="17">
        <v>5.24</v>
      </c>
      <c r="T17" s="17">
        <v>0.04</v>
      </c>
      <c r="U17" s="17">
        <v>59.2</v>
      </c>
      <c r="V17" s="17">
        <v>0</v>
      </c>
      <c r="W17" s="17">
        <v>0</v>
      </c>
      <c r="X17" s="46">
        <v>4.0000000000000001E-3</v>
      </c>
    </row>
    <row r="18" spans="1:24" s="18" customFormat="1" ht="33.75" customHeight="1" x14ac:dyDescent="0.35">
      <c r="A18" s="115"/>
      <c r="B18" s="547"/>
      <c r="C18" s="274">
        <v>119</v>
      </c>
      <c r="D18" s="268" t="s">
        <v>14</v>
      </c>
      <c r="E18" s="198" t="s">
        <v>58</v>
      </c>
      <c r="F18" s="180">
        <v>45</v>
      </c>
      <c r="G18" s="549"/>
      <c r="H18" s="369">
        <v>3.19</v>
      </c>
      <c r="I18" s="22">
        <v>0.31</v>
      </c>
      <c r="J18" s="54">
        <v>19.89</v>
      </c>
      <c r="K18" s="368">
        <v>108</v>
      </c>
      <c r="L18" s="369">
        <v>0.05</v>
      </c>
      <c r="M18" s="22">
        <v>0.02</v>
      </c>
      <c r="N18" s="22">
        <v>0</v>
      </c>
      <c r="O18" s="22">
        <v>0</v>
      </c>
      <c r="P18" s="23">
        <v>0</v>
      </c>
      <c r="Q18" s="369">
        <v>16.649999999999999</v>
      </c>
      <c r="R18" s="22">
        <v>98.1</v>
      </c>
      <c r="S18" s="22">
        <v>29.25</v>
      </c>
      <c r="T18" s="22">
        <v>1.26</v>
      </c>
      <c r="U18" s="22">
        <v>41.85</v>
      </c>
      <c r="V18" s="22">
        <v>2E-3</v>
      </c>
      <c r="W18" s="22">
        <v>3.0000000000000001E-3</v>
      </c>
      <c r="X18" s="54">
        <v>0</v>
      </c>
    </row>
    <row r="19" spans="1:24" s="18" customFormat="1" ht="33.75" customHeight="1" x14ac:dyDescent="0.35">
      <c r="A19" s="122"/>
      <c r="B19" s="133"/>
      <c r="C19" s="180">
        <v>120</v>
      </c>
      <c r="D19" s="268" t="s">
        <v>15</v>
      </c>
      <c r="E19" s="198" t="s">
        <v>49</v>
      </c>
      <c r="F19" s="180">
        <v>25</v>
      </c>
      <c r="G19" s="549"/>
      <c r="H19" s="369">
        <v>1.42</v>
      </c>
      <c r="I19" s="22">
        <v>0.27</v>
      </c>
      <c r="J19" s="54">
        <v>9.3000000000000007</v>
      </c>
      <c r="K19" s="368">
        <v>45.32</v>
      </c>
      <c r="L19" s="369">
        <v>0.02</v>
      </c>
      <c r="M19" s="22">
        <v>0.03</v>
      </c>
      <c r="N19" s="22">
        <v>0.1</v>
      </c>
      <c r="O19" s="22">
        <v>0</v>
      </c>
      <c r="P19" s="23">
        <v>0</v>
      </c>
      <c r="Q19" s="369">
        <v>8.5</v>
      </c>
      <c r="R19" s="22">
        <v>30</v>
      </c>
      <c r="S19" s="22">
        <v>10.25</v>
      </c>
      <c r="T19" s="22">
        <v>0.56999999999999995</v>
      </c>
      <c r="U19" s="22">
        <v>91.87</v>
      </c>
      <c r="V19" s="22">
        <v>2.5000000000000001E-3</v>
      </c>
      <c r="W19" s="22">
        <v>2.5000000000000001E-3</v>
      </c>
      <c r="X19" s="54">
        <v>0.02</v>
      </c>
    </row>
    <row r="20" spans="1:24" s="18" customFormat="1" ht="33.75" customHeight="1" x14ac:dyDescent="0.35">
      <c r="A20" s="122"/>
      <c r="B20" s="985"/>
      <c r="C20" s="185"/>
      <c r="D20" s="1001"/>
      <c r="E20" s="425" t="s">
        <v>21</v>
      </c>
      <c r="F20" s="253">
        <f>F13+F14+F15+F16+F17+F18+F19</f>
        <v>770</v>
      </c>
      <c r="G20" s="391"/>
      <c r="H20" s="609">
        <f t="shared" ref="H20:X20" si="0">H13+H14+H15+H16+H17+H18+H19</f>
        <v>39.33</v>
      </c>
      <c r="I20" s="107">
        <f t="shared" si="0"/>
        <v>30.04</v>
      </c>
      <c r="J20" s="361">
        <f t="shared" si="0"/>
        <v>84.15</v>
      </c>
      <c r="K20" s="1002">
        <f t="shared" si="0"/>
        <v>777.07</v>
      </c>
      <c r="L20" s="609">
        <f t="shared" si="0"/>
        <v>0.37</v>
      </c>
      <c r="M20" s="107">
        <f t="shared" si="0"/>
        <v>0.31400000000000006</v>
      </c>
      <c r="N20" s="107">
        <f t="shared" si="0"/>
        <v>19.61</v>
      </c>
      <c r="O20" s="107">
        <f t="shared" si="0"/>
        <v>188.8</v>
      </c>
      <c r="P20" s="362">
        <f t="shared" si="0"/>
        <v>0</v>
      </c>
      <c r="Q20" s="609">
        <f t="shared" si="0"/>
        <v>157.28</v>
      </c>
      <c r="R20" s="107">
        <f t="shared" si="0"/>
        <v>555.64</v>
      </c>
      <c r="S20" s="107">
        <f t="shared" si="0"/>
        <v>149.94</v>
      </c>
      <c r="T20" s="107">
        <f t="shared" si="0"/>
        <v>6.7100000000000009</v>
      </c>
      <c r="U20" s="107">
        <f t="shared" si="0"/>
        <v>1024.95</v>
      </c>
      <c r="V20" s="107">
        <f t="shared" si="0"/>
        <v>1.55E-2</v>
      </c>
      <c r="W20" s="107">
        <f t="shared" si="0"/>
        <v>8.5000000000000006E-3</v>
      </c>
      <c r="X20" s="361">
        <f t="shared" si="0"/>
        <v>0.20399999999999999</v>
      </c>
    </row>
    <row r="21" spans="1:24" s="18" customFormat="1" ht="33.75" customHeight="1" thickBot="1" x14ac:dyDescent="0.4">
      <c r="A21" s="150"/>
      <c r="B21" s="1003"/>
      <c r="C21" s="183"/>
      <c r="D21" s="286"/>
      <c r="E21" s="426" t="s">
        <v>22</v>
      </c>
      <c r="F21" s="530"/>
      <c r="G21" s="269"/>
      <c r="H21" s="265"/>
      <c r="I21" s="59"/>
      <c r="J21" s="151"/>
      <c r="K21" s="708">
        <f>K20/23.5</f>
        <v>33.066808510638303</v>
      </c>
      <c r="L21" s="265"/>
      <c r="M21" s="59"/>
      <c r="N21" s="59"/>
      <c r="O21" s="59"/>
      <c r="P21" s="171"/>
      <c r="Q21" s="265"/>
      <c r="R21" s="59"/>
      <c r="S21" s="59"/>
      <c r="T21" s="59"/>
      <c r="U21" s="59"/>
      <c r="V21" s="59"/>
      <c r="W21" s="59"/>
      <c r="X21" s="151"/>
    </row>
    <row r="22" spans="1:24" x14ac:dyDescent="0.35">
      <c r="A22" s="2"/>
      <c r="B22" s="4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A23" s="279"/>
      <c r="B23" s="371"/>
      <c r="C23" s="371"/>
      <c r="D23" s="372"/>
      <c r="E23" s="373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3" zoomScale="60" zoomScaleNormal="60" workbookViewId="0">
      <selection activeCell="C9" sqref="C9:X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655"/>
      <c r="C4" s="655" t="s">
        <v>40</v>
      </c>
      <c r="D4" s="689"/>
      <c r="E4" s="207"/>
      <c r="F4" s="655"/>
      <c r="G4" s="654"/>
      <c r="H4" s="340" t="s">
        <v>23</v>
      </c>
      <c r="I4" s="88"/>
      <c r="J4" s="341"/>
      <c r="K4" s="43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4"/>
    </row>
    <row r="5" spans="1:24" s="18" customFormat="1" ht="47" thickBot="1" x14ac:dyDescent="0.4">
      <c r="A5" s="188" t="s">
        <v>0</v>
      </c>
      <c r="B5" s="138"/>
      <c r="C5" s="138" t="s">
        <v>41</v>
      </c>
      <c r="D5" s="690" t="s">
        <v>42</v>
      </c>
      <c r="E5" s="138" t="s">
        <v>39</v>
      </c>
      <c r="F5" s="138" t="s">
        <v>27</v>
      </c>
      <c r="G5" s="131" t="s">
        <v>38</v>
      </c>
      <c r="H5" s="936" t="s">
        <v>28</v>
      </c>
      <c r="I5" s="794" t="s">
        <v>29</v>
      </c>
      <c r="J5" s="798" t="s">
        <v>30</v>
      </c>
      <c r="K5" s="438" t="s">
        <v>31</v>
      </c>
      <c r="L5" s="796" t="s">
        <v>32</v>
      </c>
      <c r="M5" s="796" t="s">
        <v>147</v>
      </c>
      <c r="N5" s="796" t="s">
        <v>33</v>
      </c>
      <c r="O5" s="917" t="s">
        <v>148</v>
      </c>
      <c r="P5" s="796" t="s">
        <v>149</v>
      </c>
      <c r="Q5" s="796" t="s">
        <v>34</v>
      </c>
      <c r="R5" s="796" t="s">
        <v>35</v>
      </c>
      <c r="S5" s="796" t="s">
        <v>36</v>
      </c>
      <c r="T5" s="796" t="s">
        <v>37</v>
      </c>
      <c r="U5" s="796" t="s">
        <v>150</v>
      </c>
      <c r="V5" s="796" t="s">
        <v>151</v>
      </c>
      <c r="W5" s="796" t="s">
        <v>152</v>
      </c>
      <c r="X5" s="796" t="s">
        <v>153</v>
      </c>
    </row>
    <row r="6" spans="1:24" s="18" customFormat="1" ht="26.5" customHeight="1" x14ac:dyDescent="0.35">
      <c r="A6" s="139" t="s">
        <v>6</v>
      </c>
      <c r="B6" s="184"/>
      <c r="C6" s="179">
        <v>25</v>
      </c>
      <c r="D6" s="691" t="s">
        <v>20</v>
      </c>
      <c r="E6" s="695" t="s">
        <v>52</v>
      </c>
      <c r="F6" s="283">
        <v>150</v>
      </c>
      <c r="G6" s="511"/>
      <c r="H6" s="488">
        <v>0.6</v>
      </c>
      <c r="I6" s="57">
        <v>0.45</v>
      </c>
      <c r="J6" s="58">
        <v>12.3</v>
      </c>
      <c r="K6" s="368">
        <v>54.9</v>
      </c>
      <c r="L6" s="488">
        <v>0.03</v>
      </c>
      <c r="M6" s="57">
        <v>4.4999999999999998E-2</v>
      </c>
      <c r="N6" s="57">
        <v>7.5</v>
      </c>
      <c r="O6" s="57">
        <v>3</v>
      </c>
      <c r="P6" s="561">
        <v>0</v>
      </c>
      <c r="Q6" s="488">
        <v>28.5</v>
      </c>
      <c r="R6" s="57">
        <v>24</v>
      </c>
      <c r="S6" s="57">
        <v>18</v>
      </c>
      <c r="T6" s="57">
        <v>3.45</v>
      </c>
      <c r="U6" s="57">
        <v>232.5</v>
      </c>
      <c r="V6" s="57">
        <v>3.0000000000000001E-3</v>
      </c>
      <c r="W6" s="57">
        <v>2.9999999999999997E-4</v>
      </c>
      <c r="X6" s="58">
        <v>0.03</v>
      </c>
    </row>
    <row r="7" spans="1:24" s="38" customFormat="1" ht="26.5" customHeight="1" x14ac:dyDescent="0.35">
      <c r="A7" s="189"/>
      <c r="B7" s="158"/>
      <c r="C7" s="180">
        <v>125</v>
      </c>
      <c r="D7" s="692" t="s">
        <v>102</v>
      </c>
      <c r="E7" s="175" t="s">
        <v>194</v>
      </c>
      <c r="F7" s="180">
        <v>150</v>
      </c>
      <c r="G7" s="268"/>
      <c r="H7" s="548">
        <v>7.65</v>
      </c>
      <c r="I7" s="124">
        <v>5.25</v>
      </c>
      <c r="J7" s="129">
        <v>40.200000000000003</v>
      </c>
      <c r="K7" s="687">
        <v>238.2</v>
      </c>
      <c r="L7" s="441">
        <v>7.4999999999999997E-2</v>
      </c>
      <c r="M7" s="29">
        <v>4.4999999999999998E-2</v>
      </c>
      <c r="N7" s="29">
        <v>0.01</v>
      </c>
      <c r="O7" s="29">
        <v>15</v>
      </c>
      <c r="P7" s="1046">
        <v>0.12</v>
      </c>
      <c r="Q7" s="441">
        <v>51.94</v>
      </c>
      <c r="R7" s="29">
        <v>72.510000000000005</v>
      </c>
      <c r="S7" s="29">
        <v>10.65</v>
      </c>
      <c r="T7" s="29">
        <v>0.96</v>
      </c>
      <c r="U7" s="29">
        <v>76.14</v>
      </c>
      <c r="V7" s="29">
        <v>8.9999999999999998E-4</v>
      </c>
      <c r="W7" s="29">
        <v>0</v>
      </c>
      <c r="X7" s="52">
        <v>1.4999999999999999E-2</v>
      </c>
    </row>
    <row r="8" spans="1:24" s="38" customFormat="1" ht="15.5" x14ac:dyDescent="0.35">
      <c r="A8" s="189"/>
      <c r="B8" s="158"/>
      <c r="C8" s="179">
        <v>114</v>
      </c>
      <c r="D8" s="229" t="s">
        <v>47</v>
      </c>
      <c r="E8" s="281" t="s">
        <v>54</v>
      </c>
      <c r="F8" s="496">
        <v>200</v>
      </c>
      <c r="G8" s="220"/>
      <c r="H8" s="315">
        <v>0.2</v>
      </c>
      <c r="I8" s="17">
        <v>0</v>
      </c>
      <c r="J8" s="46">
        <v>11</v>
      </c>
      <c r="K8" s="338">
        <v>44.8</v>
      </c>
      <c r="L8" s="315">
        <v>0</v>
      </c>
      <c r="M8" s="17">
        <v>0</v>
      </c>
      <c r="N8" s="17">
        <v>0.08</v>
      </c>
      <c r="O8" s="17">
        <v>0</v>
      </c>
      <c r="P8" s="20">
        <v>0</v>
      </c>
      <c r="Q8" s="315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15.5" x14ac:dyDescent="0.35">
      <c r="A9" s="189"/>
      <c r="B9" s="1045"/>
      <c r="C9" s="179" t="s">
        <v>206</v>
      </c>
      <c r="D9" s="229" t="s">
        <v>18</v>
      </c>
      <c r="E9" s="281" t="s">
        <v>208</v>
      </c>
      <c r="F9" s="496">
        <v>200</v>
      </c>
      <c r="G9" s="220"/>
      <c r="H9" s="315">
        <v>5.4</v>
      </c>
      <c r="I9" s="17">
        <v>4.2</v>
      </c>
      <c r="J9" s="46">
        <v>18</v>
      </c>
      <c r="K9" s="338">
        <v>131.4</v>
      </c>
      <c r="L9" s="315"/>
      <c r="M9" s="17"/>
      <c r="N9" s="17"/>
      <c r="O9" s="17"/>
      <c r="P9" s="20"/>
      <c r="Q9" s="315"/>
      <c r="R9" s="17"/>
      <c r="S9" s="17"/>
      <c r="T9" s="17"/>
      <c r="U9" s="17"/>
      <c r="V9" s="17"/>
      <c r="W9" s="17"/>
      <c r="X9" s="46"/>
    </row>
    <row r="10" spans="1:24" s="38" customFormat="1" ht="26.5" customHeight="1" x14ac:dyDescent="0.35">
      <c r="A10" s="189"/>
      <c r="B10" s="199"/>
      <c r="C10" s="274">
        <v>119</v>
      </c>
      <c r="D10" s="692" t="s">
        <v>58</v>
      </c>
      <c r="E10" s="175" t="s">
        <v>43</v>
      </c>
      <c r="F10" s="180">
        <v>30</v>
      </c>
      <c r="G10" s="658"/>
      <c r="H10" s="369">
        <v>2.13</v>
      </c>
      <c r="I10" s="22">
        <v>0.21</v>
      </c>
      <c r="J10" s="54">
        <v>13.26</v>
      </c>
      <c r="K10" s="619">
        <v>72</v>
      </c>
      <c r="L10" s="369">
        <v>0.03</v>
      </c>
      <c r="M10" s="22">
        <v>0.01</v>
      </c>
      <c r="N10" s="22">
        <v>0</v>
      </c>
      <c r="O10" s="22">
        <v>0</v>
      </c>
      <c r="P10" s="23">
        <v>0</v>
      </c>
      <c r="Q10" s="369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4">
        <v>0</v>
      </c>
    </row>
    <row r="11" spans="1:24" s="38" customFormat="1" ht="26.5" customHeight="1" x14ac:dyDescent="0.35">
      <c r="A11" s="189"/>
      <c r="B11" s="199"/>
      <c r="C11" s="180">
        <v>120</v>
      </c>
      <c r="D11" s="692" t="s">
        <v>49</v>
      </c>
      <c r="E11" s="175" t="s">
        <v>13</v>
      </c>
      <c r="F11" s="180">
        <v>30</v>
      </c>
      <c r="G11" s="658"/>
      <c r="H11" s="369">
        <v>1.71</v>
      </c>
      <c r="I11" s="22">
        <v>0.33</v>
      </c>
      <c r="J11" s="54">
        <v>11.16</v>
      </c>
      <c r="K11" s="619">
        <v>54.39</v>
      </c>
      <c r="L11" s="369">
        <v>0.02</v>
      </c>
      <c r="M11" s="22">
        <v>0.03</v>
      </c>
      <c r="N11" s="22">
        <v>0.1</v>
      </c>
      <c r="O11" s="22">
        <v>0</v>
      </c>
      <c r="P11" s="23">
        <v>0</v>
      </c>
      <c r="Q11" s="369">
        <v>8.5</v>
      </c>
      <c r="R11" s="22">
        <v>30</v>
      </c>
      <c r="S11" s="22">
        <v>10.25</v>
      </c>
      <c r="T11" s="22">
        <v>0.56999999999999995</v>
      </c>
      <c r="U11" s="22">
        <v>91.87</v>
      </c>
      <c r="V11" s="22">
        <v>2.5000000000000001E-3</v>
      </c>
      <c r="W11" s="22">
        <v>2.5000000000000001E-3</v>
      </c>
      <c r="X11" s="54">
        <v>0.02</v>
      </c>
    </row>
    <row r="12" spans="1:24" s="38" customFormat="1" ht="26.5" customHeight="1" x14ac:dyDescent="0.35">
      <c r="A12" s="189"/>
      <c r="B12" s="180"/>
      <c r="C12" s="180"/>
      <c r="D12" s="692"/>
      <c r="E12" s="204" t="s">
        <v>21</v>
      </c>
      <c r="F12" s="360">
        <f>SUM(F6:F11)</f>
        <v>760</v>
      </c>
      <c r="G12" s="364"/>
      <c r="H12" s="609">
        <f t="shared" ref="H12:X12" si="0">SUM(H6:H11)</f>
        <v>17.690000000000001</v>
      </c>
      <c r="I12" s="107">
        <f t="shared" si="0"/>
        <v>10.440000000000001</v>
      </c>
      <c r="J12" s="361">
        <f t="shared" si="0"/>
        <v>105.92</v>
      </c>
      <c r="K12" s="537">
        <f>SUM(K6:K11)</f>
        <v>595.68999999999994</v>
      </c>
      <c r="L12" s="609">
        <f t="shared" si="0"/>
        <v>0.155</v>
      </c>
      <c r="M12" s="107">
        <f t="shared" si="0"/>
        <v>0.13</v>
      </c>
      <c r="N12" s="107">
        <f t="shared" si="0"/>
        <v>7.6899999999999995</v>
      </c>
      <c r="O12" s="107">
        <f t="shared" si="0"/>
        <v>18</v>
      </c>
      <c r="P12" s="362">
        <f t="shared" si="0"/>
        <v>0.12</v>
      </c>
      <c r="Q12" s="609">
        <f t="shared" si="0"/>
        <v>113.6</v>
      </c>
      <c r="R12" s="107">
        <f t="shared" si="0"/>
        <v>199.57</v>
      </c>
      <c r="S12" s="107">
        <f t="shared" si="0"/>
        <v>62.48</v>
      </c>
      <c r="T12" s="107">
        <f t="shared" si="0"/>
        <v>6.62</v>
      </c>
      <c r="U12" s="107">
        <f t="shared" si="0"/>
        <v>429.09</v>
      </c>
      <c r="V12" s="107">
        <f t="shared" si="0"/>
        <v>7.4000000000000003E-3</v>
      </c>
      <c r="W12" s="107">
        <f t="shared" si="0"/>
        <v>4.8000000000000004E-3</v>
      </c>
      <c r="X12" s="361">
        <f t="shared" si="0"/>
        <v>6.5000000000000002E-2</v>
      </c>
    </row>
    <row r="13" spans="1:24" s="38" customFormat="1" ht="26.5" customHeight="1" thickBot="1" x14ac:dyDescent="0.4">
      <c r="A13" s="189"/>
      <c r="B13" s="180"/>
      <c r="C13" s="180"/>
      <c r="D13" s="692"/>
      <c r="E13" s="696" t="s">
        <v>22</v>
      </c>
      <c r="F13" s="180"/>
      <c r="G13" s="268"/>
      <c r="H13" s="323"/>
      <c r="I13" s="200"/>
      <c r="J13" s="201"/>
      <c r="K13" s="458">
        <f>K12/23.5</f>
        <v>25.348510638297871</v>
      </c>
      <c r="L13" s="323"/>
      <c r="M13" s="200"/>
      <c r="N13" s="200"/>
      <c r="O13" s="200"/>
      <c r="P13" s="287"/>
      <c r="Q13" s="323"/>
      <c r="R13" s="200"/>
      <c r="S13" s="200"/>
      <c r="T13" s="200"/>
      <c r="U13" s="200"/>
      <c r="V13" s="200"/>
      <c r="W13" s="200"/>
      <c r="X13" s="201"/>
    </row>
    <row r="14" spans="1:24" s="18" customFormat="1" ht="26.5" customHeight="1" x14ac:dyDescent="0.35">
      <c r="A14" s="191" t="s">
        <v>7</v>
      </c>
      <c r="B14" s="184"/>
      <c r="C14" s="568">
        <v>135</v>
      </c>
      <c r="D14" s="546" t="s">
        <v>20</v>
      </c>
      <c r="E14" s="230" t="s">
        <v>195</v>
      </c>
      <c r="F14" s="202">
        <v>60</v>
      </c>
      <c r="G14" s="353"/>
      <c r="H14" s="673">
        <v>1.2</v>
      </c>
      <c r="I14" s="544">
        <v>5.4</v>
      </c>
      <c r="J14" s="674">
        <v>5.16</v>
      </c>
      <c r="K14" s="252">
        <v>73.2</v>
      </c>
      <c r="L14" s="673">
        <v>0.01</v>
      </c>
      <c r="M14" s="543">
        <v>0.03</v>
      </c>
      <c r="N14" s="544">
        <v>4.2</v>
      </c>
      <c r="O14" s="544">
        <v>90</v>
      </c>
      <c r="P14" s="545">
        <v>0</v>
      </c>
      <c r="Q14" s="673">
        <v>24.6</v>
      </c>
      <c r="R14" s="544">
        <v>40.200000000000003</v>
      </c>
      <c r="S14" s="544">
        <v>21</v>
      </c>
      <c r="T14" s="544">
        <v>4.2</v>
      </c>
      <c r="U14" s="544">
        <v>189</v>
      </c>
      <c r="V14" s="544">
        <v>0</v>
      </c>
      <c r="W14" s="544">
        <v>0</v>
      </c>
      <c r="X14" s="674">
        <v>0</v>
      </c>
    </row>
    <row r="15" spans="1:24" s="18" customFormat="1" ht="26.5" customHeight="1" x14ac:dyDescent="0.35">
      <c r="A15" s="139"/>
      <c r="B15" s="181"/>
      <c r="C15" s="181">
        <v>138</v>
      </c>
      <c r="D15" s="693" t="s">
        <v>9</v>
      </c>
      <c r="E15" s="697" t="s">
        <v>103</v>
      </c>
      <c r="F15" s="239">
        <v>200</v>
      </c>
      <c r="G15" s="132"/>
      <c r="H15" s="316">
        <v>6.2</v>
      </c>
      <c r="I15" s="13">
        <v>6.2</v>
      </c>
      <c r="J15" s="50">
        <v>11</v>
      </c>
      <c r="K15" s="182">
        <v>125.8</v>
      </c>
      <c r="L15" s="103">
        <v>0.08</v>
      </c>
      <c r="M15" s="103">
        <v>0.04</v>
      </c>
      <c r="N15" s="13">
        <v>10.7</v>
      </c>
      <c r="O15" s="13">
        <v>100.5</v>
      </c>
      <c r="P15" s="50">
        <v>0</v>
      </c>
      <c r="Q15" s="103">
        <v>32.44</v>
      </c>
      <c r="R15" s="13">
        <v>77.28</v>
      </c>
      <c r="S15" s="13">
        <v>51.28</v>
      </c>
      <c r="T15" s="13">
        <v>3.77</v>
      </c>
      <c r="U15" s="13">
        <v>261.8</v>
      </c>
      <c r="V15" s="13">
        <v>4.0000000000000001E-3</v>
      </c>
      <c r="W15" s="13">
        <v>0</v>
      </c>
      <c r="X15" s="50">
        <v>1.7999999999999999E-2</v>
      </c>
    </row>
    <row r="16" spans="1:24" s="38" customFormat="1" ht="26.5" customHeight="1" x14ac:dyDescent="0.35">
      <c r="A16" s="140"/>
      <c r="B16" s="158"/>
      <c r="C16" s="180">
        <v>80</v>
      </c>
      <c r="D16" s="692" t="s">
        <v>10</v>
      </c>
      <c r="E16" s="698" t="s">
        <v>114</v>
      </c>
      <c r="F16" s="242">
        <v>90</v>
      </c>
      <c r="G16" s="133"/>
      <c r="H16" s="316">
        <v>14.85</v>
      </c>
      <c r="I16" s="13">
        <v>13.32</v>
      </c>
      <c r="J16" s="50">
        <v>5.94</v>
      </c>
      <c r="K16" s="182">
        <v>202.68</v>
      </c>
      <c r="L16" s="103">
        <v>0.06</v>
      </c>
      <c r="M16" s="103">
        <v>0.1</v>
      </c>
      <c r="N16" s="13">
        <v>3.38</v>
      </c>
      <c r="O16" s="13">
        <v>19.5</v>
      </c>
      <c r="P16" s="50">
        <v>0</v>
      </c>
      <c r="Q16" s="103">
        <v>20.58</v>
      </c>
      <c r="R16" s="13">
        <v>74.39</v>
      </c>
      <c r="S16" s="13">
        <v>22.98</v>
      </c>
      <c r="T16" s="13">
        <v>0.95</v>
      </c>
      <c r="U16" s="13">
        <v>204</v>
      </c>
      <c r="V16" s="13">
        <v>0</v>
      </c>
      <c r="W16" s="13">
        <v>0</v>
      </c>
      <c r="X16" s="13">
        <v>0.09</v>
      </c>
    </row>
    <row r="17" spans="1:24" s="38" customFormat="1" ht="26.5" customHeight="1" x14ac:dyDescent="0.35">
      <c r="A17" s="140"/>
      <c r="B17" s="158"/>
      <c r="C17" s="180">
        <v>54</v>
      </c>
      <c r="D17" s="691" t="s">
        <v>95</v>
      </c>
      <c r="E17" s="197" t="s">
        <v>44</v>
      </c>
      <c r="F17" s="179">
        <v>150</v>
      </c>
      <c r="G17" s="172"/>
      <c r="H17" s="369">
        <v>7.2</v>
      </c>
      <c r="I17" s="22">
        <v>5.0999999999999996</v>
      </c>
      <c r="J17" s="54">
        <v>33.9</v>
      </c>
      <c r="K17" s="252">
        <v>210.3</v>
      </c>
      <c r="L17" s="21">
        <v>0.21</v>
      </c>
      <c r="M17" s="21">
        <v>0.11</v>
      </c>
      <c r="N17" s="22">
        <v>0</v>
      </c>
      <c r="O17" s="22">
        <v>0</v>
      </c>
      <c r="P17" s="23">
        <v>0</v>
      </c>
      <c r="Q17" s="369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3.75" customHeight="1" x14ac:dyDescent="0.35">
      <c r="A18" s="141"/>
      <c r="B18" s="181"/>
      <c r="C18" s="133">
        <v>98</v>
      </c>
      <c r="D18" s="196" t="s">
        <v>18</v>
      </c>
      <c r="E18" s="322" t="s">
        <v>17</v>
      </c>
      <c r="F18" s="255">
        <v>200</v>
      </c>
      <c r="G18" s="558"/>
      <c r="H18" s="315">
        <v>0.4</v>
      </c>
      <c r="I18" s="17">
        <v>0</v>
      </c>
      <c r="J18" s="20">
        <v>27</v>
      </c>
      <c r="K18" s="250">
        <v>110</v>
      </c>
      <c r="L18" s="19">
        <v>0</v>
      </c>
      <c r="M18" s="19">
        <v>0</v>
      </c>
      <c r="N18" s="17">
        <v>1.4</v>
      </c>
      <c r="O18" s="17">
        <v>0</v>
      </c>
      <c r="P18" s="46">
        <v>0</v>
      </c>
      <c r="Q18" s="315">
        <v>12.8</v>
      </c>
      <c r="R18" s="17">
        <v>2.2000000000000002</v>
      </c>
      <c r="S18" s="17">
        <v>1.8</v>
      </c>
      <c r="T18" s="17">
        <v>0.5</v>
      </c>
      <c r="U18" s="17">
        <v>0.6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82"/>
      <c r="C19" s="182">
        <v>119</v>
      </c>
      <c r="D19" s="691" t="s">
        <v>58</v>
      </c>
      <c r="E19" s="197" t="s">
        <v>43</v>
      </c>
      <c r="F19" s="179">
        <v>30</v>
      </c>
      <c r="G19" s="172"/>
      <c r="H19" s="315">
        <v>2.13</v>
      </c>
      <c r="I19" s="17">
        <v>0.21</v>
      </c>
      <c r="J19" s="46">
        <v>13.26</v>
      </c>
      <c r="K19" s="249">
        <v>72</v>
      </c>
      <c r="L19" s="21">
        <v>0.03</v>
      </c>
      <c r="M19" s="21">
        <v>0.01</v>
      </c>
      <c r="N19" s="22">
        <v>0</v>
      </c>
      <c r="O19" s="22">
        <v>0</v>
      </c>
      <c r="P19" s="23">
        <v>0</v>
      </c>
      <c r="Q19" s="369">
        <v>11.1</v>
      </c>
      <c r="R19" s="22">
        <v>65.400000000000006</v>
      </c>
      <c r="S19" s="22">
        <v>19.5</v>
      </c>
      <c r="T19" s="22">
        <v>0.84</v>
      </c>
      <c r="U19" s="22">
        <v>27.9</v>
      </c>
      <c r="V19" s="22">
        <v>1E-3</v>
      </c>
      <c r="W19" s="22">
        <v>2E-3</v>
      </c>
      <c r="X19" s="22">
        <v>0</v>
      </c>
    </row>
    <row r="20" spans="1:24" s="18" customFormat="1" ht="26.5" customHeight="1" x14ac:dyDescent="0.35">
      <c r="A20" s="141"/>
      <c r="B20" s="182"/>
      <c r="C20" s="182">
        <v>120</v>
      </c>
      <c r="D20" s="691" t="s">
        <v>49</v>
      </c>
      <c r="E20" s="197" t="s">
        <v>49</v>
      </c>
      <c r="F20" s="179">
        <v>25</v>
      </c>
      <c r="G20" s="172"/>
      <c r="H20" s="315">
        <v>1.42</v>
      </c>
      <c r="I20" s="17">
        <v>0.27</v>
      </c>
      <c r="J20" s="46">
        <v>9.3000000000000007</v>
      </c>
      <c r="K20" s="249">
        <v>45.32</v>
      </c>
      <c r="L20" s="19">
        <v>0.02</v>
      </c>
      <c r="M20" s="19">
        <v>0.03</v>
      </c>
      <c r="N20" s="17">
        <v>0.1</v>
      </c>
      <c r="O20" s="17">
        <v>0</v>
      </c>
      <c r="P20" s="20">
        <v>0</v>
      </c>
      <c r="Q20" s="315">
        <v>8.5</v>
      </c>
      <c r="R20" s="17">
        <v>30</v>
      </c>
      <c r="S20" s="17">
        <v>10.25</v>
      </c>
      <c r="T20" s="17">
        <v>0.56999999999999995</v>
      </c>
      <c r="U20" s="17">
        <v>91.87</v>
      </c>
      <c r="V20" s="17">
        <v>2.5000000000000001E-3</v>
      </c>
      <c r="W20" s="17">
        <v>2.5000000000000001E-3</v>
      </c>
      <c r="X20" s="46">
        <v>0.02</v>
      </c>
    </row>
    <row r="21" spans="1:24" s="38" customFormat="1" ht="26.5" customHeight="1" x14ac:dyDescent="0.35">
      <c r="A21" s="140"/>
      <c r="B21" s="158"/>
      <c r="C21" s="185"/>
      <c r="D21" s="694"/>
      <c r="E21" s="204" t="s">
        <v>21</v>
      </c>
      <c r="F21" s="253">
        <f>SUM(F14:F20)</f>
        <v>755</v>
      </c>
      <c r="G21" s="343"/>
      <c r="H21" s="264">
        <f t="shared" ref="H21:J21" si="1">SUM(H14:H20)</f>
        <v>33.4</v>
      </c>
      <c r="I21" s="126">
        <f t="shared" si="1"/>
        <v>30.500000000000004</v>
      </c>
      <c r="J21" s="128">
        <f t="shared" si="1"/>
        <v>105.56</v>
      </c>
      <c r="K21" s="253">
        <f>SUM(K14:K20)</f>
        <v>839.30000000000007</v>
      </c>
      <c r="L21" s="127">
        <f t="shared" ref="L21:X21" si="2">SUM(L14:L20)</f>
        <v>0.41000000000000003</v>
      </c>
      <c r="M21" s="126">
        <f t="shared" si="2"/>
        <v>0.32000000000000006</v>
      </c>
      <c r="N21" s="126">
        <f t="shared" si="2"/>
        <v>19.779999999999998</v>
      </c>
      <c r="O21" s="126">
        <f t="shared" si="2"/>
        <v>210</v>
      </c>
      <c r="P21" s="128">
        <f t="shared" si="2"/>
        <v>0</v>
      </c>
      <c r="Q21" s="127">
        <f t="shared" si="2"/>
        <v>124.57</v>
      </c>
      <c r="R21" s="126">
        <f t="shared" si="2"/>
        <v>498.34000000000003</v>
      </c>
      <c r="S21" s="126">
        <f t="shared" si="2"/>
        <v>266.8</v>
      </c>
      <c r="T21" s="126">
        <f t="shared" si="2"/>
        <v>15.51</v>
      </c>
      <c r="U21" s="126">
        <f t="shared" si="2"/>
        <v>1048.9699999999998</v>
      </c>
      <c r="V21" s="126">
        <f t="shared" si="2"/>
        <v>1.0500000000000001E-2</v>
      </c>
      <c r="W21" s="126">
        <f t="shared" si="2"/>
        <v>9.4999999999999998E-3</v>
      </c>
      <c r="X21" s="126">
        <f t="shared" si="2"/>
        <v>0.14799999999999999</v>
      </c>
    </row>
    <row r="22" spans="1:24" s="38" customFormat="1" ht="26.5" customHeight="1" thickBot="1" x14ac:dyDescent="0.4">
      <c r="A22" s="192"/>
      <c r="B22" s="159"/>
      <c r="C22" s="186"/>
      <c r="D22" s="299"/>
      <c r="E22" s="205" t="s">
        <v>22</v>
      </c>
      <c r="F22" s="183"/>
      <c r="G22" s="269"/>
      <c r="H22" s="265"/>
      <c r="I22" s="59"/>
      <c r="J22" s="151"/>
      <c r="K22" s="254">
        <f>K21/23.5</f>
        <v>35.714893617021282</v>
      </c>
      <c r="L22" s="203"/>
      <c r="M22" s="203"/>
      <c r="N22" s="59"/>
      <c r="O22" s="59"/>
      <c r="P22" s="151"/>
      <c r="Q22" s="203"/>
      <c r="R22" s="59"/>
      <c r="S22" s="59"/>
      <c r="T22" s="59"/>
      <c r="U22" s="59"/>
      <c r="V22" s="59"/>
      <c r="W22" s="59"/>
      <c r="X22" s="59"/>
    </row>
    <row r="23" spans="1:24" x14ac:dyDescent="0.35">
      <c r="A23" s="9"/>
      <c r="B23" s="33"/>
      <c r="C23" s="33"/>
      <c r="D23" s="9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79" customFormat="1" ht="18" x14ac:dyDescent="0.35">
      <c r="A24" s="550"/>
      <c r="B24" s="375"/>
      <c r="C24" s="372"/>
      <c r="D24" s="372"/>
      <c r="E24" s="373"/>
      <c r="F24" s="374"/>
      <c r="G24" s="372"/>
      <c r="H24" s="372"/>
      <c r="I24" s="372"/>
      <c r="J24" s="372"/>
    </row>
    <row r="25" spans="1:24" ht="18" x14ac:dyDescent="0.35">
      <c r="A25" s="11"/>
      <c r="B25" s="506"/>
      <c r="C25" s="506"/>
      <c r="D25" s="11"/>
      <c r="E25" s="27"/>
      <c r="F25" s="28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4"/>
  <sheetViews>
    <sheetView zoomScale="60" zoomScaleNormal="60" workbookViewId="0">
      <selection activeCell="F28" sqref="F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2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54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69" t="s">
        <v>40</v>
      </c>
      <c r="D4" s="376"/>
      <c r="E4" s="207"/>
      <c r="F4" s="654"/>
      <c r="G4" s="734"/>
      <c r="H4" s="767" t="s">
        <v>23</v>
      </c>
      <c r="I4" s="351"/>
      <c r="J4" s="769"/>
      <c r="K4" s="24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138"/>
      <c r="C5" s="170" t="s">
        <v>41</v>
      </c>
      <c r="D5" s="701" t="s">
        <v>42</v>
      </c>
      <c r="E5" s="138" t="s">
        <v>39</v>
      </c>
      <c r="F5" s="131" t="s">
        <v>27</v>
      </c>
      <c r="G5" s="138" t="s">
        <v>38</v>
      </c>
      <c r="H5" s="768" t="s">
        <v>28</v>
      </c>
      <c r="I5" s="14" t="s">
        <v>29</v>
      </c>
      <c r="J5" s="770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739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26.5" customHeight="1" x14ac:dyDescent="0.35">
      <c r="A6" s="189" t="s">
        <v>6</v>
      </c>
      <c r="B6" s="919" t="s">
        <v>80</v>
      </c>
      <c r="C6" s="920">
        <v>10</v>
      </c>
      <c r="D6" s="894" t="s">
        <v>20</v>
      </c>
      <c r="E6" s="921" t="s">
        <v>183</v>
      </c>
      <c r="F6" s="922">
        <v>60</v>
      </c>
      <c r="G6" s="923"/>
      <c r="H6" s="429">
        <v>0.48</v>
      </c>
      <c r="I6" s="74">
        <v>4.8600000000000003</v>
      </c>
      <c r="J6" s="146">
        <v>1.2</v>
      </c>
      <c r="K6" s="923">
        <v>50.28</v>
      </c>
      <c r="L6" s="924">
        <v>0.02</v>
      </c>
      <c r="M6" s="925">
        <v>0.02</v>
      </c>
      <c r="N6" s="925">
        <v>7.9</v>
      </c>
      <c r="O6" s="926">
        <v>20</v>
      </c>
      <c r="P6" s="927">
        <v>0</v>
      </c>
      <c r="Q6" s="924">
        <v>18.73</v>
      </c>
      <c r="R6" s="925">
        <v>25.25</v>
      </c>
      <c r="S6" s="925">
        <v>9.35</v>
      </c>
      <c r="T6" s="925">
        <v>0.37</v>
      </c>
      <c r="U6" s="925">
        <v>114.23</v>
      </c>
      <c r="V6" s="925">
        <v>0</v>
      </c>
      <c r="W6" s="925">
        <v>0</v>
      </c>
      <c r="X6" s="928">
        <v>0</v>
      </c>
    </row>
    <row r="7" spans="1:24" s="18" customFormat="1" ht="26.5" customHeight="1" x14ac:dyDescent="0.35">
      <c r="A7" s="189"/>
      <c r="B7" s="244" t="s">
        <v>82</v>
      </c>
      <c r="C7" s="238">
        <v>28</v>
      </c>
      <c r="D7" s="895" t="s">
        <v>20</v>
      </c>
      <c r="E7" s="417" t="s">
        <v>184</v>
      </c>
      <c r="F7" s="765">
        <v>60</v>
      </c>
      <c r="G7" s="244"/>
      <c r="H7" s="317">
        <v>0.42</v>
      </c>
      <c r="I7" s="80">
        <v>0.06</v>
      </c>
      <c r="J7" s="749">
        <v>1.02</v>
      </c>
      <c r="K7" s="929">
        <v>6.18</v>
      </c>
      <c r="L7" s="317">
        <v>0.02</v>
      </c>
      <c r="M7" s="80">
        <v>0.02</v>
      </c>
      <c r="N7" s="80">
        <v>6</v>
      </c>
      <c r="O7" s="80">
        <v>10</v>
      </c>
      <c r="P7" s="749">
        <v>0</v>
      </c>
      <c r="Q7" s="317">
        <v>13.8</v>
      </c>
      <c r="R7" s="80">
        <v>25.2</v>
      </c>
      <c r="S7" s="80">
        <v>8.4</v>
      </c>
      <c r="T7" s="80">
        <v>0.36</v>
      </c>
      <c r="U7" s="80">
        <v>117.6</v>
      </c>
      <c r="V7" s="80">
        <v>0</v>
      </c>
      <c r="W7" s="80">
        <v>2.0000000000000001E-4</v>
      </c>
      <c r="X7" s="144">
        <v>0</v>
      </c>
    </row>
    <row r="8" spans="1:24" s="38" customFormat="1" ht="26.5" customHeight="1" x14ac:dyDescent="0.35">
      <c r="A8" s="189"/>
      <c r="B8" s="209" t="s">
        <v>80</v>
      </c>
      <c r="C8" s="237">
        <v>91</v>
      </c>
      <c r="D8" s="208" t="s">
        <v>104</v>
      </c>
      <c r="E8" s="208" t="s">
        <v>105</v>
      </c>
      <c r="F8" s="215">
        <v>90</v>
      </c>
      <c r="G8" s="311"/>
      <c r="H8" s="73">
        <v>17.82</v>
      </c>
      <c r="I8" s="74">
        <v>11.97</v>
      </c>
      <c r="J8" s="146">
        <v>8.2799999999999994</v>
      </c>
      <c r="K8" s="771">
        <v>211.77</v>
      </c>
      <c r="L8" s="429">
        <v>0.36</v>
      </c>
      <c r="M8" s="73">
        <v>0.14000000000000001</v>
      </c>
      <c r="N8" s="74">
        <v>0.09</v>
      </c>
      <c r="O8" s="74">
        <v>0.45</v>
      </c>
      <c r="P8" s="75">
        <v>0.14000000000000001</v>
      </c>
      <c r="Q8" s="429">
        <v>54.18</v>
      </c>
      <c r="R8" s="74">
        <v>117.54</v>
      </c>
      <c r="S8" s="74">
        <v>24.85</v>
      </c>
      <c r="T8" s="74">
        <v>1.6</v>
      </c>
      <c r="U8" s="74">
        <v>223.7</v>
      </c>
      <c r="V8" s="74">
        <v>7.0000000000000001E-3</v>
      </c>
      <c r="W8" s="74">
        <v>1.8E-3</v>
      </c>
      <c r="X8" s="75">
        <v>3.5999999999999997E-2</v>
      </c>
    </row>
    <row r="9" spans="1:24" s="38" customFormat="1" ht="26.5" customHeight="1" x14ac:dyDescent="0.35">
      <c r="A9" s="189"/>
      <c r="B9" s="211" t="s">
        <v>82</v>
      </c>
      <c r="C9" s="238">
        <v>89</v>
      </c>
      <c r="D9" s="212" t="s">
        <v>91</v>
      </c>
      <c r="E9" s="212" t="s">
        <v>106</v>
      </c>
      <c r="F9" s="216">
        <v>90</v>
      </c>
      <c r="G9" s="312"/>
      <c r="H9" s="741">
        <v>14.88</v>
      </c>
      <c r="I9" s="106">
        <v>13.95</v>
      </c>
      <c r="J9" s="704">
        <v>3.3</v>
      </c>
      <c r="K9" s="772">
        <v>198.45</v>
      </c>
      <c r="L9" s="610">
        <v>0.05</v>
      </c>
      <c r="M9" s="741">
        <v>0.11</v>
      </c>
      <c r="N9" s="106">
        <v>1</v>
      </c>
      <c r="O9" s="106">
        <v>49</v>
      </c>
      <c r="P9" s="611">
        <v>0</v>
      </c>
      <c r="Q9" s="610">
        <v>17.02</v>
      </c>
      <c r="R9" s="106">
        <v>127.1</v>
      </c>
      <c r="S9" s="106">
        <v>23.09</v>
      </c>
      <c r="T9" s="106">
        <v>1.29</v>
      </c>
      <c r="U9" s="106">
        <v>266.67</v>
      </c>
      <c r="V9" s="106">
        <v>6.0000000000000001E-3</v>
      </c>
      <c r="W9" s="106">
        <v>0</v>
      </c>
      <c r="X9" s="611">
        <v>0.05</v>
      </c>
    </row>
    <row r="10" spans="1:24" s="38" customFormat="1" ht="26.5" customHeight="1" x14ac:dyDescent="0.35">
      <c r="A10" s="189"/>
      <c r="B10" s="209"/>
      <c r="C10" s="237">
        <v>51</v>
      </c>
      <c r="D10" s="208" t="s">
        <v>68</v>
      </c>
      <c r="E10" s="761" t="s">
        <v>191</v>
      </c>
      <c r="F10" s="762">
        <v>150</v>
      </c>
      <c r="G10" s="237"/>
      <c r="H10" s="62">
        <v>3.3</v>
      </c>
      <c r="I10" s="63">
        <v>3.9</v>
      </c>
      <c r="J10" s="64">
        <v>25.65</v>
      </c>
      <c r="K10" s="325">
        <v>151.35</v>
      </c>
      <c r="L10" s="326">
        <v>0.15</v>
      </c>
      <c r="M10" s="62">
        <v>0.09</v>
      </c>
      <c r="N10" s="63">
        <v>21</v>
      </c>
      <c r="O10" s="63">
        <v>0</v>
      </c>
      <c r="P10" s="100">
        <v>0</v>
      </c>
      <c r="Q10" s="326">
        <v>14.01</v>
      </c>
      <c r="R10" s="63">
        <v>78.63</v>
      </c>
      <c r="S10" s="63">
        <v>29.37</v>
      </c>
      <c r="T10" s="63">
        <v>1.32</v>
      </c>
      <c r="U10" s="63">
        <v>809.4</v>
      </c>
      <c r="V10" s="63">
        <v>8.0000000000000002E-3</v>
      </c>
      <c r="W10" s="63">
        <v>5.9999999999999995E-4</v>
      </c>
      <c r="X10" s="100">
        <v>4.4999999999999998E-2</v>
      </c>
    </row>
    <row r="11" spans="1:24" s="38" customFormat="1" ht="26.5" customHeight="1" x14ac:dyDescent="0.35">
      <c r="A11" s="189"/>
      <c r="B11" s="763" t="s">
        <v>82</v>
      </c>
      <c r="C11" s="238">
        <v>50</v>
      </c>
      <c r="D11" s="212" t="s">
        <v>68</v>
      </c>
      <c r="E11" s="764" t="s">
        <v>158</v>
      </c>
      <c r="F11" s="765">
        <v>150</v>
      </c>
      <c r="G11" s="238"/>
      <c r="H11" s="742">
        <v>3.3</v>
      </c>
      <c r="I11" s="671">
        <v>7.8</v>
      </c>
      <c r="J11" s="672">
        <v>22.35</v>
      </c>
      <c r="K11" s="766">
        <v>173.1</v>
      </c>
      <c r="L11" s="317">
        <v>0.14000000000000001</v>
      </c>
      <c r="M11" s="79">
        <v>0.12</v>
      </c>
      <c r="N11" s="80">
        <v>18.149999999999999</v>
      </c>
      <c r="O11" s="80">
        <v>21.6</v>
      </c>
      <c r="P11" s="144">
        <v>0.1</v>
      </c>
      <c r="Q11" s="317">
        <v>36.36</v>
      </c>
      <c r="R11" s="80">
        <v>85.5</v>
      </c>
      <c r="S11" s="80">
        <v>27.8</v>
      </c>
      <c r="T11" s="80">
        <v>1.1399999999999999</v>
      </c>
      <c r="U11" s="80">
        <v>701.4</v>
      </c>
      <c r="V11" s="80">
        <v>8.0000000000000002E-3</v>
      </c>
      <c r="W11" s="80">
        <v>2E-3</v>
      </c>
      <c r="X11" s="144">
        <v>4.2000000000000003E-2</v>
      </c>
    </row>
    <row r="12" spans="1:24" s="38" customFormat="1" ht="36" customHeight="1" x14ac:dyDescent="0.35">
      <c r="A12" s="189"/>
      <c r="B12" s="199"/>
      <c r="C12" s="132">
        <v>104</v>
      </c>
      <c r="D12" s="331" t="s">
        <v>18</v>
      </c>
      <c r="E12" s="313" t="s">
        <v>202</v>
      </c>
      <c r="F12" s="239">
        <v>200</v>
      </c>
      <c r="G12" s="132"/>
      <c r="H12" s="315">
        <v>0</v>
      </c>
      <c r="I12" s="17">
        <v>0</v>
      </c>
      <c r="J12" s="46">
        <v>14.4</v>
      </c>
      <c r="K12" s="249">
        <v>58.4</v>
      </c>
      <c r="L12" s="315">
        <v>0.1</v>
      </c>
      <c r="M12" s="19">
        <v>0.1</v>
      </c>
      <c r="N12" s="17">
        <v>3</v>
      </c>
      <c r="O12" s="17">
        <v>79.2</v>
      </c>
      <c r="P12" s="20">
        <v>0.96</v>
      </c>
      <c r="Q12" s="315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6">
        <v>0</v>
      </c>
    </row>
    <row r="13" spans="1:24" s="38" customFormat="1" ht="26.5" customHeight="1" x14ac:dyDescent="0.35">
      <c r="A13" s="189"/>
      <c r="B13" s="180"/>
      <c r="C13" s="182">
        <v>119</v>
      </c>
      <c r="D13" s="196" t="s">
        <v>14</v>
      </c>
      <c r="E13" s="196" t="s">
        <v>58</v>
      </c>
      <c r="F13" s="172">
        <v>30</v>
      </c>
      <c r="G13" s="296"/>
      <c r="H13" s="19">
        <v>2.13</v>
      </c>
      <c r="I13" s="17">
        <v>0.21</v>
      </c>
      <c r="J13" s="20">
        <v>13.26</v>
      </c>
      <c r="K13" s="250">
        <v>72</v>
      </c>
      <c r="L13" s="369">
        <v>0.03</v>
      </c>
      <c r="M13" s="21">
        <v>0.01</v>
      </c>
      <c r="N13" s="22">
        <v>0</v>
      </c>
      <c r="O13" s="22">
        <v>0</v>
      </c>
      <c r="P13" s="54">
        <v>0</v>
      </c>
      <c r="Q13" s="369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4">
        <v>0</v>
      </c>
    </row>
    <row r="14" spans="1:24" s="38" customFormat="1" ht="26.5" customHeight="1" x14ac:dyDescent="0.35">
      <c r="A14" s="189"/>
      <c r="B14" s="199"/>
      <c r="C14" s="179">
        <v>120</v>
      </c>
      <c r="D14" s="196" t="s">
        <v>15</v>
      </c>
      <c r="E14" s="196" t="s">
        <v>49</v>
      </c>
      <c r="F14" s="172">
        <v>20</v>
      </c>
      <c r="G14" s="296"/>
      <c r="H14" s="19">
        <v>1.1399999999999999</v>
      </c>
      <c r="I14" s="17">
        <v>0.22</v>
      </c>
      <c r="J14" s="20">
        <v>7.44</v>
      </c>
      <c r="K14" s="250">
        <v>36.26</v>
      </c>
      <c r="L14" s="369">
        <v>0.02</v>
      </c>
      <c r="M14" s="21">
        <v>2.4E-2</v>
      </c>
      <c r="N14" s="22">
        <v>0.08</v>
      </c>
      <c r="O14" s="22">
        <v>0</v>
      </c>
      <c r="P14" s="54">
        <v>0</v>
      </c>
      <c r="Q14" s="369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4">
        <v>1.2E-2</v>
      </c>
    </row>
    <row r="15" spans="1:24" s="38" customFormat="1" ht="26.5" customHeight="1" x14ac:dyDescent="0.35">
      <c r="A15" s="189"/>
      <c r="B15" s="209" t="s">
        <v>80</v>
      </c>
      <c r="C15" s="237"/>
      <c r="D15" s="208"/>
      <c r="E15" s="628" t="s">
        <v>21</v>
      </c>
      <c r="F15" s="699">
        <f>F6+F8+F10+F12+F13+F14</f>
        <v>550</v>
      </c>
      <c r="G15" s="237"/>
      <c r="H15" s="61">
        <f t="shared" ref="H15:X15" si="0">H6+H8+H10+H12+H13+H14</f>
        <v>24.87</v>
      </c>
      <c r="I15" s="24">
        <f t="shared" si="0"/>
        <v>21.16</v>
      </c>
      <c r="J15" s="145">
        <f t="shared" si="0"/>
        <v>70.22999999999999</v>
      </c>
      <c r="K15" s="396">
        <f t="shared" si="0"/>
        <v>580.05999999999995</v>
      </c>
      <c r="L15" s="261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76">
        <f t="shared" si="0"/>
        <v>1.1000000000000001</v>
      </c>
      <c r="Q15" s="261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6">
        <f t="shared" si="0"/>
        <v>9.2999999999999985E-2</v>
      </c>
    </row>
    <row r="16" spans="1:24" s="38" customFormat="1" ht="26.5" customHeight="1" x14ac:dyDescent="0.35">
      <c r="A16" s="189"/>
      <c r="B16" s="211" t="s">
        <v>82</v>
      </c>
      <c r="C16" s="238"/>
      <c r="D16" s="212"/>
      <c r="E16" s="633" t="s">
        <v>21</v>
      </c>
      <c r="F16" s="681">
        <f>F6+F9+F11+F12+F13+F14</f>
        <v>550</v>
      </c>
      <c r="G16" s="394">
        <f t="shared" ref="G16:X16" si="1">G6+G9+G11+G12+G13+G14</f>
        <v>0</v>
      </c>
      <c r="H16" s="681">
        <f t="shared" si="1"/>
        <v>21.93</v>
      </c>
      <c r="I16" s="681">
        <f t="shared" si="1"/>
        <v>27.04</v>
      </c>
      <c r="J16" s="681">
        <f t="shared" si="1"/>
        <v>61.949999999999996</v>
      </c>
      <c r="K16" s="950">
        <f>K7+K9+K11+K12+K13+K14</f>
        <v>544.39</v>
      </c>
      <c r="L16" s="397">
        <f t="shared" si="1"/>
        <v>0.3600000000000001</v>
      </c>
      <c r="M16" s="681">
        <f t="shared" si="1"/>
        <v>0.38400000000000001</v>
      </c>
      <c r="N16" s="681">
        <f t="shared" si="1"/>
        <v>30.129999999999995</v>
      </c>
      <c r="O16" s="681">
        <f t="shared" si="1"/>
        <v>169.8</v>
      </c>
      <c r="P16" s="774">
        <f t="shared" si="1"/>
        <v>1.06</v>
      </c>
      <c r="Q16" s="397">
        <f t="shared" si="1"/>
        <v>90.009999999999991</v>
      </c>
      <c r="R16" s="681">
        <f t="shared" si="1"/>
        <v>327.25</v>
      </c>
      <c r="S16" s="681">
        <f t="shared" si="1"/>
        <v>87.94</v>
      </c>
      <c r="T16" s="681">
        <f t="shared" si="1"/>
        <v>4.0999999999999996</v>
      </c>
      <c r="U16" s="681">
        <f t="shared" si="1"/>
        <v>1183.7</v>
      </c>
      <c r="V16" s="681">
        <f t="shared" si="1"/>
        <v>1.7000000000000001E-2</v>
      </c>
      <c r="W16" s="681">
        <f t="shared" si="1"/>
        <v>6.0000000000000001E-3</v>
      </c>
      <c r="X16" s="774">
        <f t="shared" si="1"/>
        <v>0.104</v>
      </c>
    </row>
    <row r="17" spans="1:24" s="38" customFormat="1" ht="26.5" customHeight="1" x14ac:dyDescent="0.35">
      <c r="A17" s="189"/>
      <c r="B17" s="209" t="s">
        <v>80</v>
      </c>
      <c r="C17" s="237"/>
      <c r="D17" s="208"/>
      <c r="E17" s="700" t="s">
        <v>22</v>
      </c>
      <c r="F17" s="215"/>
      <c r="G17" s="311"/>
      <c r="H17" s="73"/>
      <c r="I17" s="74"/>
      <c r="J17" s="146"/>
      <c r="K17" s="773">
        <f>K15/23.5</f>
        <v>24.683404255319147</v>
      </c>
      <c r="L17" s="429"/>
      <c r="M17" s="73"/>
      <c r="N17" s="74"/>
      <c r="O17" s="74"/>
      <c r="P17" s="75"/>
      <c r="Q17" s="429"/>
      <c r="R17" s="74"/>
      <c r="S17" s="74"/>
      <c r="T17" s="74"/>
      <c r="U17" s="74"/>
      <c r="V17" s="74"/>
      <c r="W17" s="74"/>
      <c r="X17" s="75"/>
    </row>
    <row r="18" spans="1:24" s="38" customFormat="1" ht="26.5" customHeight="1" thickBot="1" x14ac:dyDescent="0.4">
      <c r="A18" s="190"/>
      <c r="B18" s="211" t="s">
        <v>82</v>
      </c>
      <c r="C18" s="241"/>
      <c r="D18" s="224"/>
      <c r="E18" s="639" t="s">
        <v>22</v>
      </c>
      <c r="F18" s="217"/>
      <c r="G18" s="415"/>
      <c r="H18" s="603"/>
      <c r="I18" s="554"/>
      <c r="J18" s="608"/>
      <c r="K18" s="605">
        <f>K16/23.5</f>
        <v>23.165531914893617</v>
      </c>
      <c r="L18" s="601"/>
      <c r="M18" s="603"/>
      <c r="N18" s="554"/>
      <c r="O18" s="554"/>
      <c r="P18" s="555"/>
      <c r="Q18" s="601"/>
      <c r="R18" s="554"/>
      <c r="S18" s="554"/>
      <c r="T18" s="554"/>
      <c r="U18" s="554"/>
      <c r="V18" s="554"/>
      <c r="W18" s="554"/>
      <c r="X18" s="555"/>
    </row>
    <row r="19" spans="1:24" s="18" customFormat="1" ht="36" customHeight="1" x14ac:dyDescent="0.35">
      <c r="A19" s="191" t="s">
        <v>7</v>
      </c>
      <c r="B19" s="202"/>
      <c r="C19" s="202">
        <v>134</v>
      </c>
      <c r="D19" s="328" t="s">
        <v>20</v>
      </c>
      <c r="E19" s="366" t="s">
        <v>136</v>
      </c>
      <c r="F19" s="847">
        <v>150</v>
      </c>
      <c r="G19" s="850"/>
      <c r="H19" s="357">
        <v>0.6</v>
      </c>
      <c r="I19" s="42">
        <v>0</v>
      </c>
      <c r="J19" s="49">
        <v>16.95</v>
      </c>
      <c r="K19" s="725">
        <v>69</v>
      </c>
      <c r="L19" s="357">
        <v>0.01</v>
      </c>
      <c r="M19" s="42">
        <v>0.03</v>
      </c>
      <c r="N19" s="42">
        <v>19.5</v>
      </c>
      <c r="O19" s="42">
        <v>0</v>
      </c>
      <c r="P19" s="49">
        <v>0</v>
      </c>
      <c r="Q19" s="357">
        <v>24</v>
      </c>
      <c r="R19" s="42">
        <v>16.5</v>
      </c>
      <c r="S19" s="42">
        <v>13.5</v>
      </c>
      <c r="T19" s="42">
        <v>3.3</v>
      </c>
      <c r="U19" s="42">
        <v>417</v>
      </c>
      <c r="V19" s="42">
        <v>3.0000000000000001E-3</v>
      </c>
      <c r="W19" s="42">
        <v>5.0000000000000001E-4</v>
      </c>
      <c r="X19" s="43">
        <v>1.4999999999999999E-2</v>
      </c>
    </row>
    <row r="20" spans="1:24" s="18" customFormat="1" ht="26.5" customHeight="1" x14ac:dyDescent="0.35">
      <c r="A20" s="139"/>
      <c r="B20" s="181"/>
      <c r="C20" s="218">
        <v>34</v>
      </c>
      <c r="D20" s="556" t="s">
        <v>9</v>
      </c>
      <c r="E20" s="559" t="s">
        <v>83</v>
      </c>
      <c r="F20" s="378">
        <v>200</v>
      </c>
      <c r="G20" s="218"/>
      <c r="H20" s="316">
        <v>9</v>
      </c>
      <c r="I20" s="13">
        <v>5.6</v>
      </c>
      <c r="J20" s="25">
        <v>13.8</v>
      </c>
      <c r="K20" s="390">
        <v>141</v>
      </c>
      <c r="L20" s="327">
        <v>0.24</v>
      </c>
      <c r="M20" s="108">
        <v>0.1</v>
      </c>
      <c r="N20" s="108">
        <v>1.1599999999999999</v>
      </c>
      <c r="O20" s="108">
        <v>160</v>
      </c>
      <c r="P20" s="109">
        <v>0</v>
      </c>
      <c r="Q20" s="327">
        <v>45.56</v>
      </c>
      <c r="R20" s="108">
        <v>86.52</v>
      </c>
      <c r="S20" s="108">
        <v>28.94</v>
      </c>
      <c r="T20" s="108">
        <v>2.16</v>
      </c>
      <c r="U20" s="108">
        <v>499.2</v>
      </c>
      <c r="V20" s="108">
        <v>4.0000000000000001E-3</v>
      </c>
      <c r="W20" s="108">
        <v>2E-3</v>
      </c>
      <c r="X20" s="271">
        <v>0.02</v>
      </c>
    </row>
    <row r="21" spans="1:24" s="38" customFormat="1" ht="26.5" customHeight="1" x14ac:dyDescent="0.35">
      <c r="A21" s="140"/>
      <c r="B21" s="161"/>
      <c r="C21" s="215">
        <v>240</v>
      </c>
      <c r="D21" s="311" t="s">
        <v>10</v>
      </c>
      <c r="E21" s="837" t="s">
        <v>154</v>
      </c>
      <c r="F21" s="848">
        <v>90</v>
      </c>
      <c r="G21" s="848"/>
      <c r="H21" s="429">
        <v>20.170000000000002</v>
      </c>
      <c r="I21" s="74">
        <v>20.309999999999999</v>
      </c>
      <c r="J21" s="146">
        <v>2.09</v>
      </c>
      <c r="K21" s="852">
        <v>274</v>
      </c>
      <c r="L21" s="429">
        <v>7.0000000000000007E-2</v>
      </c>
      <c r="M21" s="74">
        <v>0.18</v>
      </c>
      <c r="N21" s="74">
        <v>1.5</v>
      </c>
      <c r="O21" s="74">
        <v>225</v>
      </c>
      <c r="P21" s="146">
        <v>0.42</v>
      </c>
      <c r="Q21" s="429">
        <v>157.65</v>
      </c>
      <c r="R21" s="74">
        <v>222.58</v>
      </c>
      <c r="S21" s="74">
        <v>26.64</v>
      </c>
      <c r="T21" s="74">
        <v>1.51</v>
      </c>
      <c r="U21" s="74">
        <v>237.86</v>
      </c>
      <c r="V21" s="74">
        <v>0</v>
      </c>
      <c r="W21" s="74">
        <v>0</v>
      </c>
      <c r="X21" s="75">
        <v>0.1</v>
      </c>
    </row>
    <row r="22" spans="1:24" s="38" customFormat="1" ht="26.5" customHeight="1" x14ac:dyDescent="0.35">
      <c r="A22" s="140"/>
      <c r="B22" s="162"/>
      <c r="C22" s="216">
        <v>82</v>
      </c>
      <c r="D22" s="312" t="s">
        <v>10</v>
      </c>
      <c r="E22" s="471" t="s">
        <v>175</v>
      </c>
      <c r="F22" s="849">
        <v>95</v>
      </c>
      <c r="G22" s="244"/>
      <c r="H22" s="485">
        <v>23.46</v>
      </c>
      <c r="I22" s="66">
        <v>16.34</v>
      </c>
      <c r="J22" s="67">
        <v>0.56999999999999995</v>
      </c>
      <c r="K22" s="853">
        <v>243.58</v>
      </c>
      <c r="L22" s="485">
        <v>0.05</v>
      </c>
      <c r="M22" s="66">
        <v>0.12</v>
      </c>
      <c r="N22" s="66">
        <v>0.96</v>
      </c>
      <c r="O22" s="66">
        <v>32.11</v>
      </c>
      <c r="P22" s="67">
        <v>0.06</v>
      </c>
      <c r="Q22" s="485">
        <v>30.95</v>
      </c>
      <c r="R22" s="66">
        <v>180.14</v>
      </c>
      <c r="S22" s="66">
        <v>23.62</v>
      </c>
      <c r="T22" s="66">
        <v>1.55</v>
      </c>
      <c r="U22" s="66">
        <v>190</v>
      </c>
      <c r="V22" s="66">
        <v>2E-3</v>
      </c>
      <c r="W22" s="66">
        <v>0</v>
      </c>
      <c r="X22" s="101">
        <v>0.09</v>
      </c>
    </row>
    <row r="23" spans="1:24" s="38" customFormat="1" ht="26.5" customHeight="1" x14ac:dyDescent="0.35">
      <c r="A23" s="140"/>
      <c r="B23" s="158"/>
      <c r="C23" s="219">
        <v>65</v>
      </c>
      <c r="D23" s="557" t="s">
        <v>95</v>
      </c>
      <c r="E23" s="197" t="s">
        <v>57</v>
      </c>
      <c r="F23" s="172">
        <v>150</v>
      </c>
      <c r="G23" s="220"/>
      <c r="H23" s="548">
        <v>6.45</v>
      </c>
      <c r="I23" s="124">
        <v>4.05</v>
      </c>
      <c r="J23" s="125">
        <v>40.200000000000003</v>
      </c>
      <c r="K23" s="854">
        <v>223.65</v>
      </c>
      <c r="L23" s="316">
        <v>0.08</v>
      </c>
      <c r="M23" s="13">
        <v>0.02</v>
      </c>
      <c r="N23" s="13">
        <v>0</v>
      </c>
      <c r="O23" s="13">
        <v>30</v>
      </c>
      <c r="P23" s="25">
        <v>0.11</v>
      </c>
      <c r="Q23" s="316">
        <v>13.05</v>
      </c>
      <c r="R23" s="13">
        <v>58.34</v>
      </c>
      <c r="S23" s="13">
        <v>22.53</v>
      </c>
      <c r="T23" s="13">
        <v>1.25</v>
      </c>
      <c r="U23" s="13">
        <v>1.1000000000000001</v>
      </c>
      <c r="V23" s="13">
        <v>0</v>
      </c>
      <c r="W23" s="13">
        <v>0</v>
      </c>
      <c r="X23" s="54">
        <v>0</v>
      </c>
    </row>
    <row r="24" spans="1:24" s="18" customFormat="1" ht="33.75" customHeight="1" x14ac:dyDescent="0.35">
      <c r="A24" s="141"/>
      <c r="B24" s="181"/>
      <c r="C24" s="274">
        <v>216</v>
      </c>
      <c r="D24" s="229" t="s">
        <v>18</v>
      </c>
      <c r="E24" s="281" t="s">
        <v>162</v>
      </c>
      <c r="F24" s="179">
        <v>200</v>
      </c>
      <c r="G24" s="336"/>
      <c r="H24" s="315">
        <v>0.26</v>
      </c>
      <c r="I24" s="17">
        <v>0</v>
      </c>
      <c r="J24" s="46">
        <v>15.46</v>
      </c>
      <c r="K24" s="249">
        <v>62</v>
      </c>
      <c r="L24" s="369">
        <v>0</v>
      </c>
      <c r="M24" s="21">
        <v>0</v>
      </c>
      <c r="N24" s="22">
        <v>4.4000000000000004</v>
      </c>
      <c r="O24" s="22">
        <v>0</v>
      </c>
      <c r="P24" s="54">
        <v>0</v>
      </c>
      <c r="Q24" s="21">
        <v>0.4</v>
      </c>
      <c r="R24" s="22">
        <v>0</v>
      </c>
      <c r="S24" s="22">
        <v>0</v>
      </c>
      <c r="T24" s="22">
        <v>0.04</v>
      </c>
      <c r="U24" s="22">
        <v>0.36</v>
      </c>
      <c r="V24" s="22">
        <v>0</v>
      </c>
      <c r="W24" s="22">
        <v>0</v>
      </c>
      <c r="X24" s="54">
        <v>0</v>
      </c>
    </row>
    <row r="25" spans="1:24" s="18" customFormat="1" ht="26.5" customHeight="1" x14ac:dyDescent="0.35">
      <c r="A25" s="141"/>
      <c r="B25" s="182"/>
      <c r="C25" s="134">
        <v>119</v>
      </c>
      <c r="D25" s="196" t="s">
        <v>14</v>
      </c>
      <c r="E25" s="229" t="s">
        <v>58</v>
      </c>
      <c r="F25" s="236">
        <v>20</v>
      </c>
      <c r="G25" s="172"/>
      <c r="H25" s="315">
        <v>1.4</v>
      </c>
      <c r="I25" s="17">
        <v>0.14000000000000001</v>
      </c>
      <c r="J25" s="46">
        <v>8.8000000000000007</v>
      </c>
      <c r="K25" s="338">
        <v>48</v>
      </c>
      <c r="L25" s="315">
        <v>0.02</v>
      </c>
      <c r="M25" s="19">
        <v>6.0000000000000001E-3</v>
      </c>
      <c r="N25" s="17">
        <v>0</v>
      </c>
      <c r="O25" s="17">
        <v>0</v>
      </c>
      <c r="P25" s="46">
        <v>0</v>
      </c>
      <c r="Q25" s="19">
        <v>7.4</v>
      </c>
      <c r="R25" s="17">
        <v>43.6</v>
      </c>
      <c r="S25" s="17">
        <v>13</v>
      </c>
      <c r="T25" s="19">
        <v>0.56000000000000005</v>
      </c>
      <c r="U25" s="17">
        <v>18.600000000000001</v>
      </c>
      <c r="V25" s="17">
        <v>5.9999999999999995E-4</v>
      </c>
      <c r="W25" s="19">
        <v>1E-3</v>
      </c>
      <c r="X25" s="17">
        <v>0</v>
      </c>
    </row>
    <row r="26" spans="1:24" s="18" customFormat="1" ht="26.5" customHeight="1" x14ac:dyDescent="0.35">
      <c r="A26" s="141"/>
      <c r="B26" s="182"/>
      <c r="C26" s="172">
        <v>120</v>
      </c>
      <c r="D26" s="558" t="s">
        <v>15</v>
      </c>
      <c r="E26" s="197" t="s">
        <v>49</v>
      </c>
      <c r="F26" s="219">
        <v>20</v>
      </c>
      <c r="G26" s="219"/>
      <c r="H26" s="369">
        <v>1.1399999999999999</v>
      </c>
      <c r="I26" s="22">
        <v>0.22</v>
      </c>
      <c r="J26" s="23">
        <v>7.44</v>
      </c>
      <c r="K26" s="667">
        <v>36.26</v>
      </c>
      <c r="L26" s="369">
        <v>0.02</v>
      </c>
      <c r="M26" s="22">
        <v>2.4E-2</v>
      </c>
      <c r="N26" s="22">
        <v>0.08</v>
      </c>
      <c r="O26" s="22">
        <v>0</v>
      </c>
      <c r="P26" s="23">
        <v>0</v>
      </c>
      <c r="Q26" s="369">
        <v>6.8</v>
      </c>
      <c r="R26" s="22">
        <v>24</v>
      </c>
      <c r="S26" s="22">
        <v>8.1999999999999993</v>
      </c>
      <c r="T26" s="22">
        <v>0.46</v>
      </c>
      <c r="U26" s="22">
        <v>73.5</v>
      </c>
      <c r="V26" s="22">
        <v>2E-3</v>
      </c>
      <c r="W26" s="22">
        <v>2E-3</v>
      </c>
      <c r="X26" s="54">
        <v>1.2E-2</v>
      </c>
    </row>
    <row r="27" spans="1:24" s="38" customFormat="1" ht="26.5" customHeight="1" x14ac:dyDescent="0.35">
      <c r="A27" s="140"/>
      <c r="B27" s="161"/>
      <c r="C27" s="791"/>
      <c r="D27" s="838"/>
      <c r="E27" s="628" t="s">
        <v>21</v>
      </c>
      <c r="F27" s="637">
        <f t="shared" ref="F27:X27" si="2">F19+F20+F21+F23+F24+F25+F26</f>
        <v>830</v>
      </c>
      <c r="G27" s="851">
        <f t="shared" si="2"/>
        <v>0</v>
      </c>
      <c r="H27" s="629">
        <f t="shared" si="2"/>
        <v>39.020000000000003</v>
      </c>
      <c r="I27" s="630">
        <f t="shared" si="2"/>
        <v>30.319999999999997</v>
      </c>
      <c r="J27" s="723">
        <f t="shared" si="2"/>
        <v>104.74</v>
      </c>
      <c r="K27" s="719">
        <f t="shared" si="2"/>
        <v>853.91</v>
      </c>
      <c r="L27" s="629">
        <f t="shared" si="2"/>
        <v>0.44000000000000006</v>
      </c>
      <c r="M27" s="630">
        <f t="shared" si="2"/>
        <v>0.36000000000000004</v>
      </c>
      <c r="N27" s="630">
        <f t="shared" si="2"/>
        <v>26.64</v>
      </c>
      <c r="O27" s="630">
        <f t="shared" si="2"/>
        <v>415</v>
      </c>
      <c r="P27" s="723">
        <f t="shared" si="2"/>
        <v>0.53</v>
      </c>
      <c r="Q27" s="629">
        <f t="shared" si="2"/>
        <v>254.86000000000004</v>
      </c>
      <c r="R27" s="630">
        <f t="shared" si="2"/>
        <v>451.54000000000008</v>
      </c>
      <c r="S27" s="630">
        <f t="shared" si="2"/>
        <v>112.81</v>
      </c>
      <c r="T27" s="630">
        <f t="shared" si="2"/>
        <v>9.2799999999999994</v>
      </c>
      <c r="U27" s="630">
        <f t="shared" si="2"/>
        <v>1247.6199999999997</v>
      </c>
      <c r="V27" s="630">
        <f t="shared" si="2"/>
        <v>9.6000000000000009E-3</v>
      </c>
      <c r="W27" s="630">
        <f t="shared" si="2"/>
        <v>5.4999999999999997E-3</v>
      </c>
      <c r="X27" s="631">
        <f t="shared" si="2"/>
        <v>0.14700000000000002</v>
      </c>
    </row>
    <row r="28" spans="1:24" s="38" customFormat="1" ht="26.5" customHeight="1" x14ac:dyDescent="0.35">
      <c r="A28" s="140"/>
      <c r="B28" s="840"/>
      <c r="C28" s="841"/>
      <c r="D28" s="842"/>
      <c r="E28" s="843" t="s">
        <v>21</v>
      </c>
      <c r="F28" s="721">
        <f t="shared" ref="F28:X28" si="3">F19+F20+F22+F23+F24+F25+F26</f>
        <v>835</v>
      </c>
      <c r="G28" s="720">
        <f t="shared" si="3"/>
        <v>0</v>
      </c>
      <c r="H28" s="678">
        <f t="shared" si="3"/>
        <v>42.31</v>
      </c>
      <c r="I28" s="675">
        <f t="shared" si="3"/>
        <v>26.349999999999998</v>
      </c>
      <c r="J28" s="682">
        <f t="shared" si="3"/>
        <v>103.22000000000001</v>
      </c>
      <c r="K28" s="397">
        <f t="shared" si="3"/>
        <v>823.49</v>
      </c>
      <c r="L28" s="678">
        <f t="shared" si="3"/>
        <v>0.42000000000000004</v>
      </c>
      <c r="M28" s="675">
        <f t="shared" si="3"/>
        <v>0.30000000000000004</v>
      </c>
      <c r="N28" s="675">
        <f t="shared" si="3"/>
        <v>26.1</v>
      </c>
      <c r="O28" s="675">
        <f t="shared" si="3"/>
        <v>222.11</v>
      </c>
      <c r="P28" s="682">
        <f t="shared" si="3"/>
        <v>0.16999999999999998</v>
      </c>
      <c r="Q28" s="678">
        <f t="shared" si="3"/>
        <v>128.16000000000003</v>
      </c>
      <c r="R28" s="675">
        <f t="shared" si="3"/>
        <v>409.1</v>
      </c>
      <c r="S28" s="675">
        <f t="shared" si="3"/>
        <v>109.79</v>
      </c>
      <c r="T28" s="675">
        <f t="shared" si="3"/>
        <v>9.32</v>
      </c>
      <c r="U28" s="675">
        <f t="shared" si="3"/>
        <v>1199.7599999999998</v>
      </c>
      <c r="V28" s="675">
        <f t="shared" si="3"/>
        <v>1.1600000000000001E-2</v>
      </c>
      <c r="W28" s="675">
        <f t="shared" si="3"/>
        <v>5.4999999999999997E-3</v>
      </c>
      <c r="X28" s="679">
        <f t="shared" si="3"/>
        <v>0.13700000000000001</v>
      </c>
    </row>
    <row r="29" spans="1:24" s="38" customFormat="1" ht="26.5" customHeight="1" x14ac:dyDescent="0.35">
      <c r="A29" s="140"/>
      <c r="B29" s="839"/>
      <c r="C29" s="791"/>
      <c r="D29" s="838"/>
      <c r="E29" s="700" t="s">
        <v>22</v>
      </c>
      <c r="F29" s="637"/>
      <c r="G29" s="791"/>
      <c r="H29" s="261"/>
      <c r="I29" s="24"/>
      <c r="J29" s="145"/>
      <c r="K29" s="856">
        <f>K27/23.5</f>
        <v>36.336595744680849</v>
      </c>
      <c r="L29" s="261"/>
      <c r="M29" s="24"/>
      <c r="N29" s="24"/>
      <c r="O29" s="24"/>
      <c r="P29" s="145"/>
      <c r="Q29" s="261"/>
      <c r="R29" s="24"/>
      <c r="S29" s="24"/>
      <c r="T29" s="24"/>
      <c r="U29" s="24"/>
      <c r="V29" s="24"/>
      <c r="W29" s="24"/>
      <c r="X29" s="76"/>
    </row>
    <row r="30" spans="1:24" s="38" customFormat="1" ht="26.5" customHeight="1" thickBot="1" x14ac:dyDescent="0.4">
      <c r="A30" s="192"/>
      <c r="B30" s="163"/>
      <c r="C30" s="844"/>
      <c r="D30" s="845"/>
      <c r="E30" s="639" t="s">
        <v>22</v>
      </c>
      <c r="F30" s="217"/>
      <c r="G30" s="846"/>
      <c r="H30" s="641"/>
      <c r="I30" s="642"/>
      <c r="J30" s="724"/>
      <c r="K30" s="857">
        <f>K28/23.5</f>
        <v>35.042127659574469</v>
      </c>
      <c r="L30" s="641"/>
      <c r="M30" s="642"/>
      <c r="N30" s="642"/>
      <c r="O30" s="642"/>
      <c r="P30" s="724"/>
      <c r="Q30" s="641"/>
      <c r="R30" s="642"/>
      <c r="S30" s="642"/>
      <c r="T30" s="642"/>
      <c r="U30" s="642"/>
      <c r="V30" s="642"/>
      <c r="W30" s="642"/>
      <c r="X30" s="643"/>
    </row>
    <row r="31" spans="1:24" x14ac:dyDescent="0.35">
      <c r="A31" s="2"/>
      <c r="B31" s="4"/>
      <c r="C31" s="4"/>
      <c r="D31" s="2"/>
      <c r="E31" s="2"/>
      <c r="F31" s="2"/>
      <c r="G31" s="9"/>
      <c r="H31" s="10"/>
      <c r="I31" s="9"/>
      <c r="J31" s="2"/>
      <c r="K31" s="12"/>
      <c r="L31" s="2"/>
      <c r="M31" s="2"/>
      <c r="N31" s="2"/>
    </row>
    <row r="32" spans="1:24" ht="18" x14ac:dyDescent="0.35">
      <c r="A32" s="71" t="s">
        <v>70</v>
      </c>
      <c r="B32" s="148"/>
      <c r="C32" s="72"/>
      <c r="D32" s="60"/>
      <c r="E32" s="27"/>
      <c r="F32" s="28"/>
      <c r="G32" s="11"/>
      <c r="H32" s="9"/>
      <c r="I32" s="11"/>
      <c r="J32" s="11"/>
    </row>
    <row r="33" spans="1:10" ht="18" x14ac:dyDescent="0.35">
      <c r="A33" s="68" t="s">
        <v>71</v>
      </c>
      <c r="B33" s="149"/>
      <c r="C33" s="69"/>
      <c r="D33" s="70"/>
      <c r="E33" s="27"/>
      <c r="F33" s="28"/>
      <c r="G33" s="11"/>
      <c r="H33" s="11"/>
      <c r="I33" s="11"/>
      <c r="J33" s="11"/>
    </row>
    <row r="34" spans="1:10" ht="18" x14ac:dyDescent="0.35">
      <c r="D34" s="11"/>
      <c r="E34" s="27"/>
      <c r="F34" s="28"/>
      <c r="G34" s="11"/>
      <c r="H34" s="11"/>
      <c r="I34" s="11"/>
      <c r="J34" s="11"/>
    </row>
    <row r="35" spans="1:10" ht="18" x14ac:dyDescent="0.35">
      <c r="D35" s="11"/>
      <c r="E35" s="27"/>
      <c r="F35" s="28"/>
      <c r="G35" s="11"/>
      <c r="H35" s="11"/>
      <c r="I35" s="11"/>
      <c r="J35" s="11"/>
    </row>
    <row r="37" spans="1:10" ht="18" x14ac:dyDescent="0.35">
      <c r="D37" s="11"/>
      <c r="E37" s="27"/>
      <c r="F37" s="28"/>
      <c r="G37" s="11"/>
      <c r="H37" s="11"/>
      <c r="I37" s="11"/>
      <c r="J37" s="11"/>
    </row>
    <row r="38" spans="1:10" x14ac:dyDescent="0.35">
      <c r="D38" s="11"/>
      <c r="E38" s="11"/>
      <c r="F38" s="11"/>
      <c r="G38" s="11"/>
      <c r="H38" s="11"/>
      <c r="I38" s="11"/>
      <c r="J38" s="11"/>
    </row>
    <row r="39" spans="1:10" x14ac:dyDescent="0.35">
      <c r="D39" s="11"/>
      <c r="E39" s="11"/>
      <c r="F39" s="11"/>
      <c r="G39" s="11"/>
      <c r="H39" s="11"/>
      <c r="I39" s="11"/>
      <c r="J39" s="11"/>
    </row>
    <row r="40" spans="1:10" x14ac:dyDescent="0.35">
      <c r="D40" s="11"/>
      <c r="E40" s="11"/>
      <c r="F40" s="11"/>
      <c r="G40" s="11"/>
      <c r="H40" s="11"/>
      <c r="I40" s="11"/>
      <c r="J40" s="11"/>
    </row>
    <row r="41" spans="1:10" x14ac:dyDescent="0.35">
      <c r="D41" s="11"/>
      <c r="E41" s="11"/>
      <c r="F41" s="11"/>
      <c r="G41" s="11"/>
      <c r="H41" s="11"/>
      <c r="I41" s="11"/>
      <c r="J41" s="11"/>
    </row>
    <row r="42" spans="1:10" x14ac:dyDescent="0.35">
      <c r="D42" s="11"/>
      <c r="E42" s="11"/>
      <c r="F42" s="11"/>
      <c r="G42" s="11"/>
      <c r="H42" s="11"/>
      <c r="I42" s="11"/>
      <c r="J42" s="11"/>
    </row>
    <row r="43" spans="1:10" x14ac:dyDescent="0.35">
      <c r="D43" s="11"/>
      <c r="E43" s="11"/>
      <c r="F43" s="11"/>
      <c r="G43" s="11"/>
      <c r="H43" s="11"/>
      <c r="I43" s="11"/>
      <c r="J43" s="11"/>
    </row>
    <row r="44" spans="1:10" x14ac:dyDescent="0.35">
      <c r="D44" s="11"/>
      <c r="E44" s="11"/>
      <c r="F44" s="11"/>
      <c r="G44" s="11"/>
      <c r="H44" s="11"/>
      <c r="I44" s="11"/>
      <c r="J4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5"/>
  <sheetViews>
    <sheetView zoomScale="60" zoomScaleNormal="60" workbookViewId="0">
      <selection activeCell="C13" sqref="C13:X13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15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657" t="s">
        <v>40</v>
      </c>
      <c r="D4" s="135"/>
      <c r="E4" s="207"/>
      <c r="F4" s="137"/>
      <c r="G4" s="137"/>
      <c r="H4" s="88" t="s">
        <v>23</v>
      </c>
      <c r="I4" s="88"/>
      <c r="J4" s="88"/>
      <c r="K4" s="247" t="s">
        <v>24</v>
      </c>
      <c r="L4" s="1085" t="s">
        <v>25</v>
      </c>
      <c r="M4" s="1086"/>
      <c r="N4" s="1086"/>
      <c r="O4" s="1086"/>
      <c r="P4" s="1087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28.5" customHeight="1" thickBot="1" x14ac:dyDescent="0.4">
      <c r="A5" s="188" t="s">
        <v>0</v>
      </c>
      <c r="B5" s="188"/>
      <c r="C5" s="138" t="s">
        <v>41</v>
      </c>
      <c r="D5" s="289" t="s">
        <v>42</v>
      </c>
      <c r="E5" s="138" t="s">
        <v>39</v>
      </c>
      <c r="F5" s="138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26.5" customHeight="1" x14ac:dyDescent="0.35">
      <c r="A6" s="139" t="s">
        <v>6</v>
      </c>
      <c r="B6" s="139"/>
      <c r="C6" s="184">
        <v>24</v>
      </c>
      <c r="D6" s="366" t="s">
        <v>8</v>
      </c>
      <c r="E6" s="328" t="s">
        <v>145</v>
      </c>
      <c r="F6" s="184">
        <v>150</v>
      </c>
      <c r="G6" s="328"/>
      <c r="H6" s="357">
        <v>0.6</v>
      </c>
      <c r="I6" s="42">
        <v>0</v>
      </c>
      <c r="J6" s="49">
        <v>16.95</v>
      </c>
      <c r="K6" s="464">
        <v>69</v>
      </c>
      <c r="L6" s="342">
        <v>0.01</v>
      </c>
      <c r="M6" s="55">
        <v>0.03</v>
      </c>
      <c r="N6" s="39">
        <v>19.5</v>
      </c>
      <c r="O6" s="39">
        <v>0</v>
      </c>
      <c r="P6" s="285">
        <v>0</v>
      </c>
      <c r="Q6" s="342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5">
        <v>1.4999999999999999E-2</v>
      </c>
    </row>
    <row r="7" spans="1:24" s="38" customFormat="1" ht="39.75" customHeight="1" x14ac:dyDescent="0.35">
      <c r="A7" s="189"/>
      <c r="B7" s="189"/>
      <c r="C7" s="180">
        <v>248</v>
      </c>
      <c r="D7" s="267" t="s">
        <v>66</v>
      </c>
      <c r="E7" s="206" t="s">
        <v>157</v>
      </c>
      <c r="F7" s="180">
        <v>150</v>
      </c>
      <c r="G7" s="266"/>
      <c r="H7" s="21">
        <v>22.38</v>
      </c>
      <c r="I7" s="22">
        <v>11.74</v>
      </c>
      <c r="J7" s="23">
        <v>32.58</v>
      </c>
      <c r="K7" s="252">
        <v>327.27999999999997</v>
      </c>
      <c r="L7" s="369">
        <v>0.09</v>
      </c>
      <c r="M7" s="21">
        <v>0.33</v>
      </c>
      <c r="N7" s="22">
        <v>1.45</v>
      </c>
      <c r="O7" s="22">
        <v>60</v>
      </c>
      <c r="P7" s="54">
        <v>0.27</v>
      </c>
      <c r="Q7" s="21">
        <v>234.33</v>
      </c>
      <c r="R7" s="22">
        <v>286.56</v>
      </c>
      <c r="S7" s="22">
        <v>45.1</v>
      </c>
      <c r="T7" s="22">
        <v>1.5</v>
      </c>
      <c r="U7" s="22">
        <v>210.04</v>
      </c>
      <c r="V7" s="22">
        <v>0</v>
      </c>
      <c r="W7" s="22">
        <v>0.02</v>
      </c>
      <c r="X7" s="54">
        <v>0.03</v>
      </c>
    </row>
    <row r="8" spans="1:24" s="38" customFormat="1" ht="26.5" customHeight="1" x14ac:dyDescent="0.35">
      <c r="A8" s="189"/>
      <c r="B8" s="189"/>
      <c r="C8" s="180">
        <v>116</v>
      </c>
      <c r="D8" s="267" t="s">
        <v>67</v>
      </c>
      <c r="E8" s="175" t="s">
        <v>108</v>
      </c>
      <c r="F8" s="180">
        <v>200</v>
      </c>
      <c r="G8" s="266"/>
      <c r="H8" s="19">
        <v>3.2</v>
      </c>
      <c r="I8" s="17">
        <v>3.2</v>
      </c>
      <c r="J8" s="20">
        <v>14.6</v>
      </c>
      <c r="K8" s="249">
        <v>100.8</v>
      </c>
      <c r="L8" s="315">
        <v>6.5</v>
      </c>
      <c r="M8" s="19">
        <v>0.32</v>
      </c>
      <c r="N8" s="17">
        <v>1.08</v>
      </c>
      <c r="O8" s="17">
        <v>40</v>
      </c>
      <c r="P8" s="46">
        <v>0.1</v>
      </c>
      <c r="Q8" s="19">
        <v>178.44</v>
      </c>
      <c r="R8" s="17">
        <v>136.9</v>
      </c>
      <c r="S8" s="17">
        <v>25.2</v>
      </c>
      <c r="T8" s="17">
        <v>0.42</v>
      </c>
      <c r="U8" s="17">
        <v>319.2</v>
      </c>
      <c r="V8" s="17">
        <v>1.6E-2</v>
      </c>
      <c r="W8" s="17">
        <v>4.0000000000000001E-3</v>
      </c>
      <c r="X8" s="46">
        <v>0.04</v>
      </c>
    </row>
    <row r="9" spans="1:24" s="38" customFormat="1" ht="26.5" customHeight="1" x14ac:dyDescent="0.35">
      <c r="A9" s="189"/>
      <c r="B9" s="189"/>
      <c r="C9" s="182">
        <v>121</v>
      </c>
      <c r="D9" s="229" t="s">
        <v>14</v>
      </c>
      <c r="E9" s="281" t="s">
        <v>53</v>
      </c>
      <c r="F9" s="240">
        <v>20</v>
      </c>
      <c r="G9" s="179"/>
      <c r="H9" s="19">
        <v>1.44</v>
      </c>
      <c r="I9" s="17">
        <v>0.13</v>
      </c>
      <c r="J9" s="20">
        <v>9.83</v>
      </c>
      <c r="K9" s="249">
        <v>50.44</v>
      </c>
      <c r="L9" s="315">
        <v>0.04</v>
      </c>
      <c r="M9" s="19">
        <v>7.0000000000000001E-3</v>
      </c>
      <c r="N9" s="17">
        <v>0</v>
      </c>
      <c r="O9" s="17">
        <v>0</v>
      </c>
      <c r="P9" s="20">
        <v>0</v>
      </c>
      <c r="Q9" s="315">
        <v>7.5</v>
      </c>
      <c r="R9" s="17">
        <v>24.6</v>
      </c>
      <c r="S9" s="17">
        <v>9.9</v>
      </c>
      <c r="T9" s="17">
        <v>0.45</v>
      </c>
      <c r="U9" s="17">
        <v>18.399999999999999</v>
      </c>
      <c r="V9" s="17">
        <v>0</v>
      </c>
      <c r="W9" s="17">
        <v>0</v>
      </c>
      <c r="X9" s="46">
        <v>0</v>
      </c>
    </row>
    <row r="10" spans="1:24" s="38" customFormat="1" ht="30" customHeight="1" x14ac:dyDescent="0.35">
      <c r="A10" s="189"/>
      <c r="B10" s="189"/>
      <c r="C10" s="179">
        <v>120</v>
      </c>
      <c r="D10" s="229" t="s">
        <v>15</v>
      </c>
      <c r="E10" s="197" t="s">
        <v>49</v>
      </c>
      <c r="F10" s="179">
        <v>20</v>
      </c>
      <c r="G10" s="179"/>
      <c r="H10" s="19">
        <v>1.1399999999999999</v>
      </c>
      <c r="I10" s="17">
        <v>0.22</v>
      </c>
      <c r="J10" s="20">
        <v>7.44</v>
      </c>
      <c r="K10" s="250">
        <v>36.26</v>
      </c>
      <c r="L10" s="369">
        <v>0.02</v>
      </c>
      <c r="M10" s="21">
        <v>2.4E-2</v>
      </c>
      <c r="N10" s="22">
        <v>0.08</v>
      </c>
      <c r="O10" s="22">
        <v>0</v>
      </c>
      <c r="P10" s="54">
        <v>0</v>
      </c>
      <c r="Q10" s="369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189"/>
      <c r="C11" s="274"/>
      <c r="D11" s="268"/>
      <c r="E11" s="204" t="s">
        <v>21</v>
      </c>
      <c r="F11" s="360">
        <v>540</v>
      </c>
      <c r="G11" s="292"/>
      <c r="H11" s="21">
        <v>28.76</v>
      </c>
      <c r="I11" s="22">
        <v>15.290000000000003</v>
      </c>
      <c r="J11" s="23">
        <v>81.399999999999991</v>
      </c>
      <c r="K11" s="290">
        <v>583.78</v>
      </c>
      <c r="L11" s="369">
        <v>6.6599999999999993</v>
      </c>
      <c r="M11" s="22">
        <v>0.71099999999999997</v>
      </c>
      <c r="N11" s="22">
        <v>22.11</v>
      </c>
      <c r="O11" s="22">
        <v>100</v>
      </c>
      <c r="P11" s="54">
        <v>0.37</v>
      </c>
      <c r="Q11" s="21">
        <v>451.07000000000005</v>
      </c>
      <c r="R11" s="22">
        <v>488.56000000000006</v>
      </c>
      <c r="S11" s="22">
        <v>101.9</v>
      </c>
      <c r="T11" s="22">
        <v>6.13</v>
      </c>
      <c r="U11" s="22">
        <v>1038.1399999999999</v>
      </c>
      <c r="V11" s="22">
        <v>2.0999999999999998E-2</v>
      </c>
      <c r="W11" s="22">
        <v>2.6500000000000003E-2</v>
      </c>
      <c r="X11" s="54">
        <v>9.6999999999999989E-2</v>
      </c>
    </row>
    <row r="12" spans="1:24" s="38" customFormat="1" ht="26.5" customHeight="1" thickBot="1" x14ac:dyDescent="0.4">
      <c r="A12" s="189"/>
      <c r="B12" s="189"/>
      <c r="C12" s="183"/>
      <c r="D12" s="286"/>
      <c r="E12" s="205" t="s">
        <v>22</v>
      </c>
      <c r="F12" s="183"/>
      <c r="G12" s="178"/>
      <c r="H12" s="743"/>
      <c r="I12" s="356"/>
      <c r="J12" s="726"/>
      <c r="K12" s="291">
        <v>24.841702127659573</v>
      </c>
      <c r="L12" s="355"/>
      <c r="M12" s="743"/>
      <c r="N12" s="356"/>
      <c r="O12" s="356"/>
      <c r="P12" s="727"/>
      <c r="Q12" s="743"/>
      <c r="R12" s="356"/>
      <c r="S12" s="356"/>
      <c r="T12" s="356"/>
      <c r="U12" s="356"/>
      <c r="V12" s="356"/>
      <c r="W12" s="356"/>
      <c r="X12" s="727"/>
    </row>
    <row r="13" spans="1:24" s="18" customFormat="1" ht="26.5" customHeight="1" x14ac:dyDescent="0.35">
      <c r="A13" s="191" t="s">
        <v>7</v>
      </c>
      <c r="B13" s="191"/>
      <c r="C13" s="184">
        <v>133</v>
      </c>
      <c r="D13" s="563" t="s">
        <v>20</v>
      </c>
      <c r="E13" s="328" t="s">
        <v>174</v>
      </c>
      <c r="F13" s="847">
        <v>60</v>
      </c>
      <c r="G13" s="855"/>
      <c r="H13" s="357">
        <v>1.32</v>
      </c>
      <c r="I13" s="42">
        <v>0.24</v>
      </c>
      <c r="J13" s="43">
        <v>8.82</v>
      </c>
      <c r="K13" s="440">
        <v>40.799999999999997</v>
      </c>
      <c r="L13" s="386">
        <v>0</v>
      </c>
      <c r="M13" s="117">
        <v>0.03</v>
      </c>
      <c r="N13" s="117">
        <v>2.88</v>
      </c>
      <c r="O13" s="117">
        <v>1.2</v>
      </c>
      <c r="P13" s="118">
        <v>0</v>
      </c>
      <c r="Q13" s="386">
        <v>3</v>
      </c>
      <c r="R13" s="117">
        <v>30</v>
      </c>
      <c r="S13" s="117">
        <v>0</v>
      </c>
      <c r="T13" s="117">
        <v>0.24</v>
      </c>
      <c r="U13" s="117">
        <v>81.599999999999994</v>
      </c>
      <c r="V13" s="117">
        <v>0</v>
      </c>
      <c r="W13" s="117">
        <v>2.9999999999999997E-4</v>
      </c>
      <c r="X13" s="119">
        <v>1.0999999999999999E-2</v>
      </c>
    </row>
    <row r="14" spans="1:24" s="18" customFormat="1" ht="26.5" customHeight="1" x14ac:dyDescent="0.35">
      <c r="A14" s="139"/>
      <c r="B14" s="139"/>
      <c r="C14" s="180">
        <v>35</v>
      </c>
      <c r="D14" s="267" t="s">
        <v>113</v>
      </c>
      <c r="E14" s="206" t="s">
        <v>110</v>
      </c>
      <c r="F14" s="242">
        <v>200</v>
      </c>
      <c r="G14" s="219"/>
      <c r="H14" s="316">
        <v>4.8</v>
      </c>
      <c r="I14" s="13">
        <v>7.6</v>
      </c>
      <c r="J14" s="50">
        <v>9</v>
      </c>
      <c r="K14" s="134">
        <v>123.6</v>
      </c>
      <c r="L14" s="315">
        <v>0.04</v>
      </c>
      <c r="M14" s="17">
        <v>0.1</v>
      </c>
      <c r="N14" s="17">
        <v>1.92</v>
      </c>
      <c r="O14" s="17">
        <v>167.8</v>
      </c>
      <c r="P14" s="20">
        <v>0</v>
      </c>
      <c r="Q14" s="315">
        <v>32.18</v>
      </c>
      <c r="R14" s="17">
        <v>49.14</v>
      </c>
      <c r="S14" s="17">
        <v>14.76</v>
      </c>
      <c r="T14" s="17">
        <v>0.64</v>
      </c>
      <c r="U14" s="17">
        <v>547.4</v>
      </c>
      <c r="V14" s="17">
        <v>6.0000000000000001E-3</v>
      </c>
      <c r="W14" s="17">
        <v>0</v>
      </c>
      <c r="X14" s="46">
        <v>6.4000000000000001E-2</v>
      </c>
    </row>
    <row r="15" spans="1:24" s="38" customFormat="1" ht="35.25" customHeight="1" x14ac:dyDescent="0.35">
      <c r="A15" s="140"/>
      <c r="B15" s="140"/>
      <c r="C15" s="180">
        <v>148</v>
      </c>
      <c r="D15" s="266" t="s">
        <v>10</v>
      </c>
      <c r="E15" s="232" t="s">
        <v>168</v>
      </c>
      <c r="F15" s="295">
        <v>90</v>
      </c>
      <c r="G15" s="219"/>
      <c r="H15" s="369">
        <v>19.71</v>
      </c>
      <c r="I15" s="22">
        <v>15.75</v>
      </c>
      <c r="J15" s="54">
        <v>6.21</v>
      </c>
      <c r="K15" s="368">
        <v>245.34</v>
      </c>
      <c r="L15" s="315">
        <v>0.03</v>
      </c>
      <c r="M15" s="19">
        <v>0.11</v>
      </c>
      <c r="N15" s="17">
        <v>2.4</v>
      </c>
      <c r="O15" s="17">
        <v>173.7</v>
      </c>
      <c r="P15" s="46">
        <v>0.21</v>
      </c>
      <c r="Q15" s="315">
        <v>27.88</v>
      </c>
      <c r="R15" s="17">
        <v>104.45</v>
      </c>
      <c r="S15" s="17">
        <v>17.88</v>
      </c>
      <c r="T15" s="17">
        <v>0.49</v>
      </c>
      <c r="U15" s="17">
        <v>88.47</v>
      </c>
      <c r="V15" s="17">
        <v>0.11</v>
      </c>
      <c r="W15" s="17">
        <v>8.9999999999999998E-4</v>
      </c>
      <c r="X15" s="46">
        <v>0.51</v>
      </c>
    </row>
    <row r="16" spans="1:24" s="38" customFormat="1" ht="26.5" customHeight="1" x14ac:dyDescent="0.35">
      <c r="A16" s="140"/>
      <c r="B16" s="859" t="s">
        <v>80</v>
      </c>
      <c r="C16" s="237">
        <v>50</v>
      </c>
      <c r="D16" s="227" t="s">
        <v>68</v>
      </c>
      <c r="E16" s="802" t="s">
        <v>111</v>
      </c>
      <c r="F16" s="237">
        <v>150</v>
      </c>
      <c r="G16" s="848"/>
      <c r="H16" s="864">
        <v>3.3</v>
      </c>
      <c r="I16" s="803">
        <v>7.8</v>
      </c>
      <c r="J16" s="865">
        <v>22.35</v>
      </c>
      <c r="K16" s="866">
        <v>173.1</v>
      </c>
      <c r="L16" s="429">
        <v>0.14000000000000001</v>
      </c>
      <c r="M16" s="74">
        <v>0.12</v>
      </c>
      <c r="N16" s="74">
        <v>18.149999999999999</v>
      </c>
      <c r="O16" s="74">
        <v>21.6</v>
      </c>
      <c r="P16" s="146">
        <v>0.1</v>
      </c>
      <c r="Q16" s="429">
        <v>36.36</v>
      </c>
      <c r="R16" s="74">
        <v>85.5</v>
      </c>
      <c r="S16" s="74">
        <v>27.8</v>
      </c>
      <c r="T16" s="74">
        <v>1.1399999999999999</v>
      </c>
      <c r="U16" s="74">
        <v>701.4</v>
      </c>
      <c r="V16" s="74">
        <v>8.0000000000000002E-3</v>
      </c>
      <c r="W16" s="74">
        <v>2E-3</v>
      </c>
      <c r="X16" s="75">
        <v>4.2000000000000003E-2</v>
      </c>
    </row>
    <row r="17" spans="1:24" s="38" customFormat="1" ht="26.5" customHeight="1" x14ac:dyDescent="0.35">
      <c r="A17" s="140"/>
      <c r="B17" s="858" t="s">
        <v>82</v>
      </c>
      <c r="C17" s="238">
        <v>51</v>
      </c>
      <c r="D17" s="212" t="s">
        <v>68</v>
      </c>
      <c r="E17" s="816" t="s">
        <v>171</v>
      </c>
      <c r="F17" s="238">
        <v>150</v>
      </c>
      <c r="G17" s="216"/>
      <c r="H17" s="676">
        <v>3.3</v>
      </c>
      <c r="I17" s="671">
        <v>3.9</v>
      </c>
      <c r="J17" s="677">
        <v>25.65</v>
      </c>
      <c r="K17" s="680">
        <v>151.35</v>
      </c>
      <c r="L17" s="676">
        <v>0.15</v>
      </c>
      <c r="M17" s="671">
        <v>0.09</v>
      </c>
      <c r="N17" s="671">
        <v>21</v>
      </c>
      <c r="O17" s="671">
        <v>0</v>
      </c>
      <c r="P17" s="672">
        <v>0</v>
      </c>
      <c r="Q17" s="676">
        <v>14.01</v>
      </c>
      <c r="R17" s="671">
        <v>78.63</v>
      </c>
      <c r="S17" s="671">
        <v>29.37</v>
      </c>
      <c r="T17" s="671">
        <v>1.32</v>
      </c>
      <c r="U17" s="671">
        <v>809.4</v>
      </c>
      <c r="V17" s="671">
        <v>8.0000000000000002E-3</v>
      </c>
      <c r="W17" s="671">
        <v>5.9999999999999995E-4</v>
      </c>
      <c r="X17" s="677">
        <v>4.4999999999999998E-2</v>
      </c>
    </row>
    <row r="18" spans="1:24" s="18" customFormat="1" ht="33.75" customHeight="1" x14ac:dyDescent="0.35">
      <c r="A18" s="141"/>
      <c r="B18" s="141"/>
      <c r="C18" s="180">
        <v>107</v>
      </c>
      <c r="D18" s="267" t="s">
        <v>18</v>
      </c>
      <c r="E18" s="206" t="s">
        <v>112</v>
      </c>
      <c r="F18" s="242">
        <v>200</v>
      </c>
      <c r="G18" s="711"/>
      <c r="H18" s="315">
        <v>0</v>
      </c>
      <c r="I18" s="17">
        <v>0</v>
      </c>
      <c r="J18" s="46">
        <v>19.600000000000001</v>
      </c>
      <c r="K18" s="338">
        <v>78</v>
      </c>
      <c r="L18" s="315">
        <v>0.02</v>
      </c>
      <c r="M18" s="17">
        <v>0.02</v>
      </c>
      <c r="N18" s="17">
        <v>8</v>
      </c>
      <c r="O18" s="17">
        <v>16</v>
      </c>
      <c r="P18" s="20">
        <v>0</v>
      </c>
      <c r="Q18" s="315">
        <v>0</v>
      </c>
      <c r="R18" s="17">
        <v>0</v>
      </c>
      <c r="S18" s="17">
        <v>0</v>
      </c>
      <c r="T18" s="17">
        <v>0</v>
      </c>
      <c r="U18" s="17">
        <v>266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41"/>
      <c r="C19" s="182">
        <v>119</v>
      </c>
      <c r="D19" s="229" t="s">
        <v>14</v>
      </c>
      <c r="E19" s="197" t="s">
        <v>58</v>
      </c>
      <c r="F19" s="179">
        <v>45</v>
      </c>
      <c r="G19" s="863"/>
      <c r="H19" s="315">
        <v>3.19</v>
      </c>
      <c r="I19" s="17">
        <v>0.31</v>
      </c>
      <c r="J19" s="46">
        <v>19.89</v>
      </c>
      <c r="K19" s="338">
        <v>108</v>
      </c>
      <c r="L19" s="315">
        <v>0.05</v>
      </c>
      <c r="M19" s="17">
        <v>0.02</v>
      </c>
      <c r="N19" s="17">
        <v>0</v>
      </c>
      <c r="O19" s="17">
        <v>0</v>
      </c>
      <c r="P19" s="20">
        <v>0</v>
      </c>
      <c r="Q19" s="315">
        <v>16.649999999999999</v>
      </c>
      <c r="R19" s="17">
        <v>98.1</v>
      </c>
      <c r="S19" s="17">
        <v>29.25</v>
      </c>
      <c r="T19" s="17">
        <v>1.26</v>
      </c>
      <c r="U19" s="17">
        <v>41.85</v>
      </c>
      <c r="V19" s="17">
        <v>2E-3</v>
      </c>
      <c r="W19" s="17">
        <v>3.0000000000000001E-3</v>
      </c>
      <c r="X19" s="50">
        <v>0</v>
      </c>
    </row>
    <row r="20" spans="1:24" s="18" customFormat="1" ht="26.5" customHeight="1" x14ac:dyDescent="0.35">
      <c r="A20" s="141"/>
      <c r="B20" s="141"/>
      <c r="C20" s="179">
        <v>120</v>
      </c>
      <c r="D20" s="229" t="s">
        <v>15</v>
      </c>
      <c r="E20" s="197" t="s">
        <v>49</v>
      </c>
      <c r="F20" s="179">
        <v>25</v>
      </c>
      <c r="G20" s="863"/>
      <c r="H20" s="315">
        <v>1.42</v>
      </c>
      <c r="I20" s="17">
        <v>0.27</v>
      </c>
      <c r="J20" s="46">
        <v>9.3000000000000007</v>
      </c>
      <c r="K20" s="338">
        <v>45.32</v>
      </c>
      <c r="L20" s="369">
        <v>0.02</v>
      </c>
      <c r="M20" s="22">
        <v>0.03</v>
      </c>
      <c r="N20" s="22">
        <v>0.1</v>
      </c>
      <c r="O20" s="22">
        <v>0</v>
      </c>
      <c r="P20" s="23">
        <v>0</v>
      </c>
      <c r="Q20" s="369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40"/>
      <c r="B21" s="859" t="s">
        <v>80</v>
      </c>
      <c r="C21" s="309"/>
      <c r="D21" s="591"/>
      <c r="E21" s="628" t="s">
        <v>21</v>
      </c>
      <c r="F21" s="636">
        <f>F13+F14+F15+F16+F18+F19+F20</f>
        <v>770</v>
      </c>
      <c r="G21" s="851"/>
      <c r="H21" s="629">
        <f t="shared" ref="H21:X21" si="0">H13+H14+H15+H16+H18+H19+H20</f>
        <v>33.74</v>
      </c>
      <c r="I21" s="630">
        <f t="shared" si="0"/>
        <v>31.97</v>
      </c>
      <c r="J21" s="631">
        <f t="shared" si="0"/>
        <v>95.17</v>
      </c>
      <c r="K21" s="637">
        <f t="shared" si="0"/>
        <v>814.16000000000008</v>
      </c>
      <c r="L21" s="629">
        <f t="shared" si="0"/>
        <v>0.30000000000000004</v>
      </c>
      <c r="M21" s="630">
        <f t="shared" si="0"/>
        <v>0.43000000000000005</v>
      </c>
      <c r="N21" s="630">
        <f t="shared" si="0"/>
        <v>33.449999999999996</v>
      </c>
      <c r="O21" s="630">
        <f t="shared" si="0"/>
        <v>380.3</v>
      </c>
      <c r="P21" s="723">
        <f t="shared" si="0"/>
        <v>0.31</v>
      </c>
      <c r="Q21" s="629">
        <f t="shared" si="0"/>
        <v>124.57</v>
      </c>
      <c r="R21" s="630">
        <f t="shared" si="0"/>
        <v>397.19000000000005</v>
      </c>
      <c r="S21" s="630">
        <f t="shared" si="0"/>
        <v>99.94</v>
      </c>
      <c r="T21" s="630">
        <f t="shared" si="0"/>
        <v>4.34</v>
      </c>
      <c r="U21" s="630">
        <f t="shared" si="0"/>
        <v>1818.5899999999997</v>
      </c>
      <c r="V21" s="630">
        <f t="shared" si="0"/>
        <v>0.1285</v>
      </c>
      <c r="W21" s="630">
        <f t="shared" si="0"/>
        <v>8.6999999999999994E-3</v>
      </c>
      <c r="X21" s="631">
        <f t="shared" si="0"/>
        <v>0.64700000000000002</v>
      </c>
    </row>
    <row r="22" spans="1:24" s="38" customFormat="1" ht="26.5" customHeight="1" x14ac:dyDescent="0.35">
      <c r="A22" s="140"/>
      <c r="B22" s="858" t="s">
        <v>82</v>
      </c>
      <c r="C22" s="310"/>
      <c r="D22" s="590"/>
      <c r="E22" s="843" t="s">
        <v>21</v>
      </c>
      <c r="F22" s="395">
        <f>F13+F14+F15+F17+F18+F19+F20</f>
        <v>770</v>
      </c>
      <c r="G22" s="720"/>
      <c r="H22" s="678">
        <f t="shared" ref="H22:X22" si="1">H13+H14+H15+H17+H18+H19+H20</f>
        <v>33.74</v>
      </c>
      <c r="I22" s="675">
        <f t="shared" si="1"/>
        <v>28.069999999999997</v>
      </c>
      <c r="J22" s="679">
        <f t="shared" si="1"/>
        <v>98.47</v>
      </c>
      <c r="K22" s="721">
        <f t="shared" si="1"/>
        <v>792.41000000000008</v>
      </c>
      <c r="L22" s="678">
        <f t="shared" si="1"/>
        <v>0.31</v>
      </c>
      <c r="M22" s="675">
        <f t="shared" si="1"/>
        <v>0.4</v>
      </c>
      <c r="N22" s="675">
        <f t="shared" si="1"/>
        <v>36.300000000000004</v>
      </c>
      <c r="O22" s="675">
        <f t="shared" si="1"/>
        <v>358.7</v>
      </c>
      <c r="P22" s="682">
        <f t="shared" si="1"/>
        <v>0.21</v>
      </c>
      <c r="Q22" s="678">
        <f t="shared" si="1"/>
        <v>102.22</v>
      </c>
      <c r="R22" s="675">
        <f t="shared" si="1"/>
        <v>390.32000000000005</v>
      </c>
      <c r="S22" s="675">
        <f t="shared" si="1"/>
        <v>101.51</v>
      </c>
      <c r="T22" s="675">
        <f t="shared" si="1"/>
        <v>4.5200000000000005</v>
      </c>
      <c r="U22" s="675">
        <f t="shared" si="1"/>
        <v>1926.5899999999997</v>
      </c>
      <c r="V22" s="675">
        <f t="shared" si="1"/>
        <v>0.1285</v>
      </c>
      <c r="W22" s="675">
        <f t="shared" si="1"/>
        <v>7.3000000000000009E-3</v>
      </c>
      <c r="X22" s="679">
        <f t="shared" si="1"/>
        <v>0.65</v>
      </c>
    </row>
    <row r="23" spans="1:24" s="38" customFormat="1" ht="26.5" customHeight="1" x14ac:dyDescent="0.35">
      <c r="A23" s="140"/>
      <c r="B23" s="859" t="s">
        <v>80</v>
      </c>
      <c r="C23" s="309"/>
      <c r="D23" s="591"/>
      <c r="E23" s="700" t="s">
        <v>22</v>
      </c>
      <c r="F23" s="636"/>
      <c r="G23" s="791"/>
      <c r="H23" s="261"/>
      <c r="I23" s="24"/>
      <c r="J23" s="76"/>
      <c r="K23" s="867">
        <f>K21/23.5</f>
        <v>34.645106382978724</v>
      </c>
      <c r="L23" s="261"/>
      <c r="M23" s="24"/>
      <c r="N23" s="24"/>
      <c r="O23" s="24"/>
      <c r="P23" s="145"/>
      <c r="Q23" s="261"/>
      <c r="R23" s="24"/>
      <c r="S23" s="24"/>
      <c r="T23" s="24"/>
      <c r="U23" s="24"/>
      <c r="V23" s="24"/>
      <c r="W23" s="24"/>
      <c r="X23" s="76"/>
    </row>
    <row r="24" spans="1:24" s="38" customFormat="1" ht="26.5" customHeight="1" thickBot="1" x14ac:dyDescent="0.4">
      <c r="A24" s="192"/>
      <c r="B24" s="860" t="s">
        <v>82</v>
      </c>
      <c r="C24" s="861"/>
      <c r="D24" s="862"/>
      <c r="E24" s="639" t="s">
        <v>22</v>
      </c>
      <c r="F24" s="241"/>
      <c r="G24" s="846"/>
      <c r="H24" s="641"/>
      <c r="I24" s="642"/>
      <c r="J24" s="643"/>
      <c r="K24" s="644">
        <f>K22/23.5</f>
        <v>33.719574468085106</v>
      </c>
      <c r="L24" s="641"/>
      <c r="M24" s="642"/>
      <c r="N24" s="642"/>
      <c r="O24" s="642"/>
      <c r="P24" s="724"/>
      <c r="Q24" s="641"/>
      <c r="R24" s="642"/>
      <c r="S24" s="642"/>
      <c r="T24" s="642"/>
      <c r="U24" s="642"/>
      <c r="V24" s="642"/>
      <c r="W24" s="642"/>
      <c r="X24" s="643"/>
    </row>
    <row r="25" spans="1:24" x14ac:dyDescent="0.35">
      <c r="A25" s="2"/>
      <c r="B25" s="2"/>
      <c r="C25" s="275"/>
      <c r="D25" s="30"/>
      <c r="E25" s="30"/>
      <c r="F25" s="30"/>
      <c r="G25" s="276"/>
      <c r="H25" s="277"/>
      <c r="I25" s="276"/>
      <c r="J25" s="30"/>
      <c r="K25" s="278"/>
      <c r="L25" s="30"/>
      <c r="M25" s="30"/>
      <c r="N25" s="30"/>
      <c r="O25" s="279"/>
      <c r="P25" s="279"/>
      <c r="Q25" s="279"/>
      <c r="R25" s="279"/>
      <c r="S25" s="279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ht="18" x14ac:dyDescent="0.35">
      <c r="A27" s="71" t="s">
        <v>70</v>
      </c>
      <c r="B27" s="148"/>
      <c r="C27" s="72"/>
      <c r="D27" s="60"/>
      <c r="E27" s="27"/>
      <c r="F27" s="28"/>
      <c r="G27" s="11"/>
      <c r="H27" s="11"/>
      <c r="I27" s="11"/>
      <c r="J27" s="11"/>
    </row>
    <row r="28" spans="1:24" ht="18" x14ac:dyDescent="0.35">
      <c r="A28" s="68" t="s">
        <v>71</v>
      </c>
      <c r="B28" s="149"/>
      <c r="C28" s="69"/>
      <c r="D28" s="70"/>
      <c r="E28" s="27"/>
      <c r="F28" s="28"/>
      <c r="G28" s="11"/>
      <c r="H28" s="11"/>
      <c r="I28" s="11"/>
      <c r="J28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2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304"/>
      <c r="D2" s="30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69" t="s">
        <v>40</v>
      </c>
      <c r="D4" s="302"/>
      <c r="E4" s="225"/>
      <c r="F4" s="137"/>
      <c r="G4" s="1076"/>
      <c r="H4" s="88" t="s">
        <v>23</v>
      </c>
      <c r="I4" s="88"/>
      <c r="J4" s="88"/>
      <c r="K4" s="38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138"/>
      <c r="C5" s="170" t="s">
        <v>41</v>
      </c>
      <c r="D5" s="301" t="s">
        <v>42</v>
      </c>
      <c r="E5" s="775" t="s">
        <v>39</v>
      </c>
      <c r="F5" s="138" t="s">
        <v>27</v>
      </c>
      <c r="G5" s="775"/>
      <c r="H5" s="793" t="s">
        <v>28</v>
      </c>
      <c r="I5" s="794" t="s">
        <v>29</v>
      </c>
      <c r="J5" s="795" t="s">
        <v>30</v>
      </c>
      <c r="K5" s="388" t="s">
        <v>31</v>
      </c>
      <c r="L5" s="796" t="s">
        <v>32</v>
      </c>
      <c r="M5" s="796" t="s">
        <v>147</v>
      </c>
      <c r="N5" s="87" t="s">
        <v>33</v>
      </c>
      <c r="O5" s="797" t="s">
        <v>148</v>
      </c>
      <c r="P5" s="798" t="s">
        <v>149</v>
      </c>
      <c r="Q5" s="793" t="s">
        <v>34</v>
      </c>
      <c r="R5" s="794" t="s">
        <v>35</v>
      </c>
      <c r="S5" s="794" t="s">
        <v>36</v>
      </c>
      <c r="T5" s="798" t="s">
        <v>37</v>
      </c>
      <c r="U5" s="796" t="s">
        <v>150</v>
      </c>
      <c r="V5" s="796" t="s">
        <v>151</v>
      </c>
      <c r="W5" s="796" t="s">
        <v>152</v>
      </c>
      <c r="X5" s="1034" t="s">
        <v>153</v>
      </c>
    </row>
    <row r="6" spans="1:24" s="18" customFormat="1" ht="26.5" customHeight="1" x14ac:dyDescent="0.35">
      <c r="A6" s="139" t="s">
        <v>6</v>
      </c>
      <c r="B6" s="202"/>
      <c r="C6" s="358">
        <v>1</v>
      </c>
      <c r="D6" s="1036" t="s">
        <v>20</v>
      </c>
      <c r="E6" s="560" t="s">
        <v>12</v>
      </c>
      <c r="F6" s="1039">
        <v>15</v>
      </c>
      <c r="G6" s="612"/>
      <c r="H6" s="488">
        <v>3.66</v>
      </c>
      <c r="I6" s="57">
        <v>3.54</v>
      </c>
      <c r="J6" s="58">
        <v>0</v>
      </c>
      <c r="K6" s="619">
        <v>46.5</v>
      </c>
      <c r="L6" s="488">
        <v>0</v>
      </c>
      <c r="M6" s="57">
        <v>4.4999999999999998E-2</v>
      </c>
      <c r="N6" s="57">
        <v>0.24</v>
      </c>
      <c r="O6" s="57">
        <v>43.2</v>
      </c>
      <c r="P6" s="561">
        <v>0.14000000000000001</v>
      </c>
      <c r="Q6" s="488">
        <v>150</v>
      </c>
      <c r="R6" s="57">
        <v>81.599999999999994</v>
      </c>
      <c r="S6" s="57">
        <v>7.05</v>
      </c>
      <c r="T6" s="57">
        <v>0.09</v>
      </c>
      <c r="U6" s="57">
        <v>13.2</v>
      </c>
      <c r="V6" s="57">
        <v>0</v>
      </c>
      <c r="W6" s="57">
        <v>0</v>
      </c>
      <c r="X6" s="58">
        <v>0</v>
      </c>
    </row>
    <row r="7" spans="1:24" s="18" customFormat="1" ht="26.5" customHeight="1" x14ac:dyDescent="0.35">
      <c r="A7" s="139"/>
      <c r="B7" s="987"/>
      <c r="C7" s="215">
        <v>259</v>
      </c>
      <c r="D7" s="480" t="s">
        <v>10</v>
      </c>
      <c r="E7" s="524" t="s">
        <v>205</v>
      </c>
      <c r="F7" s="762">
        <v>90</v>
      </c>
      <c r="G7" s="762"/>
      <c r="H7" s="624">
        <v>9.6999999999999993</v>
      </c>
      <c r="I7" s="625">
        <v>8.4700000000000006</v>
      </c>
      <c r="J7" s="626">
        <v>15.02</v>
      </c>
      <c r="K7" s="627">
        <v>142.13</v>
      </c>
      <c r="L7" s="624">
        <v>0.04</v>
      </c>
      <c r="M7" s="625">
        <v>0.05</v>
      </c>
      <c r="N7" s="625">
        <v>3.78</v>
      </c>
      <c r="O7" s="625">
        <v>72</v>
      </c>
      <c r="P7" s="722">
        <v>0.01</v>
      </c>
      <c r="Q7" s="624">
        <v>13.29</v>
      </c>
      <c r="R7" s="625">
        <v>115.06</v>
      </c>
      <c r="S7" s="1000">
        <v>58.24</v>
      </c>
      <c r="T7" s="625">
        <v>1.1399999999999999</v>
      </c>
      <c r="U7" s="625">
        <v>146.19</v>
      </c>
      <c r="V7" s="625">
        <v>5.0000000000000001E-3</v>
      </c>
      <c r="W7" s="625">
        <v>8.9999999999999998E-4</v>
      </c>
      <c r="X7" s="626">
        <v>0.09</v>
      </c>
    </row>
    <row r="8" spans="1:24" s="38" customFormat="1" ht="26.5" customHeight="1" x14ac:dyDescent="0.35">
      <c r="A8" s="189"/>
      <c r="B8" s="211"/>
      <c r="C8" s="244">
        <v>177</v>
      </c>
      <c r="D8" s="780" t="s">
        <v>10</v>
      </c>
      <c r="E8" s="212" t="s">
        <v>116</v>
      </c>
      <c r="F8" s="944">
        <v>90</v>
      </c>
      <c r="G8" s="216"/>
      <c r="H8" s="485">
        <v>19.71</v>
      </c>
      <c r="I8" s="66">
        <v>3.42</v>
      </c>
      <c r="J8" s="101">
        <v>1.26</v>
      </c>
      <c r="K8" s="483">
        <v>114.3</v>
      </c>
      <c r="L8" s="485">
        <v>0.06</v>
      </c>
      <c r="M8" s="66">
        <v>0.18</v>
      </c>
      <c r="N8" s="66">
        <v>3.98</v>
      </c>
      <c r="O8" s="66">
        <v>28.8</v>
      </c>
      <c r="P8" s="67">
        <v>0</v>
      </c>
      <c r="Q8" s="485">
        <v>21.32</v>
      </c>
      <c r="R8" s="66">
        <v>76.22</v>
      </c>
      <c r="S8" s="66">
        <v>22.3</v>
      </c>
      <c r="T8" s="66">
        <v>0.96</v>
      </c>
      <c r="U8" s="66">
        <v>360.2</v>
      </c>
      <c r="V8" s="66">
        <v>5.4000000000000003E-3</v>
      </c>
      <c r="W8" s="66">
        <v>0</v>
      </c>
      <c r="X8" s="101">
        <v>0.14000000000000001</v>
      </c>
    </row>
    <row r="9" spans="1:24" s="38" customFormat="1" ht="26.5" customHeight="1" x14ac:dyDescent="0.35">
      <c r="A9" s="189"/>
      <c r="B9" s="210"/>
      <c r="C9" s="358">
        <v>64</v>
      </c>
      <c r="D9" s="1036" t="s">
        <v>51</v>
      </c>
      <c r="E9" s="418" t="s">
        <v>76</v>
      </c>
      <c r="F9" s="899">
        <v>150</v>
      </c>
      <c r="G9" s="379"/>
      <c r="H9" s="327">
        <v>6.45</v>
      </c>
      <c r="I9" s="108">
        <v>4.05</v>
      </c>
      <c r="J9" s="271">
        <v>40.200000000000003</v>
      </c>
      <c r="K9" s="547">
        <v>223.65</v>
      </c>
      <c r="L9" s="327">
        <v>0.08</v>
      </c>
      <c r="M9" s="108">
        <v>0.2</v>
      </c>
      <c r="N9" s="108">
        <v>0</v>
      </c>
      <c r="O9" s="108">
        <v>30</v>
      </c>
      <c r="P9" s="109">
        <v>0.11</v>
      </c>
      <c r="Q9" s="327">
        <v>13.05</v>
      </c>
      <c r="R9" s="108">
        <v>58.34</v>
      </c>
      <c r="S9" s="108">
        <v>22.53</v>
      </c>
      <c r="T9" s="108">
        <v>1.25</v>
      </c>
      <c r="U9" s="108">
        <v>1.1000000000000001</v>
      </c>
      <c r="V9" s="108">
        <v>0</v>
      </c>
      <c r="W9" s="108">
        <v>0</v>
      </c>
      <c r="X9" s="271">
        <v>0</v>
      </c>
    </row>
    <row r="10" spans="1:24" s="38" customFormat="1" ht="39.75" customHeight="1" x14ac:dyDescent="0.35">
      <c r="A10" s="189"/>
      <c r="B10" s="210"/>
      <c r="C10" s="133">
        <v>98</v>
      </c>
      <c r="D10" s="558" t="s">
        <v>18</v>
      </c>
      <c r="E10" s="321" t="s">
        <v>17</v>
      </c>
      <c r="F10" s="1005">
        <v>200</v>
      </c>
      <c r="G10" s="462"/>
      <c r="H10" s="315">
        <v>0.4</v>
      </c>
      <c r="I10" s="17">
        <v>0</v>
      </c>
      <c r="J10" s="46">
        <v>27</v>
      </c>
      <c r="K10" s="339">
        <v>110</v>
      </c>
      <c r="L10" s="315">
        <v>0.05</v>
      </c>
      <c r="M10" s="17">
        <v>0.02</v>
      </c>
      <c r="N10" s="17">
        <v>0</v>
      </c>
      <c r="O10" s="17">
        <v>0</v>
      </c>
      <c r="P10" s="20">
        <v>0</v>
      </c>
      <c r="Q10" s="315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0">
        <v>0</v>
      </c>
    </row>
    <row r="11" spans="1:24" s="38" customFormat="1" ht="26.5" customHeight="1" x14ac:dyDescent="0.35">
      <c r="A11" s="189"/>
      <c r="B11" s="199"/>
      <c r="C11" s="109">
        <v>119</v>
      </c>
      <c r="D11" s="1036" t="s">
        <v>14</v>
      </c>
      <c r="E11" s="266" t="s">
        <v>19</v>
      </c>
      <c r="F11" s="900">
        <v>25</v>
      </c>
      <c r="G11" s="133"/>
      <c r="H11" s="369">
        <v>1.78</v>
      </c>
      <c r="I11" s="22">
        <v>0.18</v>
      </c>
      <c r="J11" s="54">
        <v>11.05</v>
      </c>
      <c r="K11" s="619">
        <v>60</v>
      </c>
      <c r="L11" s="369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9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30" customHeight="1" x14ac:dyDescent="0.35">
      <c r="A12" s="189"/>
      <c r="B12" s="180"/>
      <c r="C12" s="358">
        <v>120</v>
      </c>
      <c r="D12" s="1036" t="s">
        <v>15</v>
      </c>
      <c r="E12" s="266" t="s">
        <v>49</v>
      </c>
      <c r="F12" s="900">
        <v>20</v>
      </c>
      <c r="G12" s="133"/>
      <c r="H12" s="369">
        <v>1.1399999999999999</v>
      </c>
      <c r="I12" s="22">
        <v>0.22</v>
      </c>
      <c r="J12" s="54">
        <v>7.44</v>
      </c>
      <c r="K12" s="61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30" customHeight="1" x14ac:dyDescent="0.35">
      <c r="A13" s="189"/>
      <c r="B13" s="209"/>
      <c r="C13" s="215"/>
      <c r="D13" s="1037"/>
      <c r="E13" s="628" t="s">
        <v>21</v>
      </c>
      <c r="F13" s="903">
        <f>F6+F7+F9+F10+F11+F12</f>
        <v>500</v>
      </c>
      <c r="G13" s="699"/>
      <c r="H13" s="629">
        <f t="shared" ref="H13:X13" si="0">H6+H7+H9+H10+H11+H12</f>
        <v>23.13</v>
      </c>
      <c r="I13" s="630">
        <f t="shared" si="0"/>
        <v>16.46</v>
      </c>
      <c r="J13" s="631">
        <f t="shared" si="0"/>
        <v>100.71</v>
      </c>
      <c r="K13" s="699">
        <f t="shared" si="0"/>
        <v>618.54</v>
      </c>
      <c r="L13" s="629">
        <f t="shared" si="0"/>
        <v>0.21499999999999997</v>
      </c>
      <c r="M13" s="630">
        <f t="shared" si="0"/>
        <v>0.34700000000000009</v>
      </c>
      <c r="N13" s="630">
        <f t="shared" si="0"/>
        <v>4.0999999999999996</v>
      </c>
      <c r="O13" s="630">
        <f t="shared" si="0"/>
        <v>145.19999999999999</v>
      </c>
      <c r="P13" s="723">
        <f t="shared" si="0"/>
        <v>0.26</v>
      </c>
      <c r="Q13" s="629">
        <f t="shared" si="0"/>
        <v>209.04000000000002</v>
      </c>
      <c r="R13" s="630">
        <f t="shared" si="0"/>
        <v>431.6</v>
      </c>
      <c r="S13" s="630">
        <f t="shared" si="0"/>
        <v>141.51999999999998</v>
      </c>
      <c r="T13" s="630">
        <f t="shared" si="0"/>
        <v>4.9000000000000004</v>
      </c>
      <c r="U13" s="630">
        <f t="shared" si="0"/>
        <v>299.08999999999997</v>
      </c>
      <c r="V13" s="630">
        <f t="shared" si="0"/>
        <v>9.7999999999999997E-3</v>
      </c>
      <c r="W13" s="630">
        <f t="shared" si="0"/>
        <v>7.9000000000000008E-3</v>
      </c>
      <c r="X13" s="631">
        <f t="shared" si="0"/>
        <v>0.10199999999999999</v>
      </c>
    </row>
    <row r="14" spans="1:24" s="38" customFormat="1" ht="30" customHeight="1" x14ac:dyDescent="0.35">
      <c r="A14" s="189"/>
      <c r="B14" s="211"/>
      <c r="C14" s="810"/>
      <c r="D14" s="1038"/>
      <c r="E14" s="633" t="s">
        <v>21</v>
      </c>
      <c r="F14" s="904">
        <f>F6+F8+F9+F10+F11+F12</f>
        <v>500</v>
      </c>
      <c r="G14" s="721"/>
      <c r="H14" s="678">
        <f t="shared" ref="H14:X14" si="1">H6+H8+H9+H10+H11+H12</f>
        <v>33.14</v>
      </c>
      <c r="I14" s="675">
        <f t="shared" si="1"/>
        <v>11.41</v>
      </c>
      <c r="J14" s="679">
        <f t="shared" si="1"/>
        <v>86.95</v>
      </c>
      <c r="K14" s="721">
        <f t="shared" si="1"/>
        <v>590.71</v>
      </c>
      <c r="L14" s="678">
        <f t="shared" si="1"/>
        <v>0.23499999999999999</v>
      </c>
      <c r="M14" s="675">
        <f t="shared" si="1"/>
        <v>0.47700000000000004</v>
      </c>
      <c r="N14" s="675">
        <f t="shared" si="1"/>
        <v>4.3</v>
      </c>
      <c r="O14" s="675">
        <f t="shared" si="1"/>
        <v>102</v>
      </c>
      <c r="P14" s="682">
        <f t="shared" si="1"/>
        <v>0.25</v>
      </c>
      <c r="Q14" s="678">
        <f t="shared" si="1"/>
        <v>217.07000000000002</v>
      </c>
      <c r="R14" s="675">
        <f t="shared" si="1"/>
        <v>392.76</v>
      </c>
      <c r="S14" s="675">
        <f t="shared" si="1"/>
        <v>105.58</v>
      </c>
      <c r="T14" s="675">
        <f t="shared" si="1"/>
        <v>4.72</v>
      </c>
      <c r="U14" s="675">
        <f t="shared" si="1"/>
        <v>513.1</v>
      </c>
      <c r="V14" s="675">
        <f t="shared" si="1"/>
        <v>1.0200000000000001E-2</v>
      </c>
      <c r="W14" s="675">
        <f t="shared" si="1"/>
        <v>7.0000000000000001E-3</v>
      </c>
      <c r="X14" s="679">
        <f t="shared" si="1"/>
        <v>0.15200000000000002</v>
      </c>
    </row>
    <row r="15" spans="1:24" s="38" customFormat="1" ht="30" customHeight="1" x14ac:dyDescent="0.35">
      <c r="A15" s="189"/>
      <c r="B15" s="209"/>
      <c r="C15" s="777"/>
      <c r="D15" s="778"/>
      <c r="E15" s="628" t="s">
        <v>22</v>
      </c>
      <c r="F15" s="779"/>
      <c r="G15" s="637"/>
      <c r="H15" s="261"/>
      <c r="I15" s="24"/>
      <c r="J15" s="76"/>
      <c r="K15" s="867">
        <f>K13/23.5</f>
        <v>26.320851063829785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89"/>
      <c r="B16" s="211"/>
      <c r="C16" s="846"/>
      <c r="D16" s="781"/>
      <c r="E16" s="639" t="s">
        <v>22</v>
      </c>
      <c r="F16" s="782"/>
      <c r="G16" s="217"/>
      <c r="H16" s="431"/>
      <c r="I16" s="213"/>
      <c r="J16" s="214"/>
      <c r="K16" s="584">
        <f>K14/23.5</f>
        <v>25.136595744680854</v>
      </c>
      <c r="L16" s="431"/>
      <c r="M16" s="213"/>
      <c r="N16" s="213"/>
      <c r="O16" s="213"/>
      <c r="P16" s="245"/>
      <c r="Q16" s="431"/>
      <c r="R16" s="213"/>
      <c r="S16" s="213"/>
      <c r="T16" s="213"/>
      <c r="U16" s="213"/>
      <c r="V16" s="213"/>
      <c r="W16" s="213"/>
      <c r="X16" s="214"/>
    </row>
    <row r="17" spans="1:24" s="18" customFormat="1" ht="43.5" customHeight="1" x14ac:dyDescent="0.35">
      <c r="A17" s="191" t="s">
        <v>7</v>
      </c>
      <c r="B17" s="300"/>
      <c r="C17" s="184">
        <v>25</v>
      </c>
      <c r="D17" s="621" t="s">
        <v>20</v>
      </c>
      <c r="E17" s="976" t="s">
        <v>52</v>
      </c>
      <c r="F17" s="495">
        <v>150</v>
      </c>
      <c r="G17" s="1077"/>
      <c r="H17" s="342">
        <v>0.6</v>
      </c>
      <c r="I17" s="39">
        <v>0.45</v>
      </c>
      <c r="J17" s="285">
        <v>12.3</v>
      </c>
      <c r="K17" s="440">
        <v>54.9</v>
      </c>
      <c r="L17" s="342">
        <v>0.03</v>
      </c>
      <c r="M17" s="39">
        <v>4.4999999999999998E-2</v>
      </c>
      <c r="N17" s="39">
        <v>7.5</v>
      </c>
      <c r="O17" s="39">
        <v>3</v>
      </c>
      <c r="P17" s="56">
        <v>0</v>
      </c>
      <c r="Q17" s="342">
        <v>28.5</v>
      </c>
      <c r="R17" s="39">
        <v>24</v>
      </c>
      <c r="S17" s="39">
        <v>18</v>
      </c>
      <c r="T17" s="39">
        <v>3.45</v>
      </c>
      <c r="U17" s="39">
        <v>232.5</v>
      </c>
      <c r="V17" s="39">
        <v>3.0000000000000001E-3</v>
      </c>
      <c r="W17" s="39">
        <v>2.9999999999999997E-4</v>
      </c>
      <c r="X17" s="285">
        <v>0.03</v>
      </c>
    </row>
    <row r="18" spans="1:24" s="18" customFormat="1" ht="26.5" customHeight="1" x14ac:dyDescent="0.35">
      <c r="A18" s="139"/>
      <c r="B18" s="209" t="s">
        <v>80</v>
      </c>
      <c r="C18" s="215">
        <v>228</v>
      </c>
      <c r="D18" s="208" t="s">
        <v>113</v>
      </c>
      <c r="E18" s="870" t="s">
        <v>134</v>
      </c>
      <c r="F18" s="871" t="s">
        <v>135</v>
      </c>
      <c r="G18" s="1078"/>
      <c r="H18" s="624">
        <v>4.99</v>
      </c>
      <c r="I18" s="625">
        <v>10.45</v>
      </c>
      <c r="J18" s="626">
        <v>19.23</v>
      </c>
      <c r="K18" s="627">
        <v>192.17</v>
      </c>
      <c r="L18" s="429">
        <v>0.08</v>
      </c>
      <c r="M18" s="74">
        <v>0.11</v>
      </c>
      <c r="N18" s="74">
        <v>4.28</v>
      </c>
      <c r="O18" s="74">
        <v>190.68</v>
      </c>
      <c r="P18" s="146">
        <v>6.3E-2</v>
      </c>
      <c r="Q18" s="429">
        <v>55.2</v>
      </c>
      <c r="R18" s="74">
        <v>91.66</v>
      </c>
      <c r="S18" s="74">
        <v>24.08</v>
      </c>
      <c r="T18" s="74">
        <v>1.0900000000000001</v>
      </c>
      <c r="U18" s="74">
        <v>319.2</v>
      </c>
      <c r="V18" s="74">
        <v>4.0000000000000001E-3</v>
      </c>
      <c r="W18" s="74">
        <v>0</v>
      </c>
      <c r="X18" s="75">
        <v>2.7E-2</v>
      </c>
    </row>
    <row r="19" spans="1:24" s="18" customFormat="1" ht="26.5" customHeight="1" x14ac:dyDescent="0.35">
      <c r="A19" s="139"/>
      <c r="B19" s="211" t="s">
        <v>82</v>
      </c>
      <c r="C19" s="216" t="s">
        <v>176</v>
      </c>
      <c r="D19" s="212" t="s">
        <v>9</v>
      </c>
      <c r="E19" s="868" t="s">
        <v>177</v>
      </c>
      <c r="F19" s="869" t="s">
        <v>135</v>
      </c>
      <c r="G19" s="883"/>
      <c r="H19" s="485">
        <v>3.8</v>
      </c>
      <c r="I19" s="66">
        <v>3.73</v>
      </c>
      <c r="J19" s="101">
        <v>15.43</v>
      </c>
      <c r="K19" s="483">
        <v>110.37</v>
      </c>
      <c r="L19" s="485">
        <v>0.08</v>
      </c>
      <c r="M19" s="66">
        <v>6.3E-2</v>
      </c>
      <c r="N19" s="66">
        <v>4.13</v>
      </c>
      <c r="O19" s="66">
        <v>178</v>
      </c>
      <c r="P19" s="67">
        <v>0.06</v>
      </c>
      <c r="Q19" s="485">
        <v>113.84</v>
      </c>
      <c r="R19" s="66">
        <v>113.84</v>
      </c>
      <c r="S19" s="66">
        <v>47.85</v>
      </c>
      <c r="T19" s="66">
        <v>1.89</v>
      </c>
      <c r="U19" s="66">
        <v>319.2</v>
      </c>
      <c r="V19" s="66">
        <v>4.0000000000000001E-3</v>
      </c>
      <c r="W19" s="66">
        <v>0</v>
      </c>
      <c r="X19" s="101">
        <v>2.1000000000000001E-2</v>
      </c>
    </row>
    <row r="20" spans="1:24" s="38" customFormat="1" ht="35.25" customHeight="1" x14ac:dyDescent="0.35">
      <c r="A20" s="140"/>
      <c r="B20" s="210"/>
      <c r="C20" s="132">
        <v>89</v>
      </c>
      <c r="D20" s="331" t="s">
        <v>10</v>
      </c>
      <c r="E20" s="313" t="s">
        <v>106</v>
      </c>
      <c r="F20" s="239">
        <v>90</v>
      </c>
      <c r="G20" s="256"/>
      <c r="H20" s="316">
        <v>14.88</v>
      </c>
      <c r="I20" s="13">
        <v>13.95</v>
      </c>
      <c r="J20" s="50">
        <v>3.3</v>
      </c>
      <c r="K20" s="134">
        <v>198.45</v>
      </c>
      <c r="L20" s="548">
        <v>0.05</v>
      </c>
      <c r="M20" s="123">
        <v>0.11</v>
      </c>
      <c r="N20" s="124">
        <v>1</v>
      </c>
      <c r="O20" s="124">
        <v>49</v>
      </c>
      <c r="P20" s="125">
        <v>0</v>
      </c>
      <c r="Q20" s="548">
        <v>17.02</v>
      </c>
      <c r="R20" s="124">
        <v>127.1</v>
      </c>
      <c r="S20" s="124">
        <v>23.09</v>
      </c>
      <c r="T20" s="124">
        <v>1.29</v>
      </c>
      <c r="U20" s="124">
        <v>266.67</v>
      </c>
      <c r="V20" s="124">
        <v>6.0000000000000001E-3</v>
      </c>
      <c r="W20" s="124">
        <v>0</v>
      </c>
      <c r="X20" s="124">
        <v>0.05</v>
      </c>
    </row>
    <row r="21" spans="1:24" s="38" customFormat="1" ht="26.5" customHeight="1" x14ac:dyDescent="0.35">
      <c r="A21" s="140"/>
      <c r="B21" s="180"/>
      <c r="C21" s="133">
        <v>53</v>
      </c>
      <c r="D21" s="175" t="s">
        <v>68</v>
      </c>
      <c r="E21" s="273" t="s">
        <v>115</v>
      </c>
      <c r="F21" s="180">
        <v>150</v>
      </c>
      <c r="G21" s="219"/>
      <c r="H21" s="369">
        <v>3.3</v>
      </c>
      <c r="I21" s="22">
        <v>4.95</v>
      </c>
      <c r="J21" s="54">
        <v>32.25</v>
      </c>
      <c r="K21" s="368">
        <v>186.45</v>
      </c>
      <c r="L21" s="369">
        <v>0.03</v>
      </c>
      <c r="M21" s="22">
        <v>0.03</v>
      </c>
      <c r="N21" s="22">
        <v>0</v>
      </c>
      <c r="O21" s="22">
        <v>18.899999999999999</v>
      </c>
      <c r="P21" s="23">
        <v>0.08</v>
      </c>
      <c r="Q21" s="369">
        <v>4.95</v>
      </c>
      <c r="R21" s="22">
        <v>79.83</v>
      </c>
      <c r="S21" s="22">
        <v>26.52</v>
      </c>
      <c r="T21" s="22">
        <v>0.53</v>
      </c>
      <c r="U21" s="22">
        <v>0.52</v>
      </c>
      <c r="V21" s="22">
        <v>0</v>
      </c>
      <c r="W21" s="22">
        <v>8.0000000000000002E-3</v>
      </c>
      <c r="X21" s="54">
        <v>2.7E-2</v>
      </c>
    </row>
    <row r="22" spans="1:24" s="18" customFormat="1" ht="33.75" customHeight="1" x14ac:dyDescent="0.35">
      <c r="A22" s="141"/>
      <c r="B22" s="158"/>
      <c r="C22" s="181">
        <v>101</v>
      </c>
      <c r="D22" s="331" t="s">
        <v>18</v>
      </c>
      <c r="E22" s="424" t="s">
        <v>73</v>
      </c>
      <c r="F22" s="239">
        <v>200</v>
      </c>
      <c r="G22" s="256"/>
      <c r="H22" s="315">
        <v>0.8</v>
      </c>
      <c r="I22" s="17">
        <v>0</v>
      </c>
      <c r="J22" s="46">
        <v>24.6</v>
      </c>
      <c r="K22" s="338">
        <v>101.2</v>
      </c>
      <c r="L22" s="315">
        <v>0</v>
      </c>
      <c r="M22" s="17">
        <v>0.04</v>
      </c>
      <c r="N22" s="17">
        <v>140</v>
      </c>
      <c r="O22" s="17">
        <v>100</v>
      </c>
      <c r="P22" s="20">
        <v>0</v>
      </c>
      <c r="Q22" s="315">
        <v>21.6</v>
      </c>
      <c r="R22" s="17">
        <v>3.4</v>
      </c>
      <c r="S22" s="17">
        <v>29.25</v>
      </c>
      <c r="T22" s="17">
        <v>1.26</v>
      </c>
      <c r="U22" s="17">
        <v>8.68</v>
      </c>
      <c r="V22" s="17">
        <v>0</v>
      </c>
      <c r="W22" s="17">
        <v>0</v>
      </c>
      <c r="X22" s="46">
        <v>0</v>
      </c>
    </row>
    <row r="23" spans="1:24" s="18" customFormat="1" ht="26.5" customHeight="1" x14ac:dyDescent="0.35">
      <c r="A23" s="141"/>
      <c r="B23" s="158"/>
      <c r="C23" s="547">
        <v>119</v>
      </c>
      <c r="D23" s="175" t="s">
        <v>58</v>
      </c>
      <c r="E23" s="273" t="s">
        <v>58</v>
      </c>
      <c r="F23" s="180">
        <v>30</v>
      </c>
      <c r="G23" s="219"/>
      <c r="H23" s="369">
        <v>2.13</v>
      </c>
      <c r="I23" s="22">
        <v>0.21</v>
      </c>
      <c r="J23" s="54">
        <v>13.26</v>
      </c>
      <c r="K23" s="619">
        <v>72</v>
      </c>
      <c r="L23" s="369">
        <v>0.03</v>
      </c>
      <c r="M23" s="22">
        <v>0.01</v>
      </c>
      <c r="N23" s="22">
        <v>0</v>
      </c>
      <c r="O23" s="22">
        <v>0</v>
      </c>
      <c r="P23" s="23">
        <v>0</v>
      </c>
      <c r="Q23" s="369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26.5" customHeight="1" x14ac:dyDescent="0.35">
      <c r="A24" s="141"/>
      <c r="B24" s="180"/>
      <c r="C24" s="547">
        <v>120</v>
      </c>
      <c r="D24" s="175" t="s">
        <v>49</v>
      </c>
      <c r="E24" s="273" t="s">
        <v>49</v>
      </c>
      <c r="F24" s="180">
        <v>20</v>
      </c>
      <c r="G24" s="219"/>
      <c r="H24" s="369">
        <v>1.1399999999999999</v>
      </c>
      <c r="I24" s="22">
        <v>0.22</v>
      </c>
      <c r="J24" s="54">
        <v>7.44</v>
      </c>
      <c r="K24" s="619">
        <v>36.26</v>
      </c>
      <c r="L24" s="369">
        <v>0.02</v>
      </c>
      <c r="M24" s="22">
        <v>2.4E-2</v>
      </c>
      <c r="N24" s="22">
        <v>0.08</v>
      </c>
      <c r="O24" s="22">
        <v>0</v>
      </c>
      <c r="P24" s="23">
        <v>0</v>
      </c>
      <c r="Q24" s="369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38" customFormat="1" ht="26.5" customHeight="1" x14ac:dyDescent="0.35">
      <c r="A25" s="140"/>
      <c r="B25" s="209"/>
      <c r="C25" s="777"/>
      <c r="D25" s="873"/>
      <c r="E25" s="874" t="s">
        <v>21</v>
      </c>
      <c r="F25" s="636">
        <f>F17+F20+F21+F22+F23+F24+210</f>
        <v>850</v>
      </c>
      <c r="G25" s="851"/>
      <c r="H25" s="629">
        <f>H17+H18+H20+H21+H22+H23+H24</f>
        <v>27.84</v>
      </c>
      <c r="I25" s="630">
        <f t="shared" ref="I25:X25" si="2">I17+I18+I20+I21+I22+I23+I24</f>
        <v>30.229999999999997</v>
      </c>
      <c r="J25" s="631">
        <f t="shared" si="2"/>
        <v>112.38000000000001</v>
      </c>
      <c r="K25" s="637">
        <f t="shared" si="2"/>
        <v>841.43000000000006</v>
      </c>
      <c r="L25" s="629">
        <f t="shared" si="2"/>
        <v>0.24</v>
      </c>
      <c r="M25" s="630">
        <f t="shared" si="2"/>
        <v>0.36900000000000005</v>
      </c>
      <c r="N25" s="630">
        <f t="shared" si="2"/>
        <v>152.86000000000001</v>
      </c>
      <c r="O25" s="630">
        <f t="shared" si="2"/>
        <v>361.58</v>
      </c>
      <c r="P25" s="723">
        <f t="shared" si="2"/>
        <v>0.14300000000000002</v>
      </c>
      <c r="Q25" s="629">
        <f t="shared" si="2"/>
        <v>145.17000000000002</v>
      </c>
      <c r="R25" s="630">
        <f t="shared" si="2"/>
        <v>415.39</v>
      </c>
      <c r="S25" s="630">
        <f t="shared" si="2"/>
        <v>148.63999999999999</v>
      </c>
      <c r="T25" s="630">
        <f t="shared" si="2"/>
        <v>8.9200000000000017</v>
      </c>
      <c r="U25" s="630">
        <f t="shared" si="2"/>
        <v>928.97</v>
      </c>
      <c r="V25" s="630">
        <f t="shared" si="2"/>
        <v>1.6E-2</v>
      </c>
      <c r="W25" s="630">
        <f t="shared" si="2"/>
        <v>1.23E-2</v>
      </c>
      <c r="X25" s="631">
        <f t="shared" si="2"/>
        <v>0.14600000000000002</v>
      </c>
    </row>
    <row r="26" spans="1:24" s="38" customFormat="1" ht="26.5" customHeight="1" x14ac:dyDescent="0.35">
      <c r="A26" s="140"/>
      <c r="B26" s="877"/>
      <c r="C26" s="810"/>
      <c r="D26" s="878"/>
      <c r="E26" s="879" t="s">
        <v>21</v>
      </c>
      <c r="F26" s="395">
        <f>F17+F20+F21+F22+F23+F24+210</f>
        <v>850</v>
      </c>
      <c r="G26" s="720"/>
      <c r="H26" s="678">
        <f>H17+H19+H20+H21+H22+H23+H24</f>
        <v>26.650000000000002</v>
      </c>
      <c r="I26" s="675">
        <f t="shared" ref="I26:X26" si="3">I17+I19+I20+I21+I22+I23+I24</f>
        <v>23.509999999999998</v>
      </c>
      <c r="J26" s="679">
        <f t="shared" si="3"/>
        <v>108.58</v>
      </c>
      <c r="K26" s="721">
        <f t="shared" si="3"/>
        <v>759.63000000000011</v>
      </c>
      <c r="L26" s="678">
        <f t="shared" si="3"/>
        <v>0.24</v>
      </c>
      <c r="M26" s="675">
        <f t="shared" si="3"/>
        <v>0.32200000000000001</v>
      </c>
      <c r="N26" s="675">
        <f t="shared" si="3"/>
        <v>152.71</v>
      </c>
      <c r="O26" s="675">
        <f t="shared" si="3"/>
        <v>348.9</v>
      </c>
      <c r="P26" s="682">
        <f t="shared" si="3"/>
        <v>0.14000000000000001</v>
      </c>
      <c r="Q26" s="678">
        <f t="shared" si="3"/>
        <v>203.81</v>
      </c>
      <c r="R26" s="675">
        <f t="shared" si="3"/>
        <v>437.56999999999994</v>
      </c>
      <c r="S26" s="675">
        <f t="shared" si="3"/>
        <v>172.40999999999997</v>
      </c>
      <c r="T26" s="675">
        <f t="shared" si="3"/>
        <v>9.7200000000000006</v>
      </c>
      <c r="U26" s="675">
        <f t="shared" si="3"/>
        <v>928.97</v>
      </c>
      <c r="V26" s="675">
        <f t="shared" si="3"/>
        <v>1.6E-2</v>
      </c>
      <c r="W26" s="675">
        <f t="shared" si="3"/>
        <v>1.23E-2</v>
      </c>
      <c r="X26" s="679">
        <f t="shared" si="3"/>
        <v>0.14000000000000001</v>
      </c>
    </row>
    <row r="27" spans="1:24" s="38" customFormat="1" ht="26.5" customHeight="1" x14ac:dyDescent="0.35">
      <c r="A27" s="140"/>
      <c r="B27" s="875"/>
      <c r="C27" s="777"/>
      <c r="D27" s="873"/>
      <c r="E27" s="876" t="s">
        <v>22</v>
      </c>
      <c r="F27" s="636"/>
      <c r="G27" s="851"/>
      <c r="H27" s="261"/>
      <c r="I27" s="24"/>
      <c r="J27" s="76"/>
      <c r="K27" s="786">
        <f>K25/23.5</f>
        <v>35.805531914893621</v>
      </c>
      <c r="L27" s="261"/>
      <c r="M27" s="24"/>
      <c r="N27" s="24"/>
      <c r="O27" s="24"/>
      <c r="P27" s="145"/>
      <c r="Q27" s="261"/>
      <c r="R27" s="24"/>
      <c r="S27" s="24"/>
      <c r="T27" s="24"/>
      <c r="U27" s="24"/>
      <c r="V27" s="24"/>
      <c r="W27" s="24"/>
      <c r="X27" s="76"/>
    </row>
    <row r="28" spans="1:24" s="38" customFormat="1" ht="26.5" customHeight="1" thickBot="1" x14ac:dyDescent="0.4">
      <c r="A28" s="192"/>
      <c r="B28" s="785"/>
      <c r="C28" s="217"/>
      <c r="D28" s="241"/>
      <c r="E28" s="880" t="s">
        <v>22</v>
      </c>
      <c r="F28" s="241"/>
      <c r="G28" s="846"/>
      <c r="H28" s="641"/>
      <c r="I28" s="642"/>
      <c r="J28" s="643"/>
      <c r="K28" s="887">
        <f>K26/23.5</f>
        <v>32.324680851063832</v>
      </c>
      <c r="L28" s="641"/>
      <c r="M28" s="642"/>
      <c r="N28" s="642"/>
      <c r="O28" s="642"/>
      <c r="P28" s="724"/>
      <c r="Q28" s="641"/>
      <c r="R28" s="642"/>
      <c r="S28" s="642"/>
      <c r="T28" s="642"/>
      <c r="U28" s="642"/>
      <c r="V28" s="642"/>
      <c r="W28" s="642"/>
      <c r="X28" s="643"/>
    </row>
    <row r="29" spans="1:24" ht="15.5" x14ac:dyDescent="0.35">
      <c r="A29" s="9"/>
      <c r="B29" s="297"/>
      <c r="C29" s="298"/>
      <c r="D29" s="298"/>
      <c r="E29" s="30"/>
      <c r="F29" s="30"/>
      <c r="G29" s="30"/>
      <c r="H29" s="277"/>
      <c r="I29" s="276"/>
      <c r="J29" s="30"/>
      <c r="K29" s="278"/>
      <c r="L29" s="30"/>
      <c r="M29" s="30"/>
      <c r="N29" s="30"/>
      <c r="O29" s="279"/>
      <c r="P29" s="279"/>
      <c r="Q29" s="279"/>
      <c r="R29" s="279"/>
      <c r="S29" s="279"/>
    </row>
    <row r="30" spans="1:24" x14ac:dyDescent="0.35">
      <c r="L30" s="740"/>
    </row>
    <row r="31" spans="1:24" x14ac:dyDescent="0.35">
      <c r="A31" s="71" t="s">
        <v>70</v>
      </c>
      <c r="B31" s="148"/>
      <c r="C31" s="72"/>
      <c r="D31" s="60"/>
    </row>
    <row r="32" spans="1:24" x14ac:dyDescent="0.35">
      <c r="A32" s="68" t="s">
        <v>71</v>
      </c>
      <c r="B32" s="149"/>
      <c r="C32" s="69"/>
      <c r="D32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60" zoomScaleNormal="60" workbookViewId="0">
      <selection activeCell="G17" sqref="G1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3.7265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17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30" t="s">
        <v>40</v>
      </c>
      <c r="D4" s="329"/>
      <c r="E4" s="225"/>
      <c r="F4" s="137"/>
      <c r="G4" s="656"/>
      <c r="H4" s="350" t="s">
        <v>23</v>
      </c>
      <c r="I4" s="351"/>
      <c r="J4" s="352"/>
      <c r="K4" s="43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47" thickBot="1" x14ac:dyDescent="0.4">
      <c r="A5" s="188" t="s">
        <v>0</v>
      </c>
      <c r="B5" s="138"/>
      <c r="C5" s="131" t="s">
        <v>41</v>
      </c>
      <c r="D5" s="330" t="s">
        <v>42</v>
      </c>
      <c r="E5" s="775" t="s">
        <v>39</v>
      </c>
      <c r="F5" s="138" t="s">
        <v>27</v>
      </c>
      <c r="G5" s="131" t="s">
        <v>38</v>
      </c>
      <c r="H5" s="936" t="s">
        <v>28</v>
      </c>
      <c r="I5" s="794" t="s">
        <v>29</v>
      </c>
      <c r="J5" s="798" t="s">
        <v>30</v>
      </c>
      <c r="K5" s="910" t="s">
        <v>31</v>
      </c>
      <c r="L5" s="796" t="s">
        <v>32</v>
      </c>
      <c r="M5" s="796" t="s">
        <v>147</v>
      </c>
      <c r="N5" s="87" t="s">
        <v>33</v>
      </c>
      <c r="O5" s="797" t="s">
        <v>148</v>
      </c>
      <c r="P5" s="798" t="s">
        <v>149</v>
      </c>
      <c r="Q5" s="793" t="s">
        <v>34</v>
      </c>
      <c r="R5" s="794" t="s">
        <v>35</v>
      </c>
      <c r="S5" s="794" t="s">
        <v>36</v>
      </c>
      <c r="T5" s="798" t="s">
        <v>37</v>
      </c>
      <c r="U5" s="796" t="s">
        <v>150</v>
      </c>
      <c r="V5" s="796" t="s">
        <v>151</v>
      </c>
      <c r="W5" s="796" t="s">
        <v>152</v>
      </c>
      <c r="X5" s="907" t="s">
        <v>153</v>
      </c>
    </row>
    <row r="6" spans="1:24" s="18" customFormat="1" ht="16" thickBot="1" x14ac:dyDescent="0.4">
      <c r="A6" s="908"/>
      <c r="B6" s="783"/>
      <c r="C6" s="912">
        <v>25</v>
      </c>
      <c r="D6" s="328" t="s">
        <v>20</v>
      </c>
      <c r="E6" s="493" t="s">
        <v>52</v>
      </c>
      <c r="F6" s="495">
        <v>150</v>
      </c>
      <c r="G6" s="847"/>
      <c r="H6" s="357">
        <v>0.6</v>
      </c>
      <c r="I6" s="42">
        <v>0.45</v>
      </c>
      <c r="J6" s="43">
        <v>12.3</v>
      </c>
      <c r="K6" s="440">
        <v>54.9</v>
      </c>
      <c r="L6" s="251">
        <v>0.03</v>
      </c>
      <c r="M6" s="41">
        <v>0.05</v>
      </c>
      <c r="N6" s="42">
        <v>7.5</v>
      </c>
      <c r="O6" s="42">
        <v>0</v>
      </c>
      <c r="P6" s="49">
        <v>0</v>
      </c>
      <c r="Q6" s="357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8">
        <v>0.02</v>
      </c>
    </row>
    <row r="7" spans="1:24" s="18" customFormat="1" ht="26.5" customHeight="1" x14ac:dyDescent="0.35">
      <c r="A7" s="139" t="s">
        <v>6</v>
      </c>
      <c r="B7" s="184"/>
      <c r="C7" s="180">
        <v>189</v>
      </c>
      <c r="D7" s="913" t="s">
        <v>20</v>
      </c>
      <c r="E7" s="281" t="s">
        <v>209</v>
      </c>
      <c r="F7" s="932">
        <v>75</v>
      </c>
      <c r="G7" s="335"/>
      <c r="H7" s="315">
        <v>9.1999999999999993</v>
      </c>
      <c r="I7" s="17">
        <v>8.1</v>
      </c>
      <c r="J7" s="20">
        <v>22.5</v>
      </c>
      <c r="K7" s="252">
        <v>199.8</v>
      </c>
      <c r="L7" s="665">
        <v>5.1999999999999998E-2</v>
      </c>
      <c r="M7" s="315">
        <v>0.09</v>
      </c>
      <c r="N7" s="17">
        <v>0.06</v>
      </c>
      <c r="O7" s="17">
        <v>52.5</v>
      </c>
      <c r="P7" s="20">
        <v>0.33</v>
      </c>
      <c r="Q7" s="315">
        <v>224.66</v>
      </c>
      <c r="R7" s="17">
        <v>150.63</v>
      </c>
      <c r="S7" s="17">
        <v>21.08</v>
      </c>
      <c r="T7" s="17">
        <v>0.54</v>
      </c>
      <c r="U7" s="17">
        <v>61.26</v>
      </c>
      <c r="V7" s="17">
        <v>5.0000000000000001E-4</v>
      </c>
      <c r="W7" s="17">
        <v>2E-3</v>
      </c>
      <c r="X7" s="46">
        <v>7.0000000000000001E-3</v>
      </c>
    </row>
    <row r="8" spans="1:24" s="38" customFormat="1" ht="26.5" customHeight="1" x14ac:dyDescent="0.35">
      <c r="A8" s="189"/>
      <c r="B8" s="210"/>
      <c r="C8" s="166">
        <v>66</v>
      </c>
      <c r="D8" s="911" t="s">
        <v>66</v>
      </c>
      <c r="E8" s="424" t="s">
        <v>61</v>
      </c>
      <c r="F8" s="933">
        <v>150</v>
      </c>
      <c r="G8" s="132"/>
      <c r="H8" s="315">
        <v>15.6</v>
      </c>
      <c r="I8" s="17">
        <v>16.350000000000001</v>
      </c>
      <c r="J8" s="46">
        <v>2.7</v>
      </c>
      <c r="K8" s="338">
        <v>220.2</v>
      </c>
      <c r="L8" s="249">
        <v>7.0000000000000007E-2</v>
      </c>
      <c r="M8" s="19">
        <v>0.41</v>
      </c>
      <c r="N8" s="17">
        <v>0.52</v>
      </c>
      <c r="O8" s="17">
        <v>171.15</v>
      </c>
      <c r="P8" s="20">
        <v>2</v>
      </c>
      <c r="Q8" s="315">
        <v>112.35</v>
      </c>
      <c r="R8" s="17">
        <v>250.35</v>
      </c>
      <c r="S8" s="17">
        <v>18.809999999999999</v>
      </c>
      <c r="T8" s="17">
        <v>2.79</v>
      </c>
      <c r="U8" s="17">
        <v>232.65</v>
      </c>
      <c r="V8" s="17">
        <v>2.3E-2</v>
      </c>
      <c r="W8" s="17">
        <v>2.7E-2</v>
      </c>
      <c r="X8" s="46">
        <v>0.1</v>
      </c>
    </row>
    <row r="9" spans="1:24" s="38" customFormat="1" ht="26.5" customHeight="1" x14ac:dyDescent="0.35">
      <c r="A9" s="189"/>
      <c r="B9" s="210"/>
      <c r="C9" s="133">
        <v>159</v>
      </c>
      <c r="D9" s="913" t="s">
        <v>47</v>
      </c>
      <c r="E9" s="281" t="s">
        <v>163</v>
      </c>
      <c r="F9" s="934">
        <v>200</v>
      </c>
      <c r="G9" s="172"/>
      <c r="H9" s="315">
        <v>0.2</v>
      </c>
      <c r="I9" s="17">
        <v>0</v>
      </c>
      <c r="J9" s="46">
        <v>19.8</v>
      </c>
      <c r="K9" s="338">
        <v>80</v>
      </c>
      <c r="L9" s="249">
        <v>0</v>
      </c>
      <c r="M9" s="19">
        <v>0</v>
      </c>
      <c r="N9" s="17">
        <v>9.1999999999999993</v>
      </c>
      <c r="O9" s="17">
        <v>0</v>
      </c>
      <c r="P9" s="46">
        <v>0</v>
      </c>
      <c r="Q9" s="19">
        <v>14.58</v>
      </c>
      <c r="R9" s="17">
        <v>7.12</v>
      </c>
      <c r="S9" s="17">
        <v>7.3</v>
      </c>
      <c r="T9" s="17">
        <v>0.86</v>
      </c>
      <c r="U9" s="17">
        <v>13.56</v>
      </c>
      <c r="V9" s="17">
        <v>0</v>
      </c>
      <c r="W9" s="17">
        <v>0</v>
      </c>
      <c r="X9" s="46">
        <v>0</v>
      </c>
    </row>
    <row r="10" spans="1:24" s="38" customFormat="1" ht="26.5" customHeight="1" x14ac:dyDescent="0.35">
      <c r="A10" s="189"/>
      <c r="B10" s="180"/>
      <c r="C10" s="172">
        <v>120</v>
      </c>
      <c r="D10" s="913" t="s">
        <v>15</v>
      </c>
      <c r="E10" s="196" t="s">
        <v>118</v>
      </c>
      <c r="F10" s="193">
        <v>20</v>
      </c>
      <c r="G10" s="336"/>
      <c r="H10" s="315">
        <v>1.1399999999999999</v>
      </c>
      <c r="I10" s="17">
        <v>0.22</v>
      </c>
      <c r="J10" s="46">
        <v>7.44</v>
      </c>
      <c r="K10" s="339">
        <v>36.26</v>
      </c>
      <c r="L10" s="252">
        <v>0.02</v>
      </c>
      <c r="M10" s="21">
        <v>2.4E-2</v>
      </c>
      <c r="N10" s="22">
        <v>0.08</v>
      </c>
      <c r="O10" s="22">
        <v>0</v>
      </c>
      <c r="P10" s="23">
        <v>0</v>
      </c>
      <c r="Q10" s="369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210"/>
      <c r="C11" s="133"/>
      <c r="D11" s="930"/>
      <c r="E11" s="204" t="s">
        <v>21</v>
      </c>
      <c r="F11" s="937">
        <f>SUM(F6:F10)</f>
        <v>595</v>
      </c>
      <c r="G11" s="364"/>
      <c r="H11" s="609">
        <f t="shared" ref="H11:X11" si="0">SUM(H6:H10)</f>
        <v>26.74</v>
      </c>
      <c r="I11" s="107">
        <f t="shared" si="0"/>
        <v>25.119999999999997</v>
      </c>
      <c r="J11" s="361">
        <f t="shared" si="0"/>
        <v>64.739999999999995</v>
      </c>
      <c r="K11" s="578">
        <f>SUM(K6:K10)</f>
        <v>591.16</v>
      </c>
      <c r="L11" s="360">
        <f t="shared" si="0"/>
        <v>0.17199999999999999</v>
      </c>
      <c r="M11" s="578">
        <f t="shared" si="0"/>
        <v>0.57400000000000007</v>
      </c>
      <c r="N11" s="107">
        <f t="shared" si="0"/>
        <v>17.36</v>
      </c>
      <c r="O11" s="107">
        <f t="shared" si="0"/>
        <v>223.65</v>
      </c>
      <c r="P11" s="362">
        <f t="shared" si="0"/>
        <v>2.33</v>
      </c>
      <c r="Q11" s="609">
        <f t="shared" si="0"/>
        <v>386.89</v>
      </c>
      <c r="R11" s="107">
        <f t="shared" si="0"/>
        <v>456.1</v>
      </c>
      <c r="S11" s="107">
        <f t="shared" si="0"/>
        <v>73.39</v>
      </c>
      <c r="T11" s="107">
        <f t="shared" si="0"/>
        <v>8.1000000000000014</v>
      </c>
      <c r="U11" s="107">
        <f t="shared" si="0"/>
        <v>613.46999999999991</v>
      </c>
      <c r="V11" s="107">
        <f t="shared" si="0"/>
        <v>2.7499999999999997E-2</v>
      </c>
      <c r="W11" s="107">
        <f t="shared" si="0"/>
        <v>3.1199999999999999E-2</v>
      </c>
      <c r="X11" s="361">
        <f t="shared" si="0"/>
        <v>0.13900000000000001</v>
      </c>
    </row>
    <row r="12" spans="1:24" s="38" customFormat="1" ht="26.5" customHeight="1" thickBot="1" x14ac:dyDescent="0.4">
      <c r="A12" s="189"/>
      <c r="B12" s="872"/>
      <c r="C12" s="343"/>
      <c r="D12" s="931"/>
      <c r="E12" s="205" t="s">
        <v>22</v>
      </c>
      <c r="F12" s="344"/>
      <c r="G12" s="882"/>
      <c r="H12" s="323"/>
      <c r="I12" s="200"/>
      <c r="J12" s="201"/>
      <c r="K12" s="458">
        <f>K11/23.5</f>
        <v>25.155744680851061</v>
      </c>
      <c r="L12" s="948"/>
      <c r="M12" s="270"/>
      <c r="N12" s="200"/>
      <c r="O12" s="200"/>
      <c r="P12" s="287"/>
      <c r="Q12" s="323"/>
      <c r="R12" s="200"/>
      <c r="S12" s="200"/>
      <c r="T12" s="200"/>
      <c r="U12" s="200"/>
      <c r="V12" s="200"/>
      <c r="W12" s="200"/>
      <c r="X12" s="201"/>
    </row>
    <row r="13" spans="1:24" s="18" customFormat="1" ht="26.5" customHeight="1" x14ac:dyDescent="0.35">
      <c r="A13" s="191" t="s">
        <v>7</v>
      </c>
      <c r="B13" s="300"/>
      <c r="C13" s="382">
        <v>17</v>
      </c>
      <c r="D13" s="383" t="s">
        <v>20</v>
      </c>
      <c r="E13" s="935" t="s">
        <v>178</v>
      </c>
      <c r="F13" s="399">
        <v>50</v>
      </c>
      <c r="G13" s="384"/>
      <c r="H13" s="342">
        <v>5.95</v>
      </c>
      <c r="I13" s="39">
        <v>5.05</v>
      </c>
      <c r="J13" s="285">
        <v>0.3</v>
      </c>
      <c r="K13" s="665">
        <v>70.7</v>
      </c>
      <c r="L13" s="251">
        <v>0.03</v>
      </c>
      <c r="M13" s="55">
        <v>0.18</v>
      </c>
      <c r="N13" s="39">
        <v>0</v>
      </c>
      <c r="O13" s="39">
        <v>78</v>
      </c>
      <c r="P13" s="56">
        <v>0.97</v>
      </c>
      <c r="Q13" s="342">
        <v>27.5</v>
      </c>
      <c r="R13" s="39">
        <v>92.5</v>
      </c>
      <c r="S13" s="39">
        <v>27</v>
      </c>
      <c r="T13" s="39">
        <v>1.35</v>
      </c>
      <c r="U13" s="39">
        <v>58.1</v>
      </c>
      <c r="V13" s="39">
        <v>8.9999999999999993E-3</v>
      </c>
      <c r="W13" s="39">
        <v>1.2999999999999999E-2</v>
      </c>
      <c r="X13" s="285">
        <v>2.4E-2</v>
      </c>
    </row>
    <row r="14" spans="1:24" s="18" customFormat="1" ht="26.5" customHeight="1" x14ac:dyDescent="0.35">
      <c r="A14" s="139"/>
      <c r="B14" s="370"/>
      <c r="C14" s="181">
        <v>1</v>
      </c>
      <c r="D14" s="331" t="s">
        <v>20</v>
      </c>
      <c r="E14" s="313" t="s">
        <v>12</v>
      </c>
      <c r="F14" s="881">
        <v>10</v>
      </c>
      <c r="G14" s="132"/>
      <c r="H14" s="315">
        <v>2.44</v>
      </c>
      <c r="I14" s="17">
        <v>2.36</v>
      </c>
      <c r="J14" s="46">
        <v>0</v>
      </c>
      <c r="K14" s="338">
        <v>31</v>
      </c>
      <c r="L14" s="249">
        <v>0</v>
      </c>
      <c r="M14" s="19">
        <v>0.03</v>
      </c>
      <c r="N14" s="17">
        <v>0.16</v>
      </c>
      <c r="O14" s="17">
        <v>28.8</v>
      </c>
      <c r="P14" s="20">
        <v>0.1</v>
      </c>
      <c r="Q14" s="315">
        <v>100</v>
      </c>
      <c r="R14" s="17">
        <v>54.4</v>
      </c>
      <c r="S14" s="17">
        <v>4.7</v>
      </c>
      <c r="T14" s="17">
        <v>0.06</v>
      </c>
      <c r="U14" s="17">
        <v>0.88</v>
      </c>
      <c r="V14" s="17">
        <v>0</v>
      </c>
      <c r="W14" s="17">
        <v>0</v>
      </c>
      <c r="X14" s="46">
        <v>0</v>
      </c>
    </row>
    <row r="15" spans="1:24" s="18" customFormat="1" ht="26.5" customHeight="1" x14ac:dyDescent="0.35">
      <c r="A15" s="139"/>
      <c r="B15" s="121"/>
      <c r="C15" s="166">
        <v>31</v>
      </c>
      <c r="D15" s="331" t="s">
        <v>9</v>
      </c>
      <c r="E15" s="424" t="s">
        <v>84</v>
      </c>
      <c r="F15" s="239">
        <v>200</v>
      </c>
      <c r="G15" s="132"/>
      <c r="H15" s="316">
        <v>5.74</v>
      </c>
      <c r="I15" s="13">
        <v>8.7799999999999994</v>
      </c>
      <c r="J15" s="50">
        <v>8.74</v>
      </c>
      <c r="K15" s="134">
        <v>138.04</v>
      </c>
      <c r="L15" s="182">
        <v>0.04</v>
      </c>
      <c r="M15" s="103">
        <v>0.08</v>
      </c>
      <c r="N15" s="13">
        <v>5.24</v>
      </c>
      <c r="O15" s="13">
        <v>132.80000000000001</v>
      </c>
      <c r="P15" s="25">
        <v>0.06</v>
      </c>
      <c r="Q15" s="316">
        <v>33.799999999999997</v>
      </c>
      <c r="R15" s="13">
        <v>77.48</v>
      </c>
      <c r="S15" s="13">
        <v>20.28</v>
      </c>
      <c r="T15" s="13">
        <v>1.28</v>
      </c>
      <c r="U15" s="13">
        <v>278.8</v>
      </c>
      <c r="V15" s="13">
        <v>6.0000000000000001E-3</v>
      </c>
      <c r="W15" s="13">
        <v>0</v>
      </c>
      <c r="X15" s="50">
        <v>3.5999999999999997E-2</v>
      </c>
    </row>
    <row r="16" spans="1:24" s="38" customFormat="1" ht="26.5" customHeight="1" x14ac:dyDescent="0.35">
      <c r="A16" s="140"/>
      <c r="B16" s="209" t="s">
        <v>80</v>
      </c>
      <c r="C16" s="215">
        <v>194</v>
      </c>
      <c r="D16" s="802" t="s">
        <v>10</v>
      </c>
      <c r="E16" s="870" t="s">
        <v>117</v>
      </c>
      <c r="F16" s="871">
        <v>90</v>
      </c>
      <c r="G16" s="215"/>
      <c r="H16" s="326">
        <v>16.559999999999999</v>
      </c>
      <c r="I16" s="63">
        <v>14.22</v>
      </c>
      <c r="J16" s="100">
        <v>11.7</v>
      </c>
      <c r="K16" s="482">
        <v>240.93</v>
      </c>
      <c r="L16" s="771">
        <v>0.04</v>
      </c>
      <c r="M16" s="73">
        <v>0.08</v>
      </c>
      <c r="N16" s="74">
        <v>0.5</v>
      </c>
      <c r="O16" s="74">
        <v>0.36</v>
      </c>
      <c r="P16" s="146">
        <v>2.7E-2</v>
      </c>
      <c r="Q16" s="429">
        <v>17.350000000000001</v>
      </c>
      <c r="R16" s="74">
        <v>113.15</v>
      </c>
      <c r="S16" s="74">
        <v>16.149999999999999</v>
      </c>
      <c r="T16" s="74">
        <v>0.97</v>
      </c>
      <c r="U16" s="74">
        <v>98.28</v>
      </c>
      <c r="V16" s="74">
        <v>3.5999999999999999E-3</v>
      </c>
      <c r="W16" s="74">
        <v>6.0000000000000001E-3</v>
      </c>
      <c r="X16" s="75">
        <v>0</v>
      </c>
    </row>
    <row r="17" spans="1:24" s="38" customFormat="1" ht="26.5" customHeight="1" x14ac:dyDescent="0.35">
      <c r="A17" s="140"/>
      <c r="B17" s="211" t="s">
        <v>82</v>
      </c>
      <c r="C17" s="216">
        <v>83</v>
      </c>
      <c r="D17" s="670" t="s">
        <v>10</v>
      </c>
      <c r="E17" s="868" t="s">
        <v>179</v>
      </c>
      <c r="F17" s="883">
        <v>90</v>
      </c>
      <c r="G17" s="244"/>
      <c r="H17" s="610">
        <v>20.25</v>
      </c>
      <c r="I17" s="106">
        <v>11.52</v>
      </c>
      <c r="J17" s="611">
        <v>1.35</v>
      </c>
      <c r="K17" s="828">
        <v>189.99</v>
      </c>
      <c r="L17" s="772">
        <v>7.0000000000000007E-2</v>
      </c>
      <c r="M17" s="741">
        <v>0.1</v>
      </c>
      <c r="N17" s="106">
        <v>4.84</v>
      </c>
      <c r="O17" s="106">
        <v>29.7</v>
      </c>
      <c r="P17" s="704">
        <v>0</v>
      </c>
      <c r="Q17" s="610">
        <v>20.53</v>
      </c>
      <c r="R17" s="106">
        <v>74.290000000000006</v>
      </c>
      <c r="S17" s="106">
        <v>23.03</v>
      </c>
      <c r="T17" s="106">
        <v>0.96</v>
      </c>
      <c r="U17" s="106">
        <v>298.8</v>
      </c>
      <c r="V17" s="106">
        <v>5.0000000000000001E-3</v>
      </c>
      <c r="W17" s="106">
        <v>6.0000000000000001E-3</v>
      </c>
      <c r="X17" s="611">
        <v>1.7999999999999999E-2</v>
      </c>
    </row>
    <row r="18" spans="1:24" s="38" customFormat="1" ht="35.25" customHeight="1" x14ac:dyDescent="0.35">
      <c r="A18" s="140"/>
      <c r="B18" s="158"/>
      <c r="C18" s="133">
        <v>52</v>
      </c>
      <c r="D18" s="266" t="s">
        <v>68</v>
      </c>
      <c r="E18" s="385" t="s">
        <v>169</v>
      </c>
      <c r="F18" s="180">
        <v>150</v>
      </c>
      <c r="G18" s="133"/>
      <c r="H18" s="327">
        <v>3.15</v>
      </c>
      <c r="I18" s="108">
        <v>4.5</v>
      </c>
      <c r="J18" s="271">
        <v>17.55</v>
      </c>
      <c r="K18" s="547">
        <v>122.85</v>
      </c>
      <c r="L18" s="249">
        <v>0.16</v>
      </c>
      <c r="M18" s="19">
        <v>0.11</v>
      </c>
      <c r="N18" s="17">
        <v>25.3</v>
      </c>
      <c r="O18" s="17">
        <v>15</v>
      </c>
      <c r="P18" s="46">
        <v>0.03</v>
      </c>
      <c r="Q18" s="315">
        <v>16.260000000000002</v>
      </c>
      <c r="R18" s="17">
        <v>94.6</v>
      </c>
      <c r="S18" s="17">
        <v>35.32</v>
      </c>
      <c r="T18" s="17">
        <v>15.9</v>
      </c>
      <c r="U18" s="17">
        <v>807.75</v>
      </c>
      <c r="V18" s="17">
        <v>8.0000000000000002E-3</v>
      </c>
      <c r="W18" s="17">
        <v>1E-3</v>
      </c>
      <c r="X18" s="46">
        <v>4.4999999999999998E-2</v>
      </c>
    </row>
    <row r="19" spans="1:24" s="18" customFormat="1" ht="39" customHeight="1" x14ac:dyDescent="0.35">
      <c r="A19" s="141"/>
      <c r="B19" s="158"/>
      <c r="C19" s="179">
        <v>114</v>
      </c>
      <c r="D19" s="229" t="s">
        <v>47</v>
      </c>
      <c r="E19" s="281" t="s">
        <v>54</v>
      </c>
      <c r="F19" s="496">
        <v>200</v>
      </c>
      <c r="G19" s="179"/>
      <c r="H19" s="19">
        <v>0.2</v>
      </c>
      <c r="I19" s="17">
        <v>0</v>
      </c>
      <c r="J19" s="20">
        <v>11</v>
      </c>
      <c r="K19" s="249">
        <v>44.8</v>
      </c>
      <c r="L19" s="315">
        <v>0</v>
      </c>
      <c r="M19" s="19">
        <v>0</v>
      </c>
      <c r="N19" s="17">
        <v>0.08</v>
      </c>
      <c r="O19" s="17">
        <v>0</v>
      </c>
      <c r="P19" s="46">
        <v>0</v>
      </c>
      <c r="Q19" s="19">
        <v>13.56</v>
      </c>
      <c r="R19" s="17">
        <v>7.66</v>
      </c>
      <c r="S19" s="17">
        <v>4.08</v>
      </c>
      <c r="T19" s="17">
        <v>0.8</v>
      </c>
      <c r="U19" s="17">
        <v>0.68</v>
      </c>
      <c r="V19" s="17">
        <v>0</v>
      </c>
      <c r="W19" s="17">
        <v>0</v>
      </c>
      <c r="X19" s="46">
        <v>0</v>
      </c>
    </row>
    <row r="20" spans="1:24" s="18" customFormat="1" ht="26.5" customHeight="1" x14ac:dyDescent="0.35">
      <c r="A20" s="141"/>
      <c r="B20" s="158"/>
      <c r="C20" s="547">
        <v>119</v>
      </c>
      <c r="D20" s="198" t="s">
        <v>14</v>
      </c>
      <c r="E20" s="268" t="s">
        <v>58</v>
      </c>
      <c r="F20" s="180">
        <v>30</v>
      </c>
      <c r="G20" s="528"/>
      <c r="H20" s="369">
        <v>2.13</v>
      </c>
      <c r="I20" s="22">
        <v>0.21</v>
      </c>
      <c r="J20" s="54">
        <v>13.26</v>
      </c>
      <c r="K20" s="619">
        <v>72</v>
      </c>
      <c r="L20" s="252">
        <v>0.03</v>
      </c>
      <c r="M20" s="21">
        <v>0.01</v>
      </c>
      <c r="N20" s="22">
        <v>0</v>
      </c>
      <c r="O20" s="22">
        <v>0</v>
      </c>
      <c r="P20" s="23">
        <v>0</v>
      </c>
      <c r="Q20" s="369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26.5" customHeight="1" x14ac:dyDescent="0.35">
      <c r="A21" s="141"/>
      <c r="B21" s="180"/>
      <c r="C21" s="133">
        <v>120</v>
      </c>
      <c r="D21" s="198" t="s">
        <v>15</v>
      </c>
      <c r="E21" s="268" t="s">
        <v>49</v>
      </c>
      <c r="F21" s="180">
        <v>20</v>
      </c>
      <c r="G21" s="528"/>
      <c r="H21" s="369">
        <v>1.1399999999999999</v>
      </c>
      <c r="I21" s="22">
        <v>0.22</v>
      </c>
      <c r="J21" s="54">
        <v>7.44</v>
      </c>
      <c r="K21" s="619">
        <v>36.26</v>
      </c>
      <c r="L21" s="252">
        <v>0.02</v>
      </c>
      <c r="M21" s="21">
        <v>2.4E-2</v>
      </c>
      <c r="N21" s="22">
        <v>0.08</v>
      </c>
      <c r="O21" s="22">
        <v>0</v>
      </c>
      <c r="P21" s="23">
        <v>0</v>
      </c>
      <c r="Q21" s="369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38" customFormat="1" ht="26.5" customHeight="1" x14ac:dyDescent="0.35">
      <c r="A22" s="140"/>
      <c r="B22" s="209"/>
      <c r="C22" s="777"/>
      <c r="D22" s="884"/>
      <c r="E22" s="874" t="s">
        <v>21</v>
      </c>
      <c r="F22" s="636">
        <f>F13+F14+F15+F16+F18+F19+F20+F21</f>
        <v>750</v>
      </c>
      <c r="G22" s="777"/>
      <c r="H22" s="629">
        <f>H13+H14+H15+H16+H18+H19+H20+H21</f>
        <v>37.31</v>
      </c>
      <c r="I22" s="630">
        <f t="shared" ref="I22:X22" si="1">I13+I14+I15+I16+I18+I19+I20+I21</f>
        <v>35.339999999999996</v>
      </c>
      <c r="J22" s="631">
        <f t="shared" si="1"/>
        <v>69.990000000000009</v>
      </c>
      <c r="K22" s="699">
        <f t="shared" si="1"/>
        <v>756.57999999999993</v>
      </c>
      <c r="L22" s="396">
        <f t="shared" si="1"/>
        <v>0.32000000000000006</v>
      </c>
      <c r="M22" s="747">
        <f t="shared" si="1"/>
        <v>0.51400000000000001</v>
      </c>
      <c r="N22" s="630">
        <f t="shared" si="1"/>
        <v>31.36</v>
      </c>
      <c r="O22" s="630">
        <f t="shared" si="1"/>
        <v>254.96000000000004</v>
      </c>
      <c r="P22" s="723">
        <f t="shared" si="1"/>
        <v>1.1870000000000001</v>
      </c>
      <c r="Q22" s="629">
        <f t="shared" si="1"/>
        <v>226.37</v>
      </c>
      <c r="R22" s="630">
        <f t="shared" si="1"/>
        <v>529.19000000000005</v>
      </c>
      <c r="S22" s="630">
        <f t="shared" si="1"/>
        <v>135.22999999999999</v>
      </c>
      <c r="T22" s="630">
        <f t="shared" si="1"/>
        <v>21.660000000000004</v>
      </c>
      <c r="U22" s="630">
        <f t="shared" si="1"/>
        <v>1345.89</v>
      </c>
      <c r="V22" s="630">
        <f t="shared" si="1"/>
        <v>2.9600000000000001E-2</v>
      </c>
      <c r="W22" s="630">
        <f t="shared" si="1"/>
        <v>2.4E-2</v>
      </c>
      <c r="X22" s="631">
        <f t="shared" si="1"/>
        <v>0.11699999999999999</v>
      </c>
    </row>
    <row r="23" spans="1:24" s="38" customFormat="1" ht="26.5" customHeight="1" x14ac:dyDescent="0.35">
      <c r="A23" s="140"/>
      <c r="B23" s="877"/>
      <c r="C23" s="810"/>
      <c r="D23" s="885"/>
      <c r="E23" s="879" t="s">
        <v>21</v>
      </c>
      <c r="F23" s="395">
        <f>F13+F14+F15+F17+F18+F19+F20+F21</f>
        <v>750</v>
      </c>
      <c r="G23" s="810"/>
      <c r="H23" s="678">
        <f>H13+H14+H15+H17+H18+H19+H20+H21</f>
        <v>41.000000000000007</v>
      </c>
      <c r="I23" s="675">
        <f t="shared" ref="I23:X23" si="2">I13+I14+I15+I17+I18+I19+I20+I21</f>
        <v>32.639999999999993</v>
      </c>
      <c r="J23" s="679">
        <f t="shared" si="2"/>
        <v>59.639999999999993</v>
      </c>
      <c r="K23" s="721">
        <f t="shared" si="2"/>
        <v>705.64</v>
      </c>
      <c r="L23" s="395">
        <f t="shared" si="2"/>
        <v>0.35000000000000009</v>
      </c>
      <c r="M23" s="949">
        <f t="shared" si="2"/>
        <v>0.53400000000000003</v>
      </c>
      <c r="N23" s="675">
        <f t="shared" si="2"/>
        <v>35.699999999999996</v>
      </c>
      <c r="O23" s="675">
        <f t="shared" si="2"/>
        <v>284.3</v>
      </c>
      <c r="P23" s="682">
        <f t="shared" si="2"/>
        <v>1.1600000000000001</v>
      </c>
      <c r="Q23" s="678">
        <f t="shared" si="2"/>
        <v>229.55</v>
      </c>
      <c r="R23" s="675">
        <f t="shared" si="2"/>
        <v>490.33000000000004</v>
      </c>
      <c r="S23" s="675">
        <f t="shared" si="2"/>
        <v>142.11000000000001</v>
      </c>
      <c r="T23" s="675">
        <f t="shared" si="2"/>
        <v>21.650000000000002</v>
      </c>
      <c r="U23" s="675">
        <f t="shared" si="2"/>
        <v>1546.41</v>
      </c>
      <c r="V23" s="675">
        <f t="shared" si="2"/>
        <v>3.1E-2</v>
      </c>
      <c r="W23" s="675">
        <f t="shared" si="2"/>
        <v>2.4E-2</v>
      </c>
      <c r="X23" s="679">
        <f t="shared" si="2"/>
        <v>0.13500000000000001</v>
      </c>
    </row>
    <row r="24" spans="1:24" s="38" customFormat="1" ht="26.5" customHeight="1" x14ac:dyDescent="0.35">
      <c r="A24" s="140"/>
      <c r="B24" s="875"/>
      <c r="C24" s="777"/>
      <c r="D24" s="884"/>
      <c r="E24" s="876" t="s">
        <v>22</v>
      </c>
      <c r="F24" s="309"/>
      <c r="G24" s="777"/>
      <c r="H24" s="261"/>
      <c r="I24" s="24"/>
      <c r="J24" s="76"/>
      <c r="K24" s="786">
        <f>K22/23.5</f>
        <v>32.194893617021272</v>
      </c>
      <c r="L24" s="309"/>
      <c r="M24" s="61"/>
      <c r="N24" s="24"/>
      <c r="O24" s="24"/>
      <c r="P24" s="145"/>
      <c r="Q24" s="261"/>
      <c r="R24" s="24"/>
      <c r="S24" s="24"/>
      <c r="T24" s="24"/>
      <c r="U24" s="24"/>
      <c r="V24" s="24"/>
      <c r="W24" s="24"/>
      <c r="X24" s="76"/>
    </row>
    <row r="25" spans="1:24" s="38" customFormat="1" ht="26.5" customHeight="1" thickBot="1" x14ac:dyDescent="0.4">
      <c r="A25" s="192"/>
      <c r="B25" s="785"/>
      <c r="C25" s="217"/>
      <c r="D25" s="886"/>
      <c r="E25" s="880" t="s">
        <v>22</v>
      </c>
      <c r="F25" s="241"/>
      <c r="G25" s="217"/>
      <c r="H25" s="641"/>
      <c r="I25" s="642"/>
      <c r="J25" s="643"/>
      <c r="K25" s="887">
        <f>K23/23.5</f>
        <v>30.027234042553189</v>
      </c>
      <c r="L25" s="241"/>
      <c r="M25" s="748"/>
      <c r="N25" s="642"/>
      <c r="O25" s="642"/>
      <c r="P25" s="724"/>
      <c r="Q25" s="641"/>
      <c r="R25" s="642"/>
      <c r="S25" s="642"/>
      <c r="T25" s="642"/>
      <c r="U25" s="642"/>
      <c r="V25" s="642"/>
      <c r="W25" s="642"/>
      <c r="X25" s="643"/>
    </row>
    <row r="26" spans="1:24" ht="15.5" x14ac:dyDescent="0.35">
      <c r="A26" s="9"/>
      <c r="B26" s="297"/>
      <c r="C26" s="298"/>
      <c r="D26" s="308"/>
      <c r="E26" s="30"/>
      <c r="F26" s="30"/>
      <c r="G26" s="276"/>
      <c r="H26" s="277"/>
      <c r="I26" s="276"/>
      <c r="J26" s="30"/>
      <c r="K26" s="278"/>
      <c r="L26" s="30"/>
      <c r="M26" s="30"/>
      <c r="N26" s="30"/>
      <c r="O26" s="279"/>
      <c r="P26" s="279"/>
      <c r="Q26" s="279"/>
      <c r="R26" s="279"/>
      <c r="S26" s="279"/>
    </row>
    <row r="29" spans="1:24" x14ac:dyDescent="0.35">
      <c r="A29" s="71" t="s">
        <v>70</v>
      </c>
      <c r="B29" s="148"/>
      <c r="C29" s="72"/>
      <c r="D29" s="60"/>
    </row>
    <row r="30" spans="1:24" x14ac:dyDescent="0.35">
      <c r="A30" s="68" t="s">
        <v>71</v>
      </c>
      <c r="B30" s="149"/>
      <c r="C30" s="69"/>
      <c r="D30" s="7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2"/>
  <sheetViews>
    <sheetView zoomScale="70" zoomScaleNormal="70" workbookViewId="0">
      <selection activeCell="K12" sqref="K1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37"/>
      <c r="C4" s="130" t="s">
        <v>40</v>
      </c>
      <c r="D4" s="329"/>
      <c r="E4" s="225"/>
      <c r="F4" s="137"/>
      <c r="G4" s="130"/>
      <c r="H4" s="350" t="s">
        <v>23</v>
      </c>
      <c r="I4" s="351"/>
      <c r="J4" s="352"/>
      <c r="K4" s="88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138"/>
      <c r="C5" s="131" t="s">
        <v>41</v>
      </c>
      <c r="D5" s="330" t="s">
        <v>42</v>
      </c>
      <c r="E5" s="131" t="s">
        <v>39</v>
      </c>
      <c r="F5" s="333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758" t="s">
        <v>31</v>
      </c>
      <c r="L5" s="512" t="s">
        <v>32</v>
      </c>
      <c r="M5" s="512" t="s">
        <v>147</v>
      </c>
      <c r="N5" s="503" t="s">
        <v>33</v>
      </c>
      <c r="O5" s="755" t="s">
        <v>148</v>
      </c>
      <c r="P5" s="95" t="s">
        <v>149</v>
      </c>
      <c r="Q5" s="93" t="s">
        <v>34</v>
      </c>
      <c r="R5" s="94" t="s">
        <v>35</v>
      </c>
      <c r="S5" s="94" t="s">
        <v>36</v>
      </c>
      <c r="T5" s="95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26.5" customHeight="1" x14ac:dyDescent="0.35">
      <c r="A6" s="139" t="s">
        <v>6</v>
      </c>
      <c r="B6" s="283"/>
      <c r="C6" s="184">
        <v>25</v>
      </c>
      <c r="D6" s="196" t="s">
        <v>20</v>
      </c>
      <c r="E6" s="281" t="s">
        <v>52</v>
      </c>
      <c r="F6" s="462">
        <v>150</v>
      </c>
      <c r="G6" s="184"/>
      <c r="H6" s="19">
        <v>0.6</v>
      </c>
      <c r="I6" s="17">
        <v>0.45</v>
      </c>
      <c r="J6" s="20">
        <v>12.3</v>
      </c>
      <c r="K6" s="249">
        <v>54.9</v>
      </c>
      <c r="L6" s="315">
        <v>0.03</v>
      </c>
      <c r="M6" s="19">
        <v>4.4999999999999998E-2</v>
      </c>
      <c r="N6" s="17">
        <v>7.5</v>
      </c>
      <c r="O6" s="17">
        <v>3</v>
      </c>
      <c r="P6" s="46">
        <v>0</v>
      </c>
      <c r="Q6" s="315">
        <v>28.5</v>
      </c>
      <c r="R6" s="17">
        <v>24</v>
      </c>
      <c r="S6" s="17">
        <v>18</v>
      </c>
      <c r="T6" s="17">
        <v>3.45</v>
      </c>
      <c r="U6" s="17">
        <v>232.5</v>
      </c>
      <c r="V6" s="17">
        <v>3.0000000000000001E-3</v>
      </c>
      <c r="W6" s="17">
        <v>2.9999999999999997E-4</v>
      </c>
      <c r="X6" s="46">
        <v>0.03</v>
      </c>
    </row>
    <row r="7" spans="1:24" s="38" customFormat="1" ht="26.5" customHeight="1" x14ac:dyDescent="0.35">
      <c r="A7" s="189"/>
      <c r="B7" s="210"/>
      <c r="C7" s="181">
        <v>66</v>
      </c>
      <c r="D7" s="349" t="s">
        <v>109</v>
      </c>
      <c r="E7" s="424" t="s">
        <v>86</v>
      </c>
      <c r="F7" s="239">
        <v>240</v>
      </c>
      <c r="G7" s="132"/>
      <c r="H7" s="315">
        <v>20.88</v>
      </c>
      <c r="I7" s="17">
        <v>8.8800000000000008</v>
      </c>
      <c r="J7" s="46">
        <v>24.48</v>
      </c>
      <c r="K7" s="338">
        <v>428.64</v>
      </c>
      <c r="L7" s="315">
        <v>0.21</v>
      </c>
      <c r="M7" s="19">
        <v>0.22</v>
      </c>
      <c r="N7" s="17">
        <v>11.16</v>
      </c>
      <c r="O7" s="17">
        <v>24</v>
      </c>
      <c r="P7" s="46">
        <v>0</v>
      </c>
      <c r="Q7" s="19">
        <v>37.65</v>
      </c>
      <c r="R7" s="17">
        <v>237.07</v>
      </c>
      <c r="S7" s="17">
        <v>53.66</v>
      </c>
      <c r="T7" s="17">
        <v>3.04</v>
      </c>
      <c r="U7" s="17">
        <v>971.5</v>
      </c>
      <c r="V7" s="17">
        <v>1.4E-2</v>
      </c>
      <c r="W7" s="17">
        <v>5.0000000000000001E-4</v>
      </c>
      <c r="X7" s="46">
        <v>0.12</v>
      </c>
    </row>
    <row r="8" spans="1:24" s="38" customFormat="1" ht="26.5" customHeight="1" x14ac:dyDescent="0.35">
      <c r="A8" s="189"/>
      <c r="B8" s="210"/>
      <c r="C8" s="179">
        <v>113</v>
      </c>
      <c r="D8" s="229" t="s">
        <v>5</v>
      </c>
      <c r="E8" s="196" t="s">
        <v>11</v>
      </c>
      <c r="F8" s="179">
        <v>200</v>
      </c>
      <c r="G8" s="335"/>
      <c r="H8" s="315">
        <v>0.2</v>
      </c>
      <c r="I8" s="17">
        <v>0</v>
      </c>
      <c r="J8" s="46">
        <v>11</v>
      </c>
      <c r="K8" s="339">
        <v>45.6</v>
      </c>
      <c r="L8" s="315">
        <v>0</v>
      </c>
      <c r="M8" s="19">
        <v>0</v>
      </c>
      <c r="N8" s="17">
        <v>1.3</v>
      </c>
      <c r="O8" s="17">
        <v>0</v>
      </c>
      <c r="P8" s="46">
        <v>0</v>
      </c>
      <c r="Q8" s="19">
        <v>15.64</v>
      </c>
      <c r="R8" s="17">
        <v>8.8000000000000007</v>
      </c>
      <c r="S8" s="17">
        <v>4.72</v>
      </c>
      <c r="T8" s="17">
        <v>0.8</v>
      </c>
      <c r="U8" s="17">
        <v>15.34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9"/>
      <c r="B9" s="199"/>
      <c r="C9" s="182">
        <v>119</v>
      </c>
      <c r="D9" s="196" t="s">
        <v>14</v>
      </c>
      <c r="E9" s="196" t="s">
        <v>58</v>
      </c>
      <c r="F9" s="236">
        <v>20</v>
      </c>
      <c r="G9" s="172"/>
      <c r="H9" s="315">
        <v>1.4</v>
      </c>
      <c r="I9" s="17">
        <v>0.14000000000000001</v>
      </c>
      <c r="J9" s="46">
        <v>8.8000000000000007</v>
      </c>
      <c r="K9" s="338">
        <v>48</v>
      </c>
      <c r="L9" s="315">
        <v>0.02</v>
      </c>
      <c r="M9" s="17">
        <v>6.0000000000000001E-3</v>
      </c>
      <c r="N9" s="17">
        <v>0</v>
      </c>
      <c r="O9" s="17">
        <v>0</v>
      </c>
      <c r="P9" s="46">
        <v>0</v>
      </c>
      <c r="Q9" s="19">
        <v>7.4</v>
      </c>
      <c r="R9" s="17">
        <v>43.6</v>
      </c>
      <c r="S9" s="17">
        <v>13</v>
      </c>
      <c r="T9" s="19">
        <v>0.56000000000000005</v>
      </c>
      <c r="U9" s="17">
        <v>18.600000000000001</v>
      </c>
      <c r="V9" s="17">
        <v>5.9999999999999995E-4</v>
      </c>
      <c r="W9" s="19">
        <v>1E-3</v>
      </c>
      <c r="X9" s="46">
        <v>0</v>
      </c>
    </row>
    <row r="10" spans="1:24" s="38" customFormat="1" ht="26.5" customHeight="1" x14ac:dyDescent="0.35">
      <c r="A10" s="189"/>
      <c r="B10" s="180"/>
      <c r="C10" s="179">
        <v>120</v>
      </c>
      <c r="D10" s="233" t="s">
        <v>15</v>
      </c>
      <c r="E10" s="197" t="s">
        <v>118</v>
      </c>
      <c r="F10" s="179">
        <v>20</v>
      </c>
      <c r="G10" s="336"/>
      <c r="H10" s="315">
        <v>1.1399999999999999</v>
      </c>
      <c r="I10" s="17">
        <v>0.22</v>
      </c>
      <c r="J10" s="46">
        <v>7.44</v>
      </c>
      <c r="K10" s="339">
        <v>36.26</v>
      </c>
      <c r="L10" s="369">
        <v>0.02</v>
      </c>
      <c r="M10" s="21">
        <v>2.4E-2</v>
      </c>
      <c r="N10" s="22">
        <v>0.08</v>
      </c>
      <c r="O10" s="22">
        <v>0</v>
      </c>
      <c r="P10" s="54">
        <v>0</v>
      </c>
      <c r="Q10" s="369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38" customFormat="1" ht="26.5" customHeight="1" x14ac:dyDescent="0.35">
      <c r="A11" s="189"/>
      <c r="B11" s="210"/>
      <c r="C11" s="180"/>
      <c r="D11" s="273"/>
      <c r="E11" s="204" t="s">
        <v>21</v>
      </c>
      <c r="F11" s="360">
        <f>SUM(F6:F10)</f>
        <v>630</v>
      </c>
      <c r="G11" s="133"/>
      <c r="H11" s="262">
        <f t="shared" ref="H11:X11" si="0">SUM(H6:H10)</f>
        <v>24.22</v>
      </c>
      <c r="I11" s="36">
        <f t="shared" si="0"/>
        <v>9.6900000000000013</v>
      </c>
      <c r="J11" s="82">
        <f t="shared" si="0"/>
        <v>64.02</v>
      </c>
      <c r="K11" s="537">
        <f t="shared" si="0"/>
        <v>613.4</v>
      </c>
      <c r="L11" s="262">
        <f t="shared" si="0"/>
        <v>0.28000000000000003</v>
      </c>
      <c r="M11" s="36">
        <f t="shared" si="0"/>
        <v>0.29500000000000004</v>
      </c>
      <c r="N11" s="36">
        <f t="shared" si="0"/>
        <v>20.04</v>
      </c>
      <c r="O11" s="36">
        <f t="shared" si="0"/>
        <v>27</v>
      </c>
      <c r="P11" s="358">
        <f t="shared" si="0"/>
        <v>0</v>
      </c>
      <c r="Q11" s="262">
        <f t="shared" si="0"/>
        <v>95.990000000000009</v>
      </c>
      <c r="R11" s="36">
        <f t="shared" si="0"/>
        <v>337.47</v>
      </c>
      <c r="S11" s="36">
        <f t="shared" si="0"/>
        <v>97.58</v>
      </c>
      <c r="T11" s="36">
        <f t="shared" si="0"/>
        <v>8.31</v>
      </c>
      <c r="U11" s="36">
        <f t="shared" si="0"/>
        <v>1311.4399999999998</v>
      </c>
      <c r="V11" s="36">
        <f t="shared" si="0"/>
        <v>1.9599999999999999E-2</v>
      </c>
      <c r="W11" s="36">
        <f t="shared" si="0"/>
        <v>3.8E-3</v>
      </c>
      <c r="X11" s="82">
        <f t="shared" si="0"/>
        <v>0.16200000000000001</v>
      </c>
    </row>
    <row r="12" spans="1:24" s="38" customFormat="1" ht="26.5" customHeight="1" thickBot="1" x14ac:dyDescent="0.4">
      <c r="A12" s="190"/>
      <c r="B12" s="324"/>
      <c r="C12" s="183"/>
      <c r="D12" s="564"/>
      <c r="E12" s="205" t="s">
        <v>22</v>
      </c>
      <c r="F12" s="183"/>
      <c r="G12" s="282"/>
      <c r="H12" s="355"/>
      <c r="I12" s="356"/>
      <c r="J12" s="727"/>
      <c r="K12" s="757">
        <f>K11/23.5</f>
        <v>26.102127659574467</v>
      </c>
      <c r="L12" s="355"/>
      <c r="M12" s="743"/>
      <c r="N12" s="356"/>
      <c r="O12" s="356"/>
      <c r="P12" s="726"/>
      <c r="Q12" s="323"/>
      <c r="R12" s="200"/>
      <c r="S12" s="200"/>
      <c r="T12" s="200"/>
      <c r="U12" s="200"/>
      <c r="V12" s="200"/>
      <c r="W12" s="200"/>
      <c r="X12" s="201"/>
    </row>
    <row r="13" spans="1:24" s="18" customFormat="1" ht="26.5" customHeight="1" x14ac:dyDescent="0.35">
      <c r="A13" s="191" t="s">
        <v>7</v>
      </c>
      <c r="B13" s="300"/>
      <c r="C13" s="202">
        <v>9</v>
      </c>
      <c r="D13" s="230" t="s">
        <v>20</v>
      </c>
      <c r="E13" s="546" t="s">
        <v>107</v>
      </c>
      <c r="F13" s="202">
        <v>60</v>
      </c>
      <c r="G13" s="353"/>
      <c r="H13" s="357">
        <v>1.26</v>
      </c>
      <c r="I13" s="42">
        <v>4.26</v>
      </c>
      <c r="J13" s="43">
        <v>7.26</v>
      </c>
      <c r="K13" s="756">
        <v>72.48</v>
      </c>
      <c r="L13" s="41">
        <v>0.02</v>
      </c>
      <c r="M13" s="41">
        <v>0</v>
      </c>
      <c r="N13" s="42">
        <v>9.8699999999999992</v>
      </c>
      <c r="O13" s="42">
        <v>0</v>
      </c>
      <c r="P13" s="49">
        <v>0</v>
      </c>
      <c r="Q13" s="357">
        <v>30.16</v>
      </c>
      <c r="R13" s="42">
        <v>38.72</v>
      </c>
      <c r="S13" s="42">
        <v>19.489999999999998</v>
      </c>
      <c r="T13" s="42">
        <v>1.1100000000000001</v>
      </c>
      <c r="U13" s="42">
        <v>11.86</v>
      </c>
      <c r="V13" s="42">
        <v>0</v>
      </c>
      <c r="W13" s="42">
        <v>0</v>
      </c>
      <c r="X13" s="43">
        <v>0</v>
      </c>
    </row>
    <row r="14" spans="1:24" s="18" customFormat="1" ht="26.5" customHeight="1" x14ac:dyDescent="0.35">
      <c r="A14" s="139"/>
      <c r="B14" s="121"/>
      <c r="C14" s="179">
        <v>37</v>
      </c>
      <c r="D14" s="229" t="s">
        <v>9</v>
      </c>
      <c r="E14" s="526" t="s">
        <v>127</v>
      </c>
      <c r="F14" s="242">
        <v>200</v>
      </c>
      <c r="G14" s="196"/>
      <c r="H14" s="316">
        <v>6</v>
      </c>
      <c r="I14" s="13">
        <v>5.4</v>
      </c>
      <c r="J14" s="50">
        <v>10.8</v>
      </c>
      <c r="K14" s="182">
        <v>115.6</v>
      </c>
      <c r="L14" s="316">
        <v>0.1</v>
      </c>
      <c r="M14" s="103">
        <v>0.1</v>
      </c>
      <c r="N14" s="13">
        <v>10.7</v>
      </c>
      <c r="O14" s="13">
        <v>162</v>
      </c>
      <c r="P14" s="50">
        <v>0</v>
      </c>
      <c r="Q14" s="316">
        <v>33.14</v>
      </c>
      <c r="R14" s="13">
        <v>77.040000000000006</v>
      </c>
      <c r="S14" s="13">
        <v>27.32</v>
      </c>
      <c r="T14" s="13">
        <v>1.02</v>
      </c>
      <c r="U14" s="13">
        <v>565.79999999999995</v>
      </c>
      <c r="V14" s="13">
        <v>6.0000000000000001E-3</v>
      </c>
      <c r="W14" s="13">
        <v>0</v>
      </c>
      <c r="X14" s="50">
        <v>0.05</v>
      </c>
    </row>
    <row r="15" spans="1:24" s="38" customFormat="1" ht="26.5" customHeight="1" x14ac:dyDescent="0.35">
      <c r="A15" s="140"/>
      <c r="B15" s="210"/>
      <c r="C15" s="181">
        <v>126</v>
      </c>
      <c r="D15" s="349" t="s">
        <v>10</v>
      </c>
      <c r="E15" s="424" t="s">
        <v>142</v>
      </c>
      <c r="F15" s="239">
        <v>90</v>
      </c>
      <c r="G15" s="132"/>
      <c r="H15" s="316">
        <v>16.649999999999999</v>
      </c>
      <c r="I15" s="13">
        <v>8.01</v>
      </c>
      <c r="J15" s="50">
        <v>4.8600000000000003</v>
      </c>
      <c r="K15" s="195">
        <v>168.75</v>
      </c>
      <c r="L15" s="103">
        <v>0.15</v>
      </c>
      <c r="M15" s="103">
        <v>0.12</v>
      </c>
      <c r="N15" s="13">
        <v>2.0099999999999998</v>
      </c>
      <c r="O15" s="13">
        <v>0</v>
      </c>
      <c r="P15" s="50">
        <v>0</v>
      </c>
      <c r="Q15" s="103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</row>
    <row r="16" spans="1:24" s="38" customFormat="1" ht="27" customHeight="1" x14ac:dyDescent="0.35">
      <c r="A16" s="140"/>
      <c r="B16" s="160"/>
      <c r="C16" s="179">
        <v>124</v>
      </c>
      <c r="D16" s="229" t="s">
        <v>68</v>
      </c>
      <c r="E16" s="281" t="s">
        <v>119</v>
      </c>
      <c r="F16" s="179">
        <v>150</v>
      </c>
      <c r="G16" s="172"/>
      <c r="H16" s="316">
        <v>4.05</v>
      </c>
      <c r="I16" s="13">
        <v>4.5</v>
      </c>
      <c r="J16" s="50">
        <v>22.8</v>
      </c>
      <c r="K16" s="195">
        <v>147.30000000000001</v>
      </c>
      <c r="L16" s="272">
        <v>0.11</v>
      </c>
      <c r="M16" s="272">
        <v>0.02</v>
      </c>
      <c r="N16" s="108">
        <v>0</v>
      </c>
      <c r="O16" s="108">
        <v>0</v>
      </c>
      <c r="P16" s="109">
        <v>0</v>
      </c>
      <c r="Q16" s="327">
        <v>10.49</v>
      </c>
      <c r="R16" s="108">
        <v>86</v>
      </c>
      <c r="S16" s="108">
        <v>30.56</v>
      </c>
      <c r="T16" s="108">
        <v>0.99</v>
      </c>
      <c r="U16" s="108">
        <v>80.400000000000006</v>
      </c>
      <c r="V16" s="108">
        <v>3.0000000000000001E-3</v>
      </c>
      <c r="W16" s="108">
        <v>1E-3</v>
      </c>
      <c r="X16" s="271">
        <v>0.02</v>
      </c>
    </row>
    <row r="17" spans="1:24" s="18" customFormat="1" ht="26.5" customHeight="1" x14ac:dyDescent="0.35">
      <c r="A17" s="141"/>
      <c r="B17" s="158"/>
      <c r="C17" s="182">
        <v>103</v>
      </c>
      <c r="D17" s="233" t="s">
        <v>18</v>
      </c>
      <c r="E17" s="196" t="s">
        <v>65</v>
      </c>
      <c r="F17" s="179">
        <v>200</v>
      </c>
      <c r="G17" s="336"/>
      <c r="H17" s="315">
        <v>0.2</v>
      </c>
      <c r="I17" s="17">
        <v>0</v>
      </c>
      <c r="J17" s="46">
        <v>15.02</v>
      </c>
      <c r="K17" s="259">
        <v>61.6</v>
      </c>
      <c r="L17" s="19">
        <v>0</v>
      </c>
      <c r="M17" s="19">
        <v>4.0000000000000001E-3</v>
      </c>
      <c r="N17" s="17">
        <v>9.24</v>
      </c>
      <c r="O17" s="17">
        <v>0</v>
      </c>
      <c r="P17" s="20">
        <v>0</v>
      </c>
      <c r="Q17" s="315">
        <v>17.64</v>
      </c>
      <c r="R17" s="17">
        <v>5.0599999999999996</v>
      </c>
      <c r="S17" s="34">
        <v>2.86</v>
      </c>
      <c r="T17" s="17">
        <v>0.12</v>
      </c>
      <c r="U17" s="17">
        <v>46</v>
      </c>
      <c r="V17" s="17">
        <v>0</v>
      </c>
      <c r="W17" s="17">
        <v>0</v>
      </c>
      <c r="X17" s="50">
        <v>2E-3</v>
      </c>
    </row>
    <row r="18" spans="1:24" s="18" customFormat="1" ht="26.5" customHeight="1" x14ac:dyDescent="0.35">
      <c r="A18" s="141"/>
      <c r="B18" s="158"/>
      <c r="C18" s="182">
        <v>119</v>
      </c>
      <c r="D18" s="229" t="s">
        <v>14</v>
      </c>
      <c r="E18" s="197" t="s">
        <v>58</v>
      </c>
      <c r="F18" s="179">
        <v>45</v>
      </c>
      <c r="G18" s="354"/>
      <c r="H18" s="315">
        <v>3.19</v>
      </c>
      <c r="I18" s="17">
        <v>0.31</v>
      </c>
      <c r="J18" s="46">
        <v>19.89</v>
      </c>
      <c r="K18" s="259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3.25" customHeight="1" x14ac:dyDescent="0.35">
      <c r="A19" s="141"/>
      <c r="B19" s="181"/>
      <c r="C19" s="179">
        <v>120</v>
      </c>
      <c r="D19" s="229" t="s">
        <v>15</v>
      </c>
      <c r="E19" s="197" t="s">
        <v>49</v>
      </c>
      <c r="F19" s="179">
        <v>30</v>
      </c>
      <c r="G19" s="354"/>
      <c r="H19" s="315">
        <v>1.71</v>
      </c>
      <c r="I19" s="17">
        <v>0.33</v>
      </c>
      <c r="J19" s="46">
        <v>11.16</v>
      </c>
      <c r="K19" s="259">
        <v>54.39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38" customFormat="1" ht="26.5" customHeight="1" x14ac:dyDescent="0.35">
      <c r="A20" s="140"/>
      <c r="B20" s="210"/>
      <c r="C20" s="185"/>
      <c r="D20" s="732"/>
      <c r="E20" s="204" t="s">
        <v>21</v>
      </c>
      <c r="F20" s="393">
        <f>SUM(F13:F19)</f>
        <v>775</v>
      </c>
      <c r="G20" s="343"/>
      <c r="H20" s="262">
        <f t="shared" ref="H20:J20" si="1">SUM(H13:H19)</f>
        <v>33.059999999999995</v>
      </c>
      <c r="I20" s="36">
        <f t="shared" si="1"/>
        <v>22.81</v>
      </c>
      <c r="J20" s="82">
        <f t="shared" si="1"/>
        <v>91.789999999999992</v>
      </c>
      <c r="K20" s="537">
        <f>SUM(K13:K19)</f>
        <v>728.12</v>
      </c>
      <c r="L20" s="262">
        <f t="shared" ref="L20:X20" si="2">SUM(L13:L19)</f>
        <v>0.45</v>
      </c>
      <c r="M20" s="36">
        <f t="shared" si="2"/>
        <v>0.29400000000000004</v>
      </c>
      <c r="N20" s="36">
        <f t="shared" si="2"/>
        <v>31.92</v>
      </c>
      <c r="O20" s="36">
        <f t="shared" si="2"/>
        <v>162</v>
      </c>
      <c r="P20" s="82">
        <f t="shared" si="2"/>
        <v>0</v>
      </c>
      <c r="Q20" s="37">
        <f t="shared" si="2"/>
        <v>158.03</v>
      </c>
      <c r="R20" s="36">
        <f t="shared" si="2"/>
        <v>648.91999999999996</v>
      </c>
      <c r="S20" s="36">
        <f t="shared" si="2"/>
        <v>186.22</v>
      </c>
      <c r="T20" s="36">
        <f t="shared" si="2"/>
        <v>10.37</v>
      </c>
      <c r="U20" s="36">
        <f t="shared" si="2"/>
        <v>1104.4499999999998</v>
      </c>
      <c r="V20" s="36">
        <f t="shared" si="2"/>
        <v>1.95E-2</v>
      </c>
      <c r="W20" s="36">
        <f t="shared" si="2"/>
        <v>6.5000000000000006E-3</v>
      </c>
      <c r="X20" s="82">
        <f t="shared" si="2"/>
        <v>0.14200000000000002</v>
      </c>
    </row>
    <row r="21" spans="1:24" s="38" customFormat="1" ht="26.5" customHeight="1" thickBot="1" x14ac:dyDescent="0.4">
      <c r="A21" s="192"/>
      <c r="B21" s="324"/>
      <c r="C21" s="186"/>
      <c r="D21" s="733"/>
      <c r="E21" s="205" t="s">
        <v>22</v>
      </c>
      <c r="F21" s="183"/>
      <c r="G21" s="269"/>
      <c r="H21" s="265"/>
      <c r="I21" s="59"/>
      <c r="J21" s="151"/>
      <c r="K21" s="585">
        <f>K20/23.5</f>
        <v>30.983829787234043</v>
      </c>
      <c r="L21" s="265"/>
      <c r="M21" s="203"/>
      <c r="N21" s="59"/>
      <c r="O21" s="59"/>
      <c r="P21" s="151"/>
      <c r="Q21" s="203"/>
      <c r="R21" s="59"/>
      <c r="S21" s="59"/>
      <c r="T21" s="59"/>
      <c r="U21" s="59"/>
      <c r="V21" s="59"/>
      <c r="W21" s="59"/>
      <c r="X21" s="151"/>
    </row>
    <row r="22" spans="1:24" ht="15.5" x14ac:dyDescent="0.35">
      <c r="A22" s="9"/>
      <c r="B22" s="297"/>
      <c r="C22" s="298"/>
      <c r="D22" s="308"/>
      <c r="E22" s="30"/>
      <c r="F22" s="30"/>
      <c r="G22" s="276"/>
      <c r="H22" s="277"/>
      <c r="I22" s="276"/>
      <c r="J22" s="30"/>
      <c r="K22" s="278"/>
      <c r="L22" s="30"/>
      <c r="M22" s="30"/>
      <c r="N22" s="30"/>
      <c r="O22" s="279"/>
      <c r="P22" s="279"/>
      <c r="Q22" s="279"/>
      <c r="R22" s="279"/>
      <c r="S22" s="27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3"/>
  <sheetViews>
    <sheetView zoomScale="60" zoomScaleNormal="60" workbookViewId="0">
      <selection activeCell="G2" sqref="G2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47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304"/>
      <c r="D2" s="306" t="s">
        <v>3</v>
      </c>
      <c r="E2" s="6"/>
      <c r="F2" s="8" t="s">
        <v>2</v>
      </c>
      <c r="G2" s="154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05"/>
      <c r="D3" s="30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655"/>
      <c r="C4" s="654" t="s">
        <v>40</v>
      </c>
      <c r="D4" s="329"/>
      <c r="E4" s="225"/>
      <c r="F4" s="657"/>
      <c r="G4" s="656"/>
      <c r="H4" s="350" t="s">
        <v>23</v>
      </c>
      <c r="I4" s="351"/>
      <c r="J4" s="352"/>
      <c r="K4" s="43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138"/>
      <c r="C5" s="131" t="s">
        <v>41</v>
      </c>
      <c r="D5" s="330" t="s">
        <v>42</v>
      </c>
      <c r="E5" s="131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8" t="s">
        <v>31</v>
      </c>
      <c r="L5" s="512" t="s">
        <v>32</v>
      </c>
      <c r="M5" s="512" t="s">
        <v>147</v>
      </c>
      <c r="N5" s="503" t="s">
        <v>33</v>
      </c>
      <c r="O5" s="755" t="s">
        <v>148</v>
      </c>
      <c r="P5" s="95" t="s">
        <v>149</v>
      </c>
      <c r="Q5" s="93" t="s">
        <v>34</v>
      </c>
      <c r="R5" s="94" t="s">
        <v>35</v>
      </c>
      <c r="S5" s="94" t="s">
        <v>36</v>
      </c>
      <c r="T5" s="95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39" customHeight="1" x14ac:dyDescent="0.35">
      <c r="A6" s="139" t="s">
        <v>6</v>
      </c>
      <c r="B6" s="202"/>
      <c r="C6" s="566">
        <v>166</v>
      </c>
      <c r="D6" s="560" t="s">
        <v>90</v>
      </c>
      <c r="E6" s="705" t="s">
        <v>144</v>
      </c>
      <c r="F6" s="284" t="s">
        <v>140</v>
      </c>
      <c r="G6" s="707"/>
      <c r="H6" s="673">
        <v>4.45</v>
      </c>
      <c r="I6" s="544">
        <v>5.15</v>
      </c>
      <c r="J6" s="674">
        <v>23.25</v>
      </c>
      <c r="K6" s="718">
        <v>156.94999999999999</v>
      </c>
      <c r="L6" s="342">
        <v>7.0000000000000007E-2</v>
      </c>
      <c r="M6" s="55">
        <v>5.0000000000000001E-3</v>
      </c>
      <c r="N6" s="39">
        <v>0.5</v>
      </c>
      <c r="O6" s="39">
        <v>0</v>
      </c>
      <c r="P6" s="56">
        <v>0</v>
      </c>
      <c r="Q6" s="342">
        <v>65.400000000000006</v>
      </c>
      <c r="R6" s="39">
        <v>71.7</v>
      </c>
      <c r="S6" s="39">
        <v>16.41</v>
      </c>
      <c r="T6" s="39">
        <v>0.53</v>
      </c>
      <c r="U6" s="39">
        <v>26.79</v>
      </c>
      <c r="V6" s="39">
        <v>5.0000000000000001E-4</v>
      </c>
      <c r="W6" s="39">
        <v>2.9999999999999997E-4</v>
      </c>
      <c r="X6" s="285">
        <v>5.0000000000000001E-3</v>
      </c>
    </row>
    <row r="7" spans="1:24" s="38" customFormat="1" ht="26.5" customHeight="1" x14ac:dyDescent="0.35">
      <c r="A7" s="189"/>
      <c r="B7" s="210"/>
      <c r="C7" s="219">
        <v>59</v>
      </c>
      <c r="D7" s="266" t="s">
        <v>66</v>
      </c>
      <c r="E7" s="403" t="s">
        <v>186</v>
      </c>
      <c r="F7" s="242" t="s">
        <v>101</v>
      </c>
      <c r="G7" s="133"/>
      <c r="H7" s="369">
        <v>7.79</v>
      </c>
      <c r="I7" s="22">
        <v>11.89</v>
      </c>
      <c r="J7" s="54">
        <v>26.65</v>
      </c>
      <c r="K7" s="368">
        <v>244.56</v>
      </c>
      <c r="L7" s="315">
        <v>0.22</v>
      </c>
      <c r="M7" s="19">
        <v>0.24</v>
      </c>
      <c r="N7" s="17">
        <v>0</v>
      </c>
      <c r="O7" s="17">
        <v>13.53</v>
      </c>
      <c r="P7" s="20">
        <v>0.12</v>
      </c>
      <c r="Q7" s="315">
        <v>47.76</v>
      </c>
      <c r="R7" s="17">
        <v>176.54</v>
      </c>
      <c r="S7" s="17">
        <v>57.95</v>
      </c>
      <c r="T7" s="17">
        <v>1.98</v>
      </c>
      <c r="U7" s="17">
        <v>292.94</v>
      </c>
      <c r="V7" s="17">
        <v>1.7999999999999999E-2</v>
      </c>
      <c r="W7" s="17">
        <v>4.0000000000000001E-3</v>
      </c>
      <c r="X7" s="46">
        <v>4.7E-2</v>
      </c>
    </row>
    <row r="8" spans="1:24" s="38" customFormat="1" ht="26.5" customHeight="1" x14ac:dyDescent="0.35">
      <c r="A8" s="189"/>
      <c r="B8" s="210"/>
      <c r="C8" s="179">
        <v>114</v>
      </c>
      <c r="D8" s="229" t="s">
        <v>47</v>
      </c>
      <c r="E8" s="281" t="s">
        <v>54</v>
      </c>
      <c r="F8" s="496">
        <v>200</v>
      </c>
      <c r="G8" s="179"/>
      <c r="H8" s="19">
        <v>0.2</v>
      </c>
      <c r="I8" s="17">
        <v>0</v>
      </c>
      <c r="J8" s="20">
        <v>11</v>
      </c>
      <c r="K8" s="249">
        <v>44.8</v>
      </c>
      <c r="L8" s="31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38" customFormat="1" ht="26.5" customHeight="1" x14ac:dyDescent="0.35">
      <c r="A9" s="189"/>
      <c r="B9" s="320"/>
      <c r="C9" s="567">
        <v>119</v>
      </c>
      <c r="D9" s="175" t="s">
        <v>58</v>
      </c>
      <c r="E9" s="267" t="s">
        <v>43</v>
      </c>
      <c r="F9" s="180">
        <v>30</v>
      </c>
      <c r="G9" s="658"/>
      <c r="H9" s="369">
        <v>2.13</v>
      </c>
      <c r="I9" s="22">
        <v>0.21</v>
      </c>
      <c r="J9" s="54">
        <v>13.26</v>
      </c>
      <c r="K9" s="619">
        <v>72</v>
      </c>
      <c r="L9" s="369">
        <v>0.03</v>
      </c>
      <c r="M9" s="21">
        <v>0.01</v>
      </c>
      <c r="N9" s="22">
        <v>0</v>
      </c>
      <c r="O9" s="22">
        <v>0</v>
      </c>
      <c r="P9" s="54">
        <v>0</v>
      </c>
      <c r="Q9" s="369">
        <v>11.1</v>
      </c>
      <c r="R9" s="22">
        <v>65.400000000000006</v>
      </c>
      <c r="S9" s="22">
        <v>19.5</v>
      </c>
      <c r="T9" s="22">
        <v>0.84</v>
      </c>
      <c r="U9" s="22">
        <v>27.9</v>
      </c>
      <c r="V9" s="22">
        <v>1E-3</v>
      </c>
      <c r="W9" s="22">
        <v>2E-3</v>
      </c>
      <c r="X9" s="54">
        <v>0</v>
      </c>
    </row>
    <row r="10" spans="1:24" s="38" customFormat="1" ht="26.5" customHeight="1" x14ac:dyDescent="0.35">
      <c r="A10" s="189"/>
      <c r="B10" s="180"/>
      <c r="C10" s="219">
        <v>120</v>
      </c>
      <c r="D10" s="175" t="s">
        <v>49</v>
      </c>
      <c r="E10" s="267" t="s">
        <v>13</v>
      </c>
      <c r="F10" s="180">
        <v>30</v>
      </c>
      <c r="G10" s="658"/>
      <c r="H10" s="315">
        <v>1.71</v>
      </c>
      <c r="I10" s="17">
        <v>0.33</v>
      </c>
      <c r="J10" s="46">
        <v>11.16</v>
      </c>
      <c r="K10" s="259">
        <v>54.39</v>
      </c>
      <c r="L10" s="19">
        <v>0.02</v>
      </c>
      <c r="M10" s="19">
        <v>0.03</v>
      </c>
      <c r="N10" s="17">
        <v>0.1</v>
      </c>
      <c r="O10" s="17">
        <v>0</v>
      </c>
      <c r="P10" s="20">
        <v>0</v>
      </c>
      <c r="Q10" s="315">
        <v>8.5</v>
      </c>
      <c r="R10" s="17">
        <v>30</v>
      </c>
      <c r="S10" s="17">
        <v>10.25</v>
      </c>
      <c r="T10" s="17">
        <v>0.56999999999999995</v>
      </c>
      <c r="U10" s="17">
        <v>91.87</v>
      </c>
      <c r="V10" s="17">
        <v>2.5000000000000001E-3</v>
      </c>
      <c r="W10" s="17">
        <v>2.5000000000000001E-3</v>
      </c>
      <c r="X10" s="46">
        <v>0.02</v>
      </c>
    </row>
    <row r="11" spans="1:24" s="38" customFormat="1" ht="26.5" customHeight="1" x14ac:dyDescent="0.35">
      <c r="A11" s="189"/>
      <c r="B11" s="180"/>
      <c r="C11" s="219" t="s">
        <v>206</v>
      </c>
      <c r="D11" s="175" t="s">
        <v>18</v>
      </c>
      <c r="E11" s="267" t="s">
        <v>207</v>
      </c>
      <c r="F11" s="180">
        <v>250</v>
      </c>
      <c r="G11" s="658"/>
      <c r="H11" s="315">
        <v>1.5</v>
      </c>
      <c r="I11" s="17">
        <v>0</v>
      </c>
      <c r="J11" s="46">
        <v>31.25</v>
      </c>
      <c r="K11" s="338">
        <v>131</v>
      </c>
      <c r="L11" s="19"/>
      <c r="M11" s="19"/>
      <c r="N11" s="17"/>
      <c r="O11" s="17"/>
      <c r="P11" s="20"/>
      <c r="Q11" s="315"/>
      <c r="R11" s="17"/>
      <c r="S11" s="17"/>
      <c r="T11" s="17"/>
      <c r="U11" s="17"/>
      <c r="V11" s="17"/>
      <c r="W11" s="17"/>
      <c r="X11" s="46"/>
    </row>
    <row r="12" spans="1:24" s="38" customFormat="1" ht="26.5" customHeight="1" x14ac:dyDescent="0.35">
      <c r="A12" s="189"/>
      <c r="B12" s="180"/>
      <c r="C12" s="219"/>
      <c r="D12" s="175"/>
      <c r="E12" s="234" t="s">
        <v>21</v>
      </c>
      <c r="F12" s="360">
        <v>765</v>
      </c>
      <c r="G12" s="658"/>
      <c r="H12" s="369">
        <v>16.28</v>
      </c>
      <c r="I12" s="22">
        <v>17.579999999999998</v>
      </c>
      <c r="J12" s="54">
        <v>85.32</v>
      </c>
      <c r="K12" s="619">
        <f>K6+K7+K8+K9+K10+K11</f>
        <v>703.69999999999993</v>
      </c>
      <c r="L12" s="369">
        <v>0.31000000000000005</v>
      </c>
      <c r="M12" s="22">
        <v>0.27500000000000002</v>
      </c>
      <c r="N12" s="22">
        <v>0.67999999999999994</v>
      </c>
      <c r="O12" s="22">
        <v>13.53</v>
      </c>
      <c r="P12" s="23">
        <v>0.12</v>
      </c>
      <c r="Q12" s="369">
        <v>135.22</v>
      </c>
      <c r="R12" s="22">
        <v>285.89999999999998</v>
      </c>
      <c r="S12" s="22">
        <v>88.69</v>
      </c>
      <c r="T12" s="22">
        <v>3.8799999999999994</v>
      </c>
      <c r="U12" s="22">
        <v>412.28000000000003</v>
      </c>
      <c r="V12" s="22">
        <v>2.0999999999999998E-2</v>
      </c>
      <c r="W12" s="22">
        <v>6.8000000000000005E-3</v>
      </c>
      <c r="X12" s="54">
        <v>7.1999999999999995E-2</v>
      </c>
    </row>
    <row r="13" spans="1:24" s="38" customFormat="1" ht="26.5" customHeight="1" thickBot="1" x14ac:dyDescent="0.4">
      <c r="A13" s="190"/>
      <c r="B13" s="324"/>
      <c r="C13" s="258"/>
      <c r="D13" s="332"/>
      <c r="E13" s="235" t="s">
        <v>22</v>
      </c>
      <c r="F13" s="530"/>
      <c r="G13" s="269"/>
      <c r="H13" s="265"/>
      <c r="I13" s="59"/>
      <c r="J13" s="151"/>
      <c r="K13" s="708">
        <f>K12/23.5</f>
        <v>29.944680851063826</v>
      </c>
      <c r="L13" s="265"/>
      <c r="M13" s="203"/>
      <c r="N13" s="59"/>
      <c r="O13" s="59"/>
      <c r="P13" s="171"/>
      <c r="Q13" s="265"/>
      <c r="R13" s="59"/>
      <c r="S13" s="59"/>
      <c r="T13" s="59"/>
      <c r="U13" s="59"/>
      <c r="V13" s="59"/>
      <c r="W13" s="59"/>
      <c r="X13" s="151"/>
    </row>
    <row r="14" spans="1:24" s="18" customFormat="1" ht="26.5" customHeight="1" x14ac:dyDescent="0.35">
      <c r="A14" s="139" t="s">
        <v>7</v>
      </c>
      <c r="B14" s="370"/>
      <c r="C14" s="184">
        <v>25</v>
      </c>
      <c r="D14" s="328" t="s">
        <v>20</v>
      </c>
      <c r="E14" s="493" t="s">
        <v>52</v>
      </c>
      <c r="F14" s="495">
        <v>150</v>
      </c>
      <c r="G14" s="184"/>
      <c r="H14" s="41">
        <v>0.6</v>
      </c>
      <c r="I14" s="42">
        <v>0.45</v>
      </c>
      <c r="J14" s="49">
        <v>12.3</v>
      </c>
      <c r="K14" s="251">
        <v>54.9</v>
      </c>
      <c r="L14" s="357">
        <v>0.03</v>
      </c>
      <c r="M14" s="41">
        <v>0.05</v>
      </c>
      <c r="N14" s="42">
        <v>7.5</v>
      </c>
      <c r="O14" s="42">
        <v>0</v>
      </c>
      <c r="P14" s="43">
        <v>0</v>
      </c>
      <c r="Q14" s="41">
        <v>28.5</v>
      </c>
      <c r="R14" s="42">
        <v>24</v>
      </c>
      <c r="S14" s="42">
        <v>18</v>
      </c>
      <c r="T14" s="42">
        <v>3.45</v>
      </c>
      <c r="U14" s="42">
        <v>232.5</v>
      </c>
      <c r="V14" s="42">
        <v>2E-3</v>
      </c>
      <c r="W14" s="42">
        <v>2.0000000000000001E-4</v>
      </c>
      <c r="X14" s="54">
        <v>0.02</v>
      </c>
    </row>
    <row r="15" spans="1:24" s="18" customFormat="1" ht="26.5" customHeight="1" x14ac:dyDescent="0.35">
      <c r="A15" s="139"/>
      <c r="B15" s="121"/>
      <c r="C15" s="358">
        <v>257</v>
      </c>
      <c r="D15" s="266" t="s">
        <v>9</v>
      </c>
      <c r="E15" s="403" t="s">
        <v>197</v>
      </c>
      <c r="F15" s="242">
        <v>200</v>
      </c>
      <c r="G15" s="194"/>
      <c r="H15" s="316">
        <v>7.62</v>
      </c>
      <c r="I15" s="13">
        <v>13</v>
      </c>
      <c r="J15" s="50">
        <v>5.65</v>
      </c>
      <c r="K15" s="195">
        <v>172.8</v>
      </c>
      <c r="L15" s="316">
        <v>7.0000000000000007E-2</v>
      </c>
      <c r="M15" s="103">
        <v>0.09</v>
      </c>
      <c r="N15" s="13">
        <v>4.78</v>
      </c>
      <c r="O15" s="13">
        <v>40</v>
      </c>
      <c r="P15" s="50">
        <v>0.08</v>
      </c>
      <c r="Q15" s="103">
        <v>37.22</v>
      </c>
      <c r="R15" s="13">
        <v>99.93</v>
      </c>
      <c r="S15" s="13">
        <v>20.350000000000001</v>
      </c>
      <c r="T15" s="13">
        <v>1.45</v>
      </c>
      <c r="U15" s="13">
        <v>275.52</v>
      </c>
      <c r="V15" s="13">
        <v>4.0000000000000001E-3</v>
      </c>
      <c r="W15" s="13">
        <v>2.9999999999999997E-4</v>
      </c>
      <c r="X15" s="50">
        <v>0.03</v>
      </c>
    </row>
    <row r="16" spans="1:24" s="38" customFormat="1" ht="32.25" customHeight="1" x14ac:dyDescent="0.35">
      <c r="A16" s="140"/>
      <c r="B16" s="210"/>
      <c r="C16" s="358">
        <v>177</v>
      </c>
      <c r="D16" s="196" t="s">
        <v>10</v>
      </c>
      <c r="E16" s="226" t="s">
        <v>203</v>
      </c>
      <c r="F16" s="179">
        <v>90</v>
      </c>
      <c r="G16" s="193"/>
      <c r="H16" s="315">
        <v>15.76</v>
      </c>
      <c r="I16" s="17">
        <v>13.35</v>
      </c>
      <c r="J16" s="46">
        <v>1.61</v>
      </c>
      <c r="K16" s="259">
        <v>190.46</v>
      </c>
      <c r="L16" s="315">
        <v>0.06</v>
      </c>
      <c r="M16" s="19">
        <v>0.11</v>
      </c>
      <c r="N16" s="17">
        <v>1.7</v>
      </c>
      <c r="O16" s="17">
        <v>117</v>
      </c>
      <c r="P16" s="20">
        <v>8.9999999999999993E-3</v>
      </c>
      <c r="Q16" s="315">
        <v>22.18</v>
      </c>
      <c r="R16" s="17">
        <v>132.24</v>
      </c>
      <c r="S16" s="17">
        <v>19.46</v>
      </c>
      <c r="T16" s="17">
        <v>1.1399999999999999</v>
      </c>
      <c r="U16" s="17">
        <v>222.69</v>
      </c>
      <c r="V16" s="17">
        <v>4.3E-3</v>
      </c>
      <c r="W16" s="17">
        <v>2.0000000000000001E-4</v>
      </c>
      <c r="X16" s="46">
        <v>0.1</v>
      </c>
    </row>
    <row r="17" spans="1:24" s="38" customFormat="1" ht="27" customHeight="1" x14ac:dyDescent="0.35">
      <c r="A17" s="140"/>
      <c r="B17" s="160"/>
      <c r="C17" s="220">
        <v>55</v>
      </c>
      <c r="D17" s="196" t="s">
        <v>68</v>
      </c>
      <c r="E17" s="226" t="s">
        <v>121</v>
      </c>
      <c r="F17" s="179">
        <v>150</v>
      </c>
      <c r="G17" s="193"/>
      <c r="H17" s="316">
        <v>3.6</v>
      </c>
      <c r="I17" s="13">
        <v>4.95</v>
      </c>
      <c r="J17" s="50">
        <v>24.6</v>
      </c>
      <c r="K17" s="195">
        <v>156.6</v>
      </c>
      <c r="L17" s="103">
        <v>0.03</v>
      </c>
      <c r="M17" s="103">
        <v>0.03</v>
      </c>
      <c r="N17" s="13">
        <v>0</v>
      </c>
      <c r="O17" s="13">
        <v>0</v>
      </c>
      <c r="P17" s="25">
        <v>0</v>
      </c>
      <c r="Q17" s="316">
        <v>19.16</v>
      </c>
      <c r="R17" s="13">
        <v>158.46</v>
      </c>
      <c r="S17" s="13">
        <v>19.62</v>
      </c>
      <c r="T17" s="13">
        <v>0.87</v>
      </c>
      <c r="U17" s="13">
        <v>86.82</v>
      </c>
      <c r="V17" s="13">
        <v>0</v>
      </c>
      <c r="W17" s="13">
        <v>2.4E-2</v>
      </c>
      <c r="X17" s="50">
        <v>0.03</v>
      </c>
    </row>
    <row r="18" spans="1:24" s="18" customFormat="1" ht="38.25" customHeight="1" x14ac:dyDescent="0.35">
      <c r="A18" s="141"/>
      <c r="B18" s="158"/>
      <c r="C18" s="390">
        <v>104</v>
      </c>
      <c r="D18" s="197" t="s">
        <v>18</v>
      </c>
      <c r="E18" s="226" t="s">
        <v>85</v>
      </c>
      <c r="F18" s="179">
        <v>200</v>
      </c>
      <c r="G18" s="223"/>
      <c r="H18" s="315">
        <v>0</v>
      </c>
      <c r="I18" s="17">
        <v>0</v>
      </c>
      <c r="J18" s="46">
        <v>19.8</v>
      </c>
      <c r="K18" s="259">
        <v>81.599999999999994</v>
      </c>
      <c r="L18" s="315">
        <v>0.16</v>
      </c>
      <c r="M18" s="19">
        <v>0.1</v>
      </c>
      <c r="N18" s="17">
        <v>9.18</v>
      </c>
      <c r="O18" s="17">
        <v>80</v>
      </c>
      <c r="P18" s="20">
        <v>0.96</v>
      </c>
      <c r="Q18" s="315">
        <v>0.78</v>
      </c>
      <c r="R18" s="17">
        <v>0</v>
      </c>
      <c r="S18" s="17">
        <v>0</v>
      </c>
      <c r="T18" s="17">
        <v>0</v>
      </c>
      <c r="U18" s="17">
        <v>0.24</v>
      </c>
      <c r="V18" s="17">
        <v>0</v>
      </c>
      <c r="W18" s="17">
        <v>0</v>
      </c>
      <c r="X18" s="46">
        <v>0</v>
      </c>
    </row>
    <row r="19" spans="1:24" s="18" customFormat="1" ht="26.5" customHeight="1" x14ac:dyDescent="0.35">
      <c r="A19" s="141"/>
      <c r="B19" s="158"/>
      <c r="C19" s="390">
        <v>119</v>
      </c>
      <c r="D19" s="196" t="s">
        <v>14</v>
      </c>
      <c r="E19" s="233" t="s">
        <v>58</v>
      </c>
      <c r="F19" s="179">
        <v>30</v>
      </c>
      <c r="G19" s="193"/>
      <c r="H19" s="315">
        <v>2.13</v>
      </c>
      <c r="I19" s="17">
        <v>0.21</v>
      </c>
      <c r="J19" s="46">
        <v>13.26</v>
      </c>
      <c r="K19" s="259">
        <v>72</v>
      </c>
      <c r="L19" s="315">
        <v>0.03</v>
      </c>
      <c r="M19" s="19">
        <v>0.01</v>
      </c>
      <c r="N19" s="17">
        <v>0</v>
      </c>
      <c r="O19" s="17">
        <v>0</v>
      </c>
      <c r="P19" s="46">
        <v>0</v>
      </c>
      <c r="Q19" s="19">
        <v>11.1</v>
      </c>
      <c r="R19" s="17">
        <v>65.400000000000006</v>
      </c>
      <c r="S19" s="17">
        <v>19.5</v>
      </c>
      <c r="T19" s="17">
        <v>0.84</v>
      </c>
      <c r="U19" s="17">
        <v>27.9</v>
      </c>
      <c r="V19" s="17">
        <v>1E-3</v>
      </c>
      <c r="W19" s="17">
        <v>2E-3</v>
      </c>
      <c r="X19" s="46">
        <v>0</v>
      </c>
    </row>
    <row r="20" spans="1:24" s="18" customFormat="1" ht="23.25" customHeight="1" x14ac:dyDescent="0.35">
      <c r="A20" s="141"/>
      <c r="B20" s="181"/>
      <c r="C20" s="220">
        <v>120</v>
      </c>
      <c r="D20" s="196" t="s">
        <v>15</v>
      </c>
      <c r="E20" s="233" t="s">
        <v>49</v>
      </c>
      <c r="F20" s="179">
        <v>25</v>
      </c>
      <c r="G20" s="193"/>
      <c r="H20" s="315">
        <v>1.42</v>
      </c>
      <c r="I20" s="17">
        <v>0.27</v>
      </c>
      <c r="J20" s="46">
        <v>9.3000000000000007</v>
      </c>
      <c r="K20" s="259">
        <v>45.32</v>
      </c>
      <c r="L20" s="369">
        <v>0.02</v>
      </c>
      <c r="M20" s="21">
        <v>0.03</v>
      </c>
      <c r="N20" s="22">
        <v>0.1</v>
      </c>
      <c r="O20" s="22">
        <v>0</v>
      </c>
      <c r="P20" s="23">
        <v>0</v>
      </c>
      <c r="Q20" s="369">
        <v>8.5</v>
      </c>
      <c r="R20" s="22">
        <v>30</v>
      </c>
      <c r="S20" s="22">
        <v>10.25</v>
      </c>
      <c r="T20" s="22">
        <v>0.56999999999999995</v>
      </c>
      <c r="U20" s="22">
        <v>91.87</v>
      </c>
      <c r="V20" s="22">
        <v>2.5000000000000001E-3</v>
      </c>
      <c r="W20" s="22">
        <v>2.5000000000000001E-3</v>
      </c>
      <c r="X20" s="54">
        <v>0.02</v>
      </c>
    </row>
    <row r="21" spans="1:24" s="38" customFormat="1" ht="26.5" customHeight="1" x14ac:dyDescent="0.35">
      <c r="A21" s="140"/>
      <c r="B21" s="210"/>
      <c r="C21" s="221"/>
      <c r="D21" s="562"/>
      <c r="E21" s="234" t="s">
        <v>21</v>
      </c>
      <c r="F21" s="253">
        <f>SUM(F14:F20)</f>
        <v>845</v>
      </c>
      <c r="G21" s="344"/>
      <c r="H21" s="262">
        <f t="shared" ref="H21:X21" si="0">SUM(H14:H20)</f>
        <v>31.130000000000003</v>
      </c>
      <c r="I21" s="36">
        <f t="shared" si="0"/>
        <v>32.229999999999997</v>
      </c>
      <c r="J21" s="82">
        <f t="shared" si="0"/>
        <v>86.52000000000001</v>
      </c>
      <c r="K21" s="577">
        <f t="shared" si="0"/>
        <v>773.68000000000006</v>
      </c>
      <c r="L21" s="37">
        <f t="shared" si="0"/>
        <v>0.4</v>
      </c>
      <c r="M21" s="36">
        <f t="shared" si="0"/>
        <v>0.42000000000000004</v>
      </c>
      <c r="N21" s="36">
        <f t="shared" si="0"/>
        <v>23.26</v>
      </c>
      <c r="O21" s="36">
        <f t="shared" si="0"/>
        <v>237</v>
      </c>
      <c r="P21" s="358">
        <f t="shared" si="0"/>
        <v>1.0489999999999999</v>
      </c>
      <c r="Q21" s="262">
        <f t="shared" si="0"/>
        <v>127.44</v>
      </c>
      <c r="R21" s="36">
        <f t="shared" si="0"/>
        <v>510.03</v>
      </c>
      <c r="S21" s="36">
        <f t="shared" si="0"/>
        <v>107.18</v>
      </c>
      <c r="T21" s="36">
        <f t="shared" si="0"/>
        <v>8.32</v>
      </c>
      <c r="U21" s="36">
        <f t="shared" si="0"/>
        <v>937.54</v>
      </c>
      <c r="V21" s="36">
        <f t="shared" si="0"/>
        <v>1.3800000000000002E-2</v>
      </c>
      <c r="W21" s="36">
        <f t="shared" si="0"/>
        <v>2.92E-2</v>
      </c>
      <c r="X21" s="82">
        <f t="shared" si="0"/>
        <v>0.2</v>
      </c>
    </row>
    <row r="22" spans="1:24" s="38" customFormat="1" ht="26.5" customHeight="1" thickBot="1" x14ac:dyDescent="0.4">
      <c r="A22" s="192"/>
      <c r="B22" s="324"/>
      <c r="C22" s="222"/>
      <c r="D22" s="706"/>
      <c r="E22" s="235" t="s">
        <v>22</v>
      </c>
      <c r="F22" s="183"/>
      <c r="G22" s="359"/>
      <c r="H22" s="265"/>
      <c r="I22" s="59"/>
      <c r="J22" s="151"/>
      <c r="K22" s="709">
        <f>K21/23.5</f>
        <v>32.922553191489364</v>
      </c>
      <c r="L22" s="203"/>
      <c r="M22" s="203"/>
      <c r="N22" s="59"/>
      <c r="O22" s="59"/>
      <c r="P22" s="171"/>
      <c r="Q22" s="265"/>
      <c r="R22" s="59"/>
      <c r="S22" s="59"/>
      <c r="T22" s="59"/>
      <c r="U22" s="59"/>
      <c r="V22" s="59"/>
      <c r="W22" s="59"/>
      <c r="X22" s="151"/>
    </row>
    <row r="23" spans="1:24" ht="15.5" x14ac:dyDescent="0.35">
      <c r="A23" s="9"/>
      <c r="B23" s="297"/>
      <c r="C23" s="298"/>
      <c r="D23" s="308"/>
      <c r="E23" s="30"/>
      <c r="F23" s="30"/>
      <c r="G23" s="276"/>
      <c r="H23" s="277"/>
      <c r="I23" s="276"/>
      <c r="J23" s="30"/>
      <c r="K23" s="278"/>
      <c r="L23" s="30"/>
      <c r="M23" s="30"/>
      <c r="N23" s="30"/>
      <c r="O23" s="279"/>
      <c r="P23" s="279"/>
      <c r="Q23" s="279"/>
      <c r="R23" s="279"/>
      <c r="S23" s="27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6"/>
  <sheetViews>
    <sheetView topLeftCell="A7" zoomScale="60" zoomScaleNormal="60" workbookViewId="0">
      <selection activeCell="C20" sqref="C20:X20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799"/>
      <c r="C4" s="552" t="s">
        <v>40</v>
      </c>
      <c r="D4" s="110"/>
      <c r="E4" s="225"/>
      <c r="F4" s="553"/>
      <c r="G4" s="552"/>
      <c r="H4" s="387" t="s">
        <v>23</v>
      </c>
      <c r="I4" s="437"/>
      <c r="J4" s="337"/>
      <c r="K4" s="24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47" thickBot="1" x14ac:dyDescent="0.4">
      <c r="A5" s="188" t="s">
        <v>0</v>
      </c>
      <c r="B5" s="800"/>
      <c r="C5" s="131" t="s">
        <v>41</v>
      </c>
      <c r="D5" s="569" t="s">
        <v>42</v>
      </c>
      <c r="E5" s="775" t="s">
        <v>39</v>
      </c>
      <c r="F5" s="138" t="s">
        <v>27</v>
      </c>
      <c r="G5" s="131" t="s">
        <v>38</v>
      </c>
      <c r="H5" s="936" t="s">
        <v>28</v>
      </c>
      <c r="I5" s="794" t="s">
        <v>29</v>
      </c>
      <c r="J5" s="798" t="s">
        <v>30</v>
      </c>
      <c r="K5" s="248" t="s">
        <v>31</v>
      </c>
      <c r="L5" s="796" t="s">
        <v>32</v>
      </c>
      <c r="M5" s="796" t="s">
        <v>147</v>
      </c>
      <c r="N5" s="796" t="s">
        <v>33</v>
      </c>
      <c r="O5" s="917" t="s">
        <v>148</v>
      </c>
      <c r="P5" s="796" t="s">
        <v>149</v>
      </c>
      <c r="Q5" s="796" t="s">
        <v>34</v>
      </c>
      <c r="R5" s="796" t="s">
        <v>35</v>
      </c>
      <c r="S5" s="796" t="s">
        <v>36</v>
      </c>
      <c r="T5" s="796" t="s">
        <v>37</v>
      </c>
      <c r="U5" s="796" t="s">
        <v>150</v>
      </c>
      <c r="V5" s="796" t="s">
        <v>151</v>
      </c>
      <c r="W5" s="796" t="s">
        <v>152</v>
      </c>
      <c r="X5" s="958" t="s">
        <v>153</v>
      </c>
    </row>
    <row r="6" spans="1:24" s="18" customFormat="1" ht="26.5" customHeight="1" x14ac:dyDescent="0.35">
      <c r="A6" s="139" t="s">
        <v>6</v>
      </c>
      <c r="B6" s="280"/>
      <c r="C6" s="511" t="s">
        <v>48</v>
      </c>
      <c r="D6" s="969" t="s">
        <v>20</v>
      </c>
      <c r="E6" s="563" t="s">
        <v>45</v>
      </c>
      <c r="F6" s="932">
        <v>17</v>
      </c>
      <c r="G6" s="413"/>
      <c r="H6" s="357">
        <v>1.7</v>
      </c>
      <c r="I6" s="42">
        <v>4.42</v>
      </c>
      <c r="J6" s="43">
        <v>0.85</v>
      </c>
      <c r="K6" s="665">
        <v>49.98</v>
      </c>
      <c r="L6" s="357">
        <v>0</v>
      </c>
      <c r="M6" s="42">
        <v>0</v>
      </c>
      <c r="N6" s="42">
        <v>0.1</v>
      </c>
      <c r="O6" s="42">
        <v>0</v>
      </c>
      <c r="P6" s="49">
        <v>0</v>
      </c>
      <c r="Q6" s="357">
        <v>25.16</v>
      </c>
      <c r="R6" s="42">
        <v>18.190000000000001</v>
      </c>
      <c r="S6" s="42">
        <v>3.74</v>
      </c>
      <c r="T6" s="42">
        <v>0.1</v>
      </c>
      <c r="U6" s="42">
        <v>0</v>
      </c>
      <c r="V6" s="42">
        <v>0</v>
      </c>
      <c r="W6" s="42">
        <v>0</v>
      </c>
      <c r="X6" s="43">
        <v>0</v>
      </c>
    </row>
    <row r="7" spans="1:24" s="18" customFormat="1" ht="26.5" customHeight="1" x14ac:dyDescent="0.35">
      <c r="A7" s="139"/>
      <c r="B7" s="196"/>
      <c r="C7" s="133">
        <v>227</v>
      </c>
      <c r="D7" s="711" t="s">
        <v>68</v>
      </c>
      <c r="E7" s="418" t="s">
        <v>146</v>
      </c>
      <c r="F7" s="379">
        <v>150</v>
      </c>
      <c r="G7" s="219"/>
      <c r="H7" s="327">
        <v>4.3499999999999996</v>
      </c>
      <c r="I7" s="108">
        <v>3.9</v>
      </c>
      <c r="J7" s="271">
        <v>20.399999999999999</v>
      </c>
      <c r="K7" s="547">
        <v>134.25</v>
      </c>
      <c r="L7" s="327">
        <v>0.12</v>
      </c>
      <c r="M7" s="108">
        <v>0.08</v>
      </c>
      <c r="N7" s="108">
        <v>0</v>
      </c>
      <c r="O7" s="108">
        <v>19.5</v>
      </c>
      <c r="P7" s="109">
        <v>0.08</v>
      </c>
      <c r="Q7" s="327">
        <v>7.92</v>
      </c>
      <c r="R7" s="108">
        <v>109.87</v>
      </c>
      <c r="S7" s="108">
        <v>73.540000000000006</v>
      </c>
      <c r="T7" s="108">
        <v>2.46</v>
      </c>
      <c r="U7" s="108">
        <v>137.4</v>
      </c>
      <c r="V7" s="108">
        <v>2E-3</v>
      </c>
      <c r="W7" s="108">
        <v>2E-3</v>
      </c>
      <c r="X7" s="271">
        <v>8.9999999999999993E-3</v>
      </c>
    </row>
    <row r="8" spans="1:24" s="18" customFormat="1" ht="44.25" customHeight="1" x14ac:dyDescent="0.35">
      <c r="A8" s="139"/>
      <c r="B8" s="965" t="s">
        <v>80</v>
      </c>
      <c r="C8" s="669">
        <v>240</v>
      </c>
      <c r="D8" s="970" t="s">
        <v>10</v>
      </c>
      <c r="E8" s="973" t="s">
        <v>154</v>
      </c>
      <c r="F8" s="971">
        <v>90</v>
      </c>
      <c r="G8" s="669"/>
      <c r="H8" s="429">
        <v>20.170000000000002</v>
      </c>
      <c r="I8" s="74">
        <v>20.309999999999999</v>
      </c>
      <c r="J8" s="75">
        <v>2.09</v>
      </c>
      <c r="K8" s="669">
        <v>274</v>
      </c>
      <c r="L8" s="429">
        <v>7.0000000000000007E-2</v>
      </c>
      <c r="M8" s="74">
        <v>0.18</v>
      </c>
      <c r="N8" s="74">
        <v>1.5</v>
      </c>
      <c r="O8" s="74">
        <v>225</v>
      </c>
      <c r="P8" s="146">
        <v>0.42</v>
      </c>
      <c r="Q8" s="429">
        <v>157.65</v>
      </c>
      <c r="R8" s="74">
        <v>222.58</v>
      </c>
      <c r="S8" s="74">
        <v>26.64</v>
      </c>
      <c r="T8" s="74">
        <v>1.51</v>
      </c>
      <c r="U8" s="74">
        <v>237.86</v>
      </c>
      <c r="V8" s="74">
        <v>0</v>
      </c>
      <c r="W8" s="74">
        <v>0</v>
      </c>
      <c r="X8" s="75">
        <v>0.1</v>
      </c>
    </row>
    <row r="9" spans="1:24" s="18" customFormat="1" ht="44.25" customHeight="1" x14ac:dyDescent="0.35">
      <c r="A9" s="139"/>
      <c r="B9" s="312" t="s">
        <v>160</v>
      </c>
      <c r="C9" s="216">
        <v>81</v>
      </c>
      <c r="D9" s="703" t="s">
        <v>10</v>
      </c>
      <c r="E9" s="417" t="s">
        <v>77</v>
      </c>
      <c r="F9" s="944">
        <v>90</v>
      </c>
      <c r="G9" s="216"/>
      <c r="H9" s="317">
        <v>22.41</v>
      </c>
      <c r="I9" s="80">
        <v>15.3</v>
      </c>
      <c r="J9" s="144">
        <v>0.54</v>
      </c>
      <c r="K9" s="581">
        <v>229.77</v>
      </c>
      <c r="L9" s="317">
        <v>0.05</v>
      </c>
      <c r="M9" s="80">
        <v>0.14000000000000001</v>
      </c>
      <c r="N9" s="80">
        <v>1.24</v>
      </c>
      <c r="O9" s="80">
        <v>28.8</v>
      </c>
      <c r="P9" s="749">
        <v>0</v>
      </c>
      <c r="Q9" s="317">
        <v>27.54</v>
      </c>
      <c r="R9" s="80">
        <v>170.72</v>
      </c>
      <c r="S9" s="80">
        <v>21.15</v>
      </c>
      <c r="T9" s="80">
        <v>1.2</v>
      </c>
      <c r="U9" s="80">
        <v>240.57</v>
      </c>
      <c r="V9" s="80">
        <v>4.0000000000000001E-3</v>
      </c>
      <c r="W9" s="80">
        <v>0</v>
      </c>
      <c r="X9" s="144">
        <v>0.14000000000000001</v>
      </c>
    </row>
    <row r="10" spans="1:24" s="18" customFormat="1" ht="37.5" customHeight="1" x14ac:dyDescent="0.35">
      <c r="A10" s="139"/>
      <c r="B10" s="196"/>
      <c r="C10" s="132">
        <v>104</v>
      </c>
      <c r="D10" s="911" t="s">
        <v>18</v>
      </c>
      <c r="E10" s="424" t="s">
        <v>187</v>
      </c>
      <c r="F10" s="933">
        <v>200</v>
      </c>
      <c r="G10" s="132"/>
      <c r="H10" s="315">
        <v>0</v>
      </c>
      <c r="I10" s="17">
        <v>0</v>
      </c>
      <c r="J10" s="46">
        <v>19.2</v>
      </c>
      <c r="K10" s="338">
        <v>76.8</v>
      </c>
      <c r="L10" s="315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15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6">
        <v>0</v>
      </c>
    </row>
    <row r="11" spans="1:24" s="18" customFormat="1" ht="26.5" customHeight="1" x14ac:dyDescent="0.35">
      <c r="A11" s="139"/>
      <c r="B11" s="196"/>
      <c r="C11" s="134">
        <v>119</v>
      </c>
      <c r="D11" s="558" t="s">
        <v>14</v>
      </c>
      <c r="E11" s="197" t="s">
        <v>19</v>
      </c>
      <c r="F11" s="193">
        <v>25</v>
      </c>
      <c r="G11" s="172"/>
      <c r="H11" s="315">
        <v>1.78</v>
      </c>
      <c r="I11" s="17">
        <v>0.18</v>
      </c>
      <c r="J11" s="46">
        <v>11.05</v>
      </c>
      <c r="K11" s="339">
        <v>60</v>
      </c>
      <c r="L11" s="369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9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18" customFormat="1" ht="26.5" customHeight="1" x14ac:dyDescent="0.35">
      <c r="A12" s="139"/>
      <c r="B12" s="196"/>
      <c r="C12" s="172">
        <v>120</v>
      </c>
      <c r="D12" s="558" t="s">
        <v>15</v>
      </c>
      <c r="E12" s="197" t="s">
        <v>49</v>
      </c>
      <c r="F12" s="193">
        <v>20</v>
      </c>
      <c r="G12" s="172"/>
      <c r="H12" s="315">
        <v>1.1399999999999999</v>
      </c>
      <c r="I12" s="17">
        <v>0.22</v>
      </c>
      <c r="J12" s="46">
        <v>7.44</v>
      </c>
      <c r="K12" s="33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26.5" customHeight="1" x14ac:dyDescent="0.35">
      <c r="A13" s="139"/>
      <c r="B13" s="311" t="s">
        <v>80</v>
      </c>
      <c r="C13" s="215"/>
      <c r="D13" s="702"/>
      <c r="E13" s="419" t="s">
        <v>21</v>
      </c>
      <c r="F13" s="903">
        <f>F6+F7+F8+F10+F11+F12</f>
        <v>502</v>
      </c>
      <c r="G13" s="699"/>
      <c r="H13" s="629">
        <f t="shared" ref="H13:X13" si="0">H6+H7+H8+H10+H11+H12</f>
        <v>29.140000000000004</v>
      </c>
      <c r="I13" s="630">
        <f t="shared" si="0"/>
        <v>29.029999999999998</v>
      </c>
      <c r="J13" s="631">
        <f t="shared" si="0"/>
        <v>61.03</v>
      </c>
      <c r="K13" s="699">
        <f t="shared" si="0"/>
        <v>631.29</v>
      </c>
      <c r="L13" s="629">
        <f t="shared" si="0"/>
        <v>0.39500000000000002</v>
      </c>
      <c r="M13" s="630">
        <f t="shared" si="0"/>
        <v>0.30200000000000005</v>
      </c>
      <c r="N13" s="630">
        <f t="shared" si="0"/>
        <v>10.84</v>
      </c>
      <c r="O13" s="630">
        <f t="shared" si="0"/>
        <v>343.5</v>
      </c>
      <c r="P13" s="723">
        <f t="shared" si="0"/>
        <v>1.65</v>
      </c>
      <c r="Q13" s="629">
        <f t="shared" si="0"/>
        <v>207.54000000000002</v>
      </c>
      <c r="R13" s="630">
        <f t="shared" si="0"/>
        <v>429.14</v>
      </c>
      <c r="S13" s="630">
        <f t="shared" si="0"/>
        <v>128.37</v>
      </c>
      <c r="T13" s="630">
        <f t="shared" si="0"/>
        <v>5.23</v>
      </c>
      <c r="U13" s="630">
        <f t="shared" si="0"/>
        <v>472.01</v>
      </c>
      <c r="V13" s="630">
        <f t="shared" si="0"/>
        <v>4.8000000000000004E-3</v>
      </c>
      <c r="W13" s="630">
        <f t="shared" si="0"/>
        <v>6.0000000000000001E-3</v>
      </c>
      <c r="X13" s="631">
        <f t="shared" si="0"/>
        <v>0.121</v>
      </c>
    </row>
    <row r="14" spans="1:24" s="18" customFormat="1" ht="26.5" customHeight="1" x14ac:dyDescent="0.35">
      <c r="A14" s="139"/>
      <c r="B14" s="967" t="s">
        <v>82</v>
      </c>
      <c r="C14" s="810"/>
      <c r="D14" s="842"/>
      <c r="E14" s="420" t="s">
        <v>21</v>
      </c>
      <c r="F14" s="904">
        <f>F6+F7+F9+F10+F11+F12</f>
        <v>502</v>
      </c>
      <c r="G14" s="721"/>
      <c r="H14" s="678">
        <f t="shared" ref="H14:X14" si="1">H6+H7+H9+H10+H11+H12</f>
        <v>31.380000000000003</v>
      </c>
      <c r="I14" s="675">
        <f t="shared" si="1"/>
        <v>24.02</v>
      </c>
      <c r="J14" s="679">
        <f t="shared" si="1"/>
        <v>59.47999999999999</v>
      </c>
      <c r="K14" s="721">
        <f t="shared" si="1"/>
        <v>587.05999999999995</v>
      </c>
      <c r="L14" s="678">
        <f t="shared" si="1"/>
        <v>0.375</v>
      </c>
      <c r="M14" s="675">
        <f t="shared" si="1"/>
        <v>0.26200000000000007</v>
      </c>
      <c r="N14" s="675">
        <f t="shared" si="1"/>
        <v>10.58</v>
      </c>
      <c r="O14" s="675">
        <f t="shared" si="1"/>
        <v>147.30000000000001</v>
      </c>
      <c r="P14" s="682">
        <f t="shared" si="1"/>
        <v>1.23</v>
      </c>
      <c r="Q14" s="678">
        <f t="shared" si="1"/>
        <v>77.429999999999993</v>
      </c>
      <c r="R14" s="675">
        <f t="shared" si="1"/>
        <v>377.28</v>
      </c>
      <c r="S14" s="675">
        <f t="shared" si="1"/>
        <v>122.88000000000001</v>
      </c>
      <c r="T14" s="675">
        <f t="shared" si="1"/>
        <v>4.92</v>
      </c>
      <c r="U14" s="675">
        <f t="shared" si="1"/>
        <v>474.72</v>
      </c>
      <c r="V14" s="675">
        <f t="shared" si="1"/>
        <v>8.8000000000000005E-3</v>
      </c>
      <c r="W14" s="675">
        <f t="shared" si="1"/>
        <v>6.0000000000000001E-3</v>
      </c>
      <c r="X14" s="679">
        <f t="shared" si="1"/>
        <v>0.16100000000000003</v>
      </c>
    </row>
    <row r="15" spans="1:24" s="18" customFormat="1" ht="26.5" customHeight="1" x14ac:dyDescent="0.35">
      <c r="A15" s="139"/>
      <c r="B15" s="966" t="s">
        <v>80</v>
      </c>
      <c r="C15" s="777"/>
      <c r="D15" s="838"/>
      <c r="E15" s="421" t="s">
        <v>22</v>
      </c>
      <c r="F15" s="779"/>
      <c r="G15" s="777"/>
      <c r="H15" s="429"/>
      <c r="I15" s="74"/>
      <c r="J15" s="75"/>
      <c r="K15" s="974">
        <f>K13/23.5</f>
        <v>26.863404255319146</v>
      </c>
      <c r="L15" s="429"/>
      <c r="M15" s="74"/>
      <c r="N15" s="74"/>
      <c r="O15" s="74"/>
      <c r="P15" s="146"/>
      <c r="Q15" s="429"/>
      <c r="R15" s="74"/>
      <c r="S15" s="74"/>
      <c r="T15" s="74"/>
      <c r="U15" s="74"/>
      <c r="V15" s="74"/>
      <c r="W15" s="74"/>
      <c r="X15" s="75"/>
    </row>
    <row r="16" spans="1:24" s="18" customFormat="1" ht="26.5" customHeight="1" thickBot="1" x14ac:dyDescent="0.4">
      <c r="A16" s="459"/>
      <c r="B16" s="415" t="s">
        <v>82</v>
      </c>
      <c r="C16" s="217"/>
      <c r="D16" s="792"/>
      <c r="E16" s="422" t="s">
        <v>22</v>
      </c>
      <c r="F16" s="782"/>
      <c r="G16" s="481"/>
      <c r="H16" s="1040"/>
      <c r="I16" s="1041"/>
      <c r="J16" s="1042"/>
      <c r="K16" s="489">
        <f>K14/23.5</f>
        <v>24.981276595744678</v>
      </c>
      <c r="L16" s="1040"/>
      <c r="M16" s="1041"/>
      <c r="N16" s="1041"/>
      <c r="O16" s="1041"/>
      <c r="P16" s="1043"/>
      <c r="Q16" s="1040"/>
      <c r="R16" s="1041"/>
      <c r="S16" s="1041"/>
      <c r="T16" s="1041"/>
      <c r="U16" s="1041"/>
      <c r="V16" s="1041"/>
      <c r="W16" s="1041"/>
      <c r="X16" s="1042"/>
    </row>
    <row r="17" spans="1:27" s="18" customFormat="1" ht="26.5" customHeight="1" x14ac:dyDescent="0.35">
      <c r="A17" s="191" t="s">
        <v>7</v>
      </c>
      <c r="B17" s="280"/>
      <c r="C17" s="568">
        <v>135</v>
      </c>
      <c r="D17" s="546" t="s">
        <v>20</v>
      </c>
      <c r="E17" s="972" t="s">
        <v>195</v>
      </c>
      <c r="F17" s="202">
        <v>60</v>
      </c>
      <c r="G17" s="353"/>
      <c r="H17" s="488">
        <v>1.2</v>
      </c>
      <c r="I17" s="57">
        <v>5.4</v>
      </c>
      <c r="J17" s="58">
        <v>5.16</v>
      </c>
      <c r="K17" s="368">
        <v>73.2</v>
      </c>
      <c r="L17" s="488">
        <v>0.01</v>
      </c>
      <c r="M17" s="57">
        <v>0.03</v>
      </c>
      <c r="N17" s="57">
        <v>4.2</v>
      </c>
      <c r="O17" s="57">
        <v>90</v>
      </c>
      <c r="P17" s="561">
        <v>0</v>
      </c>
      <c r="Q17" s="488">
        <v>24.6</v>
      </c>
      <c r="R17" s="57">
        <v>40.200000000000003</v>
      </c>
      <c r="S17" s="57">
        <v>21</v>
      </c>
      <c r="T17" s="57">
        <v>4.2</v>
      </c>
      <c r="U17" s="57">
        <v>189</v>
      </c>
      <c r="V17" s="57">
        <v>0</v>
      </c>
      <c r="W17" s="57">
        <v>0</v>
      </c>
      <c r="X17" s="58">
        <v>0</v>
      </c>
    </row>
    <row r="18" spans="1:27" s="18" customFormat="1" ht="26.5" customHeight="1" x14ac:dyDescent="0.35">
      <c r="A18" s="189"/>
      <c r="B18" s="266"/>
      <c r="C18" s="133">
        <v>36</v>
      </c>
      <c r="D18" s="266" t="s">
        <v>9</v>
      </c>
      <c r="E18" s="385" t="s">
        <v>50</v>
      </c>
      <c r="F18" s="180">
        <v>200</v>
      </c>
      <c r="G18" s="268"/>
      <c r="H18" s="327">
        <v>5</v>
      </c>
      <c r="I18" s="108">
        <v>8.6</v>
      </c>
      <c r="J18" s="271">
        <v>12.6</v>
      </c>
      <c r="K18" s="547">
        <v>147.80000000000001</v>
      </c>
      <c r="L18" s="327">
        <v>0.1</v>
      </c>
      <c r="M18" s="108">
        <v>0.08</v>
      </c>
      <c r="N18" s="108">
        <v>10.08</v>
      </c>
      <c r="O18" s="108">
        <v>96</v>
      </c>
      <c r="P18" s="109">
        <v>5.1999999999999998E-2</v>
      </c>
      <c r="Q18" s="327">
        <v>41.98</v>
      </c>
      <c r="R18" s="108">
        <v>122.08</v>
      </c>
      <c r="S18" s="108">
        <v>36.96</v>
      </c>
      <c r="T18" s="108">
        <v>11.18</v>
      </c>
      <c r="U18" s="108">
        <v>321.39999999999998</v>
      </c>
      <c r="V18" s="108">
        <v>4.0000000000000001E-3</v>
      </c>
      <c r="W18" s="108">
        <v>0</v>
      </c>
      <c r="X18" s="271">
        <v>0.2</v>
      </c>
    </row>
    <row r="19" spans="1:27" s="18" customFormat="1" ht="43.5" customHeight="1" x14ac:dyDescent="0.35">
      <c r="A19" s="140"/>
      <c r="B19" s="409" t="s">
        <v>80</v>
      </c>
      <c r="C19" s="237">
        <v>259</v>
      </c>
      <c r="D19" s="480" t="s">
        <v>10</v>
      </c>
      <c r="E19" s="524" t="s">
        <v>205</v>
      </c>
      <c r="F19" s="762">
        <v>90</v>
      </c>
      <c r="G19" s="848"/>
      <c r="H19" s="624">
        <v>9.6999999999999993</v>
      </c>
      <c r="I19" s="625">
        <v>8.4700000000000006</v>
      </c>
      <c r="J19" s="626">
        <v>15.02</v>
      </c>
      <c r="K19" s="627">
        <v>142.13</v>
      </c>
      <c r="L19" s="624">
        <v>0.04</v>
      </c>
      <c r="M19" s="625">
        <v>0.05</v>
      </c>
      <c r="N19" s="625">
        <v>3.78</v>
      </c>
      <c r="O19" s="625">
        <v>72</v>
      </c>
      <c r="P19" s="722">
        <v>0.01</v>
      </c>
      <c r="Q19" s="624">
        <v>13.29</v>
      </c>
      <c r="R19" s="625">
        <v>115.06</v>
      </c>
      <c r="S19" s="1000">
        <v>58.24</v>
      </c>
      <c r="T19" s="625">
        <v>1.1399999999999999</v>
      </c>
      <c r="U19" s="625">
        <v>146.19</v>
      </c>
      <c r="V19" s="625">
        <v>5.0000000000000001E-3</v>
      </c>
      <c r="W19" s="625">
        <v>8.9999999999999998E-4</v>
      </c>
      <c r="X19" s="626">
        <v>0.09</v>
      </c>
      <c r="Z19" s="787"/>
      <c r="AA19" s="104"/>
    </row>
    <row r="20" spans="1:27" s="18" customFormat="1" ht="26.5" customHeight="1" x14ac:dyDescent="0.35">
      <c r="A20" s="140"/>
      <c r="B20" s="858" t="s">
        <v>82</v>
      </c>
      <c r="C20" s="238">
        <v>82</v>
      </c>
      <c r="D20" s="479" t="s">
        <v>10</v>
      </c>
      <c r="E20" s="991" t="s">
        <v>211</v>
      </c>
      <c r="F20" s="765">
        <v>95</v>
      </c>
      <c r="G20" s="244"/>
      <c r="H20" s="317">
        <v>23.47</v>
      </c>
      <c r="I20" s="80">
        <v>16.34</v>
      </c>
      <c r="J20" s="144">
        <v>0.56999999999999995</v>
      </c>
      <c r="K20" s="581">
        <v>243.58</v>
      </c>
      <c r="L20" s="317">
        <v>0.05</v>
      </c>
      <c r="M20" s="80">
        <v>0.14000000000000001</v>
      </c>
      <c r="N20" s="80">
        <v>0.95</v>
      </c>
      <c r="O20" s="80">
        <v>28.8</v>
      </c>
      <c r="P20" s="749">
        <v>0</v>
      </c>
      <c r="Q20" s="317">
        <v>30.95</v>
      </c>
      <c r="R20" s="80">
        <v>180.15</v>
      </c>
      <c r="S20" s="80">
        <v>23.6</v>
      </c>
      <c r="T20" s="80">
        <v>1.56</v>
      </c>
      <c r="U20" s="80">
        <v>240.57</v>
      </c>
      <c r="V20" s="80">
        <v>4.0000000000000001E-3</v>
      </c>
      <c r="W20" s="80">
        <v>0</v>
      </c>
      <c r="X20" s="144">
        <v>0.14000000000000001</v>
      </c>
      <c r="Z20" s="787"/>
      <c r="AA20" s="104"/>
    </row>
    <row r="21" spans="1:27" s="18" customFormat="1" ht="33" customHeight="1" x14ac:dyDescent="0.35">
      <c r="A21" s="140"/>
      <c r="B21" s="801" t="s">
        <v>80</v>
      </c>
      <c r="C21" s="776">
        <v>50</v>
      </c>
      <c r="D21" s="227" t="s">
        <v>68</v>
      </c>
      <c r="E21" s="802" t="s">
        <v>111</v>
      </c>
      <c r="F21" s="237">
        <v>150</v>
      </c>
      <c r="G21" s="848"/>
      <c r="H21" s="864">
        <v>3.3</v>
      </c>
      <c r="I21" s="803">
        <v>7.8</v>
      </c>
      <c r="J21" s="865">
        <v>22.35</v>
      </c>
      <c r="K21" s="866">
        <v>173.1</v>
      </c>
      <c r="L21" s="429">
        <v>0.14000000000000001</v>
      </c>
      <c r="M21" s="74">
        <v>0.12</v>
      </c>
      <c r="N21" s="74">
        <v>18.149999999999999</v>
      </c>
      <c r="O21" s="74">
        <v>21.6</v>
      </c>
      <c r="P21" s="146">
        <v>0.1</v>
      </c>
      <c r="Q21" s="429">
        <v>36.36</v>
      </c>
      <c r="R21" s="74">
        <v>85.5</v>
      </c>
      <c r="S21" s="74">
        <v>27.8</v>
      </c>
      <c r="T21" s="74">
        <v>1.1399999999999999</v>
      </c>
      <c r="U21" s="74">
        <v>701.4</v>
      </c>
      <c r="V21" s="74">
        <v>8.0000000000000002E-3</v>
      </c>
      <c r="W21" s="74">
        <v>2E-3</v>
      </c>
      <c r="X21" s="75">
        <v>4.2000000000000003E-2</v>
      </c>
      <c r="Z21" s="787"/>
      <c r="AA21" s="104"/>
    </row>
    <row r="22" spans="1:27" s="18" customFormat="1" ht="33" customHeight="1" x14ac:dyDescent="0.35">
      <c r="A22" s="140"/>
      <c r="B22" s="808" t="s">
        <v>82</v>
      </c>
      <c r="C22" s="238">
        <v>51</v>
      </c>
      <c r="D22" s="212" t="s">
        <v>68</v>
      </c>
      <c r="E22" s="816" t="s">
        <v>171</v>
      </c>
      <c r="F22" s="238">
        <v>150</v>
      </c>
      <c r="G22" s="216"/>
      <c r="H22" s="676">
        <v>3.3</v>
      </c>
      <c r="I22" s="671">
        <v>3.9</v>
      </c>
      <c r="J22" s="677">
        <v>25.65</v>
      </c>
      <c r="K22" s="680">
        <v>151.35</v>
      </c>
      <c r="L22" s="676">
        <v>0.15</v>
      </c>
      <c r="M22" s="671">
        <v>0.09</v>
      </c>
      <c r="N22" s="671">
        <v>21</v>
      </c>
      <c r="O22" s="671">
        <v>0</v>
      </c>
      <c r="P22" s="672">
        <v>0</v>
      </c>
      <c r="Q22" s="676">
        <v>14.01</v>
      </c>
      <c r="R22" s="671">
        <v>78.63</v>
      </c>
      <c r="S22" s="671">
        <v>29.37</v>
      </c>
      <c r="T22" s="671">
        <v>1.32</v>
      </c>
      <c r="U22" s="671">
        <v>809.4</v>
      </c>
      <c r="V22" s="671">
        <v>8.0000000000000002E-3</v>
      </c>
      <c r="W22" s="671">
        <v>5.9999999999999995E-4</v>
      </c>
      <c r="X22" s="677">
        <v>4.4999999999999998E-2</v>
      </c>
      <c r="Z22" s="787"/>
      <c r="AA22" s="104"/>
    </row>
    <row r="23" spans="1:27" s="18" customFormat="1" ht="51" customHeight="1" x14ac:dyDescent="0.35">
      <c r="A23" s="140"/>
      <c r="B23" s="292"/>
      <c r="C23" s="938">
        <v>216</v>
      </c>
      <c r="D23" s="229" t="s">
        <v>18</v>
      </c>
      <c r="E23" s="281" t="s">
        <v>162</v>
      </c>
      <c r="F23" s="179">
        <v>200</v>
      </c>
      <c r="G23" s="336"/>
      <c r="H23" s="315">
        <v>0.26</v>
      </c>
      <c r="I23" s="17">
        <v>0</v>
      </c>
      <c r="J23" s="46">
        <v>15.46</v>
      </c>
      <c r="K23" s="338">
        <v>62</v>
      </c>
      <c r="L23" s="369">
        <v>0</v>
      </c>
      <c r="M23" s="22">
        <v>0</v>
      </c>
      <c r="N23" s="22">
        <v>4.4000000000000004</v>
      </c>
      <c r="O23" s="22">
        <v>0</v>
      </c>
      <c r="P23" s="23">
        <v>0</v>
      </c>
      <c r="Q23" s="369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4">
        <v>0</v>
      </c>
      <c r="Z23" s="787"/>
      <c r="AA23" s="104"/>
    </row>
    <row r="24" spans="1:27" s="18" customFormat="1" ht="26.5" customHeight="1" x14ac:dyDescent="0.35">
      <c r="A24" s="140"/>
      <c r="B24" s="292"/>
      <c r="C24" s="547">
        <v>119</v>
      </c>
      <c r="D24" s="266" t="s">
        <v>14</v>
      </c>
      <c r="E24" s="273" t="s">
        <v>58</v>
      </c>
      <c r="F24" s="180">
        <v>30</v>
      </c>
      <c r="G24" s="219"/>
      <c r="H24" s="369">
        <v>2.13</v>
      </c>
      <c r="I24" s="22">
        <v>0.21</v>
      </c>
      <c r="J24" s="54">
        <v>13.26</v>
      </c>
      <c r="K24" s="619">
        <v>72</v>
      </c>
      <c r="L24" s="369">
        <v>0.03</v>
      </c>
      <c r="M24" s="22">
        <v>0.01</v>
      </c>
      <c r="N24" s="22">
        <v>0</v>
      </c>
      <c r="O24" s="22">
        <v>0</v>
      </c>
      <c r="P24" s="23">
        <v>0</v>
      </c>
      <c r="Q24" s="369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  <c r="Z24" s="104"/>
      <c r="AA24" s="104"/>
    </row>
    <row r="25" spans="1:27" s="18" customFormat="1" ht="26.5" customHeight="1" x14ac:dyDescent="0.35">
      <c r="A25" s="140"/>
      <c r="B25" s="292"/>
      <c r="C25" s="133">
        <v>120</v>
      </c>
      <c r="D25" s="266" t="s">
        <v>15</v>
      </c>
      <c r="E25" s="273" t="s">
        <v>49</v>
      </c>
      <c r="F25" s="180">
        <v>20</v>
      </c>
      <c r="G25" s="219"/>
      <c r="H25" s="369">
        <v>1.1399999999999999</v>
      </c>
      <c r="I25" s="22">
        <v>0.22</v>
      </c>
      <c r="J25" s="54">
        <v>7.44</v>
      </c>
      <c r="K25" s="619">
        <v>36.26</v>
      </c>
      <c r="L25" s="369">
        <v>0.02</v>
      </c>
      <c r="M25" s="22">
        <v>2.4E-2</v>
      </c>
      <c r="N25" s="22">
        <v>0.08</v>
      </c>
      <c r="O25" s="22">
        <v>0</v>
      </c>
      <c r="P25" s="23">
        <v>0</v>
      </c>
      <c r="Q25" s="369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7" s="18" customFormat="1" ht="26.5" customHeight="1" x14ac:dyDescent="0.35">
      <c r="A26" s="140"/>
      <c r="B26" s="801" t="s">
        <v>80</v>
      </c>
      <c r="C26" s="595"/>
      <c r="D26" s="801"/>
      <c r="E26" s="472" t="s">
        <v>21</v>
      </c>
      <c r="F26" s="396">
        <f>F17+F18+F19+F21+F23+F24+F25</f>
        <v>750</v>
      </c>
      <c r="G26" s="719"/>
      <c r="H26" s="629">
        <f t="shared" ref="H26:X26" si="2">H17+H18+H19+H21+H23+H24+H25</f>
        <v>22.73</v>
      </c>
      <c r="I26" s="630">
        <f t="shared" si="2"/>
        <v>30.7</v>
      </c>
      <c r="J26" s="631">
        <f t="shared" si="2"/>
        <v>91.29</v>
      </c>
      <c r="K26" s="699">
        <f t="shared" si="2"/>
        <v>706.49</v>
      </c>
      <c r="L26" s="629">
        <f t="shared" si="2"/>
        <v>0.34000000000000008</v>
      </c>
      <c r="M26" s="630">
        <f t="shared" si="2"/>
        <v>0.31400000000000006</v>
      </c>
      <c r="N26" s="630">
        <f t="shared" si="2"/>
        <v>40.69</v>
      </c>
      <c r="O26" s="630">
        <f t="shared" si="2"/>
        <v>279.60000000000002</v>
      </c>
      <c r="P26" s="723">
        <f t="shared" si="2"/>
        <v>0.16200000000000001</v>
      </c>
      <c r="Q26" s="629">
        <f t="shared" si="2"/>
        <v>134.53</v>
      </c>
      <c r="R26" s="630">
        <f t="shared" si="2"/>
        <v>452.24</v>
      </c>
      <c r="S26" s="630">
        <f t="shared" si="2"/>
        <v>171.7</v>
      </c>
      <c r="T26" s="630">
        <f t="shared" si="2"/>
        <v>19</v>
      </c>
      <c r="U26" s="630">
        <f t="shared" si="2"/>
        <v>1459.7499999999998</v>
      </c>
      <c r="V26" s="630">
        <f t="shared" si="2"/>
        <v>2.0000000000000004E-2</v>
      </c>
      <c r="W26" s="630">
        <f t="shared" si="2"/>
        <v>6.8999999999999999E-3</v>
      </c>
      <c r="X26" s="631">
        <f t="shared" si="2"/>
        <v>0.34400000000000003</v>
      </c>
    </row>
    <row r="27" spans="1:27" s="18" customFormat="1" ht="26.5" customHeight="1" x14ac:dyDescent="0.35">
      <c r="A27" s="140"/>
      <c r="B27" s="808" t="s">
        <v>82</v>
      </c>
      <c r="C27" s="596"/>
      <c r="D27" s="809"/>
      <c r="E27" s="473" t="s">
        <v>21</v>
      </c>
      <c r="F27" s="395">
        <f>F17+F18+F20+F22+F23+F24+F25</f>
        <v>755</v>
      </c>
      <c r="G27" s="720"/>
      <c r="H27" s="678">
        <f t="shared" ref="H27:X27" si="3">H17+H18+H20+H22+H23+H24+H25</f>
        <v>36.5</v>
      </c>
      <c r="I27" s="675">
        <f t="shared" si="3"/>
        <v>34.67</v>
      </c>
      <c r="J27" s="679">
        <f t="shared" si="3"/>
        <v>80.14</v>
      </c>
      <c r="K27" s="721">
        <f t="shared" si="3"/>
        <v>786.19</v>
      </c>
      <c r="L27" s="678">
        <f t="shared" si="3"/>
        <v>0.36</v>
      </c>
      <c r="M27" s="675">
        <f t="shared" si="3"/>
        <v>0.374</v>
      </c>
      <c r="N27" s="675">
        <f t="shared" si="3"/>
        <v>40.71</v>
      </c>
      <c r="O27" s="675">
        <f t="shared" si="3"/>
        <v>214.8</v>
      </c>
      <c r="P27" s="682">
        <f t="shared" si="3"/>
        <v>5.1999999999999998E-2</v>
      </c>
      <c r="Q27" s="678">
        <f t="shared" si="3"/>
        <v>129.84</v>
      </c>
      <c r="R27" s="675">
        <f t="shared" si="3"/>
        <v>510.46000000000004</v>
      </c>
      <c r="S27" s="675">
        <f t="shared" si="3"/>
        <v>138.63</v>
      </c>
      <c r="T27" s="675">
        <f t="shared" si="3"/>
        <v>19.599999999999998</v>
      </c>
      <c r="U27" s="675">
        <f t="shared" si="3"/>
        <v>1662.1299999999999</v>
      </c>
      <c r="V27" s="675">
        <f t="shared" si="3"/>
        <v>1.9000000000000003E-2</v>
      </c>
      <c r="W27" s="675">
        <f t="shared" si="3"/>
        <v>4.5999999999999999E-3</v>
      </c>
      <c r="X27" s="679">
        <f t="shared" si="3"/>
        <v>0.39700000000000002</v>
      </c>
    </row>
    <row r="28" spans="1:27" s="18" customFormat="1" ht="26.5" customHeight="1" thickBot="1" x14ac:dyDescent="0.4">
      <c r="A28" s="140"/>
      <c r="B28" s="801" t="s">
        <v>80</v>
      </c>
      <c r="C28" s="597"/>
      <c r="D28" s="804"/>
      <c r="E28" s="805" t="s">
        <v>22</v>
      </c>
      <c r="F28" s="806"/>
      <c r="G28" s="777"/>
      <c r="H28" s="261"/>
      <c r="I28" s="24"/>
      <c r="J28" s="76"/>
      <c r="K28" s="786">
        <f>K26/23.5</f>
        <v>30.063404255319149</v>
      </c>
      <c r="L28" s="261"/>
      <c r="M28" s="24"/>
      <c r="N28" s="24"/>
      <c r="O28" s="24"/>
      <c r="P28" s="145"/>
      <c r="Q28" s="261"/>
      <c r="R28" s="24"/>
      <c r="S28" s="24"/>
      <c r="T28" s="24"/>
      <c r="U28" s="24"/>
      <c r="V28" s="24"/>
      <c r="W28" s="24"/>
      <c r="X28" s="76"/>
    </row>
    <row r="29" spans="1:27" s="18" customFormat="1" ht="26.5" customHeight="1" thickBot="1" x14ac:dyDescent="0.4">
      <c r="A29" s="192"/>
      <c r="B29" s="811" t="s">
        <v>82</v>
      </c>
      <c r="C29" s="812"/>
      <c r="D29" s="811"/>
      <c r="E29" s="475" t="s">
        <v>22</v>
      </c>
      <c r="F29" s="241"/>
      <c r="G29" s="481"/>
      <c r="H29" s="641"/>
      <c r="I29" s="642"/>
      <c r="J29" s="643"/>
      <c r="K29" s="644">
        <f>K27/23.5</f>
        <v>33.454893617021277</v>
      </c>
      <c r="L29" s="813"/>
      <c r="M29" s="814"/>
      <c r="N29" s="814"/>
      <c r="O29" s="814"/>
      <c r="P29" s="897"/>
      <c r="Q29" s="813"/>
      <c r="R29" s="814"/>
      <c r="S29" s="814"/>
      <c r="T29" s="814"/>
      <c r="U29" s="814"/>
      <c r="V29" s="814"/>
      <c r="W29" s="814"/>
      <c r="X29" s="815"/>
    </row>
    <row r="30" spans="1:27" s="168" customFormat="1" ht="26.5" customHeight="1" x14ac:dyDescent="0.35">
      <c r="A30" s="507"/>
      <c r="B30" s="507"/>
      <c r="C30" s="508"/>
      <c r="D30" s="507"/>
      <c r="E30" s="509"/>
      <c r="F30" s="507"/>
      <c r="G30" s="507"/>
      <c r="H30" s="507"/>
      <c r="I30" s="507"/>
      <c r="J30" s="507"/>
      <c r="K30" s="510"/>
      <c r="L30" s="507"/>
      <c r="M30" s="507"/>
      <c r="N30" s="507"/>
      <c r="O30" s="507"/>
      <c r="P30" s="507"/>
      <c r="Q30" s="507"/>
      <c r="R30" s="507"/>
      <c r="S30" s="507"/>
    </row>
    <row r="31" spans="1:27" s="168" customFormat="1" ht="26.5" customHeight="1" x14ac:dyDescent="0.35">
      <c r="A31" s="647" t="s">
        <v>170</v>
      </c>
      <c r="B31" s="507"/>
      <c r="C31" s="508"/>
      <c r="D31" s="507"/>
      <c r="E31" s="509"/>
      <c r="F31" s="507"/>
      <c r="G31" s="507"/>
      <c r="H31" s="507"/>
      <c r="I31" s="507"/>
      <c r="J31" s="507"/>
      <c r="K31" s="510"/>
      <c r="L31" s="507"/>
      <c r="M31" s="507"/>
      <c r="N31" s="507"/>
      <c r="O31" s="507"/>
      <c r="P31" s="507"/>
      <c r="Q31" s="507"/>
      <c r="R31" s="507"/>
      <c r="S31" s="507"/>
    </row>
    <row r="32" spans="1:27" x14ac:dyDescent="0.35">
      <c r="A32" s="650" t="s">
        <v>71</v>
      </c>
      <c r="B32" s="11"/>
      <c r="C32" s="506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50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506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506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</row>
    <row r="37" spans="1:19" x14ac:dyDescent="0.35">
      <c r="A37" s="11"/>
      <c r="B37" s="11"/>
    </row>
    <row r="38" spans="1:19" x14ac:dyDescent="0.35">
      <c r="A38" s="11"/>
      <c r="B38" s="11"/>
      <c r="C38" s="50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50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50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5">
      <c r="A41" s="11"/>
      <c r="B41" s="11"/>
      <c r="C41" s="50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s="740" customFormat="1" ht="12.5" x14ac:dyDescent="0.25"/>
    <row r="43" spans="1:19" s="740" customFormat="1" ht="12.5" x14ac:dyDescent="0.25"/>
    <row r="44" spans="1:19" s="740" customFormat="1" ht="12.5" x14ac:dyDescent="0.25"/>
    <row r="45" spans="1:19" s="740" customFormat="1" ht="12.5" x14ac:dyDescent="0.25"/>
    <row r="46" spans="1:19" s="740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B4" zoomScale="70" zoomScaleNormal="70" workbookViewId="0">
      <selection activeCell="B26" sqref="B26:E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304"/>
      <c r="C2" s="7"/>
      <c r="D2" s="6" t="s">
        <v>3</v>
      </c>
      <c r="E2" s="6"/>
      <c r="F2" s="8" t="s">
        <v>2</v>
      </c>
      <c r="G2" s="154">
        <v>20</v>
      </c>
      <c r="H2" s="6"/>
      <c r="K2" s="8"/>
      <c r="L2" s="7"/>
      <c r="M2" s="1"/>
      <c r="N2" s="2"/>
    </row>
    <row r="3" spans="1:24" ht="15" thickBot="1" x14ac:dyDescent="0.4">
      <c r="A3" s="1"/>
      <c r="B3" s="30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783"/>
      <c r="C4" s="130" t="s">
        <v>40</v>
      </c>
      <c r="D4" s="173"/>
      <c r="E4" s="225"/>
      <c r="F4" s="137"/>
      <c r="G4" s="137"/>
      <c r="H4" s="88" t="s">
        <v>23</v>
      </c>
      <c r="I4" s="88"/>
      <c r="J4" s="88"/>
      <c r="K4" s="38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784"/>
      <c r="C5" s="131" t="s">
        <v>41</v>
      </c>
      <c r="D5" s="174" t="s">
        <v>42</v>
      </c>
      <c r="E5" s="775" t="s">
        <v>39</v>
      </c>
      <c r="F5" s="138" t="s">
        <v>27</v>
      </c>
      <c r="G5" s="138" t="s">
        <v>38</v>
      </c>
      <c r="H5" s="793" t="s">
        <v>28</v>
      </c>
      <c r="I5" s="794" t="s">
        <v>29</v>
      </c>
      <c r="J5" s="795" t="s">
        <v>30</v>
      </c>
      <c r="K5" s="388" t="s">
        <v>31</v>
      </c>
      <c r="L5" s="796" t="s">
        <v>32</v>
      </c>
      <c r="M5" s="796" t="s">
        <v>147</v>
      </c>
      <c r="N5" s="87" t="s">
        <v>33</v>
      </c>
      <c r="O5" s="797" t="s">
        <v>148</v>
      </c>
      <c r="P5" s="798" t="s">
        <v>149</v>
      </c>
      <c r="Q5" s="793" t="s">
        <v>34</v>
      </c>
      <c r="R5" s="794" t="s">
        <v>35</v>
      </c>
      <c r="S5" s="794" t="s">
        <v>36</v>
      </c>
      <c r="T5" s="798" t="s">
        <v>37</v>
      </c>
      <c r="U5" s="796" t="s">
        <v>150</v>
      </c>
      <c r="V5" s="796" t="s">
        <v>151</v>
      </c>
      <c r="W5" s="796" t="s">
        <v>152</v>
      </c>
      <c r="X5" s="788" t="s">
        <v>153</v>
      </c>
    </row>
    <row r="6" spans="1:24" s="18" customFormat="1" ht="26.5" customHeight="1" x14ac:dyDescent="0.35">
      <c r="A6" s="139" t="s">
        <v>6</v>
      </c>
      <c r="B6" s="179"/>
      <c r="C6" s="172">
        <v>1</v>
      </c>
      <c r="D6" s="558" t="s">
        <v>20</v>
      </c>
      <c r="E6" s="366" t="s">
        <v>12</v>
      </c>
      <c r="F6" s="193">
        <v>15</v>
      </c>
      <c r="G6" s="789"/>
      <c r="H6" s="357">
        <v>3.66</v>
      </c>
      <c r="I6" s="42">
        <v>3.54</v>
      </c>
      <c r="J6" s="43">
        <v>0</v>
      </c>
      <c r="K6" s="339">
        <v>46.5</v>
      </c>
      <c r="L6" s="35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38" customFormat="1" ht="26.5" customHeight="1" x14ac:dyDescent="0.35">
      <c r="A7" s="189"/>
      <c r="B7" s="209" t="s">
        <v>80</v>
      </c>
      <c r="C7" s="215">
        <v>90</v>
      </c>
      <c r="D7" s="702" t="s">
        <v>10</v>
      </c>
      <c r="E7" s="524" t="s">
        <v>159</v>
      </c>
      <c r="F7" s="776">
        <v>90</v>
      </c>
      <c r="G7" s="702"/>
      <c r="H7" s="429">
        <v>15.2</v>
      </c>
      <c r="I7" s="74">
        <v>14.04</v>
      </c>
      <c r="J7" s="75">
        <v>8.9</v>
      </c>
      <c r="K7" s="669">
        <v>222.75</v>
      </c>
      <c r="L7" s="429">
        <v>0.36</v>
      </c>
      <c r="M7" s="74">
        <v>0.15</v>
      </c>
      <c r="N7" s="74">
        <v>0.09</v>
      </c>
      <c r="O7" s="74">
        <v>25.35</v>
      </c>
      <c r="P7" s="146">
        <v>0.16</v>
      </c>
      <c r="Q7" s="429">
        <v>54.18</v>
      </c>
      <c r="R7" s="74">
        <v>117.54</v>
      </c>
      <c r="S7" s="74">
        <v>24.85</v>
      </c>
      <c r="T7" s="74">
        <v>1.6</v>
      </c>
      <c r="U7" s="74">
        <v>268.38</v>
      </c>
      <c r="V7" s="74">
        <v>0</v>
      </c>
      <c r="W7" s="74">
        <v>0</v>
      </c>
      <c r="X7" s="75">
        <v>0.09</v>
      </c>
    </row>
    <row r="8" spans="1:24" s="38" customFormat="1" ht="26.5" customHeight="1" x14ac:dyDescent="0.35">
      <c r="A8" s="189"/>
      <c r="B8" s="211" t="s">
        <v>160</v>
      </c>
      <c r="C8" s="216">
        <v>126</v>
      </c>
      <c r="D8" s="703" t="s">
        <v>10</v>
      </c>
      <c r="E8" s="417" t="s">
        <v>201</v>
      </c>
      <c r="F8" s="216">
        <v>90</v>
      </c>
      <c r="G8" s="703"/>
      <c r="H8" s="317">
        <v>16.649999999999999</v>
      </c>
      <c r="I8" s="80">
        <v>8.01</v>
      </c>
      <c r="J8" s="144">
        <v>4.8600000000000003</v>
      </c>
      <c r="K8" s="581">
        <v>168.75</v>
      </c>
      <c r="L8" s="317">
        <v>0.05</v>
      </c>
      <c r="M8" s="80">
        <v>0.12</v>
      </c>
      <c r="N8" s="80">
        <v>0.55000000000000004</v>
      </c>
      <c r="O8" s="80">
        <v>0</v>
      </c>
      <c r="P8" s="749">
        <v>0</v>
      </c>
      <c r="Q8" s="317">
        <v>11.79</v>
      </c>
      <c r="R8" s="80">
        <v>210.82</v>
      </c>
      <c r="S8" s="80">
        <v>22.04</v>
      </c>
      <c r="T8" s="80">
        <v>2.4700000000000002</v>
      </c>
      <c r="U8" s="80">
        <v>302.31</v>
      </c>
      <c r="V8" s="80">
        <v>0</v>
      </c>
      <c r="W8" s="80">
        <v>0</v>
      </c>
      <c r="X8" s="144">
        <v>0.05</v>
      </c>
    </row>
    <row r="9" spans="1:24" s="38" customFormat="1" ht="26.5" customHeight="1" x14ac:dyDescent="0.35">
      <c r="A9" s="189"/>
      <c r="B9" s="210"/>
      <c r="C9" s="181">
        <v>53</v>
      </c>
      <c r="D9" s="349" t="s">
        <v>68</v>
      </c>
      <c r="E9" s="452" t="s">
        <v>64</v>
      </c>
      <c r="F9" s="132">
        <v>150</v>
      </c>
      <c r="G9" s="181"/>
      <c r="H9" s="103">
        <v>3.3</v>
      </c>
      <c r="I9" s="13">
        <v>4.95</v>
      </c>
      <c r="J9" s="25">
        <v>32.25</v>
      </c>
      <c r="K9" s="182">
        <v>186.45</v>
      </c>
      <c r="L9" s="103">
        <v>0.03</v>
      </c>
      <c r="M9" s="103">
        <v>0.03</v>
      </c>
      <c r="N9" s="13">
        <v>0</v>
      </c>
      <c r="O9" s="13">
        <v>18.899999999999999</v>
      </c>
      <c r="P9" s="25">
        <v>0.08</v>
      </c>
      <c r="Q9" s="316">
        <v>4.95</v>
      </c>
      <c r="R9" s="13">
        <v>79.83</v>
      </c>
      <c r="S9" s="35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0">
        <v>2.7E-2</v>
      </c>
    </row>
    <row r="10" spans="1:24" s="38" customFormat="1" ht="36" customHeight="1" x14ac:dyDescent="0.35">
      <c r="A10" s="189"/>
      <c r="B10" s="179"/>
      <c r="C10" s="180">
        <v>95</v>
      </c>
      <c r="D10" s="196" t="s">
        <v>18</v>
      </c>
      <c r="E10" s="322" t="s">
        <v>182</v>
      </c>
      <c r="F10" s="236">
        <v>200</v>
      </c>
      <c r="G10" s="196"/>
      <c r="H10" s="315">
        <v>0</v>
      </c>
      <c r="I10" s="17">
        <v>0</v>
      </c>
      <c r="J10" s="20">
        <v>20</v>
      </c>
      <c r="K10" s="25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15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5" customHeight="1" x14ac:dyDescent="0.35">
      <c r="A11" s="189"/>
      <c r="B11" s="180"/>
      <c r="C11" s="134">
        <v>119</v>
      </c>
      <c r="D11" s="558" t="s">
        <v>14</v>
      </c>
      <c r="E11" s="196" t="s">
        <v>58</v>
      </c>
      <c r="F11" s="193">
        <v>25</v>
      </c>
      <c r="G11" s="790"/>
      <c r="H11" s="315">
        <v>1.7749999999999999</v>
      </c>
      <c r="I11" s="17">
        <v>0.17499999999999999</v>
      </c>
      <c r="J11" s="46">
        <v>11.05</v>
      </c>
      <c r="K11" s="339">
        <v>60</v>
      </c>
      <c r="L11" s="369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69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4">
        <v>0</v>
      </c>
    </row>
    <row r="12" spans="1:24" s="38" customFormat="1" ht="26.5" customHeight="1" x14ac:dyDescent="0.35">
      <c r="A12" s="189"/>
      <c r="B12" s="180"/>
      <c r="C12" s="172">
        <v>120</v>
      </c>
      <c r="D12" s="558" t="s">
        <v>15</v>
      </c>
      <c r="E12" s="196" t="s">
        <v>49</v>
      </c>
      <c r="F12" s="193">
        <v>20</v>
      </c>
      <c r="G12" s="790"/>
      <c r="H12" s="315">
        <v>1.1399999999999999</v>
      </c>
      <c r="I12" s="17">
        <v>0.22</v>
      </c>
      <c r="J12" s="46">
        <v>7.44</v>
      </c>
      <c r="K12" s="33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6.5" customHeight="1" x14ac:dyDescent="0.35">
      <c r="A13" s="189"/>
      <c r="B13" s="237" t="s">
        <v>80</v>
      </c>
      <c r="C13" s="215"/>
      <c r="D13" s="702"/>
      <c r="E13" s="628" t="s">
        <v>21</v>
      </c>
      <c r="F13" s="776">
        <f>F6+F7+F9+F10+F11+F12</f>
        <v>500</v>
      </c>
      <c r="G13" s="215"/>
      <c r="H13" s="261">
        <f t="shared" ref="H13:X13" si="0">H6+H7+H9+H10+H11+H12</f>
        <v>25.074999999999999</v>
      </c>
      <c r="I13" s="24">
        <f t="shared" si="0"/>
        <v>22.924999999999997</v>
      </c>
      <c r="J13" s="76">
        <f t="shared" si="0"/>
        <v>79.64</v>
      </c>
      <c r="K13" s="215">
        <f t="shared" si="0"/>
        <v>632.36</v>
      </c>
      <c r="L13" s="261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45">
        <f t="shared" si="0"/>
        <v>1.34</v>
      </c>
      <c r="Q13" s="261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6">
        <f t="shared" si="0"/>
        <v>0.129</v>
      </c>
    </row>
    <row r="14" spans="1:24" s="38" customFormat="1" ht="26.5" customHeight="1" x14ac:dyDescent="0.35">
      <c r="A14" s="189"/>
      <c r="B14" s="211" t="s">
        <v>160</v>
      </c>
      <c r="C14" s="216"/>
      <c r="D14" s="780"/>
      <c r="E14" s="633" t="s">
        <v>21</v>
      </c>
      <c r="F14" s="774">
        <f>F6+F8+F9+F10+F11+F12</f>
        <v>500</v>
      </c>
      <c r="G14" s="681"/>
      <c r="H14" s="678">
        <f t="shared" ref="H14:X14" si="1">H6+H8+H9+H10+H11+H12</f>
        <v>26.524999999999999</v>
      </c>
      <c r="I14" s="675">
        <f t="shared" si="1"/>
        <v>16.895</v>
      </c>
      <c r="J14" s="679">
        <f t="shared" si="1"/>
        <v>75.599999999999994</v>
      </c>
      <c r="K14" s="681">
        <f t="shared" si="1"/>
        <v>578.36</v>
      </c>
      <c r="L14" s="678">
        <f t="shared" si="1"/>
        <v>0.22499999999999998</v>
      </c>
      <c r="M14" s="675">
        <f t="shared" si="1"/>
        <v>0.32700000000000001</v>
      </c>
      <c r="N14" s="675">
        <f t="shared" si="1"/>
        <v>3.87</v>
      </c>
      <c r="O14" s="675">
        <f t="shared" si="1"/>
        <v>141.30000000000001</v>
      </c>
      <c r="P14" s="682">
        <f t="shared" si="1"/>
        <v>1.18</v>
      </c>
      <c r="Q14" s="678">
        <f t="shared" si="1"/>
        <v>182.79</v>
      </c>
      <c r="R14" s="675">
        <f t="shared" si="1"/>
        <v>450.74999999999994</v>
      </c>
      <c r="S14" s="675">
        <f t="shared" si="1"/>
        <v>80.06</v>
      </c>
      <c r="T14" s="675">
        <f t="shared" si="1"/>
        <v>4.25</v>
      </c>
      <c r="U14" s="675">
        <f t="shared" si="1"/>
        <v>412.78</v>
      </c>
      <c r="V14" s="675">
        <f t="shared" si="1"/>
        <v>2.8E-3</v>
      </c>
      <c r="W14" s="675">
        <f t="shared" si="1"/>
        <v>1.2E-2</v>
      </c>
      <c r="X14" s="679">
        <f t="shared" si="1"/>
        <v>8.8999999999999996E-2</v>
      </c>
    </row>
    <row r="15" spans="1:24" s="38" customFormat="1" ht="26.5" customHeight="1" x14ac:dyDescent="0.35">
      <c r="A15" s="189"/>
      <c r="B15" s="209" t="s">
        <v>80</v>
      </c>
      <c r="C15" s="777"/>
      <c r="D15" s="778"/>
      <c r="E15" s="628" t="s">
        <v>22</v>
      </c>
      <c r="F15" s="779"/>
      <c r="G15" s="791"/>
      <c r="H15" s="261"/>
      <c r="I15" s="24"/>
      <c r="J15" s="76"/>
      <c r="K15" s="786">
        <f>K13/23.5</f>
        <v>26.908936170212765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38" customFormat="1" ht="26.5" customHeight="1" thickBot="1" x14ac:dyDescent="0.4">
      <c r="A16" s="190"/>
      <c r="B16" s="785" t="s">
        <v>160</v>
      </c>
      <c r="C16" s="217"/>
      <c r="D16" s="781"/>
      <c r="E16" s="639" t="s">
        <v>22</v>
      </c>
      <c r="F16" s="782"/>
      <c r="G16" s="792"/>
      <c r="H16" s="431"/>
      <c r="I16" s="213"/>
      <c r="J16" s="214"/>
      <c r="K16" s="584">
        <f>K14/23.5</f>
        <v>24.611063829787234</v>
      </c>
      <c r="L16" s="431"/>
      <c r="M16" s="213"/>
      <c r="N16" s="213"/>
      <c r="O16" s="213"/>
      <c r="P16" s="245"/>
      <c r="Q16" s="431"/>
      <c r="R16" s="213"/>
      <c r="S16" s="213"/>
      <c r="T16" s="213"/>
      <c r="U16" s="213"/>
      <c r="V16" s="213"/>
      <c r="W16" s="213"/>
      <c r="X16" s="214"/>
    </row>
    <row r="17" spans="1:24" s="18" customFormat="1" ht="36.75" customHeight="1" x14ac:dyDescent="0.35">
      <c r="A17" s="191" t="s">
        <v>7</v>
      </c>
      <c r="B17" s="284"/>
      <c r="C17" s="413">
        <v>13</v>
      </c>
      <c r="D17" s="366" t="s">
        <v>8</v>
      </c>
      <c r="E17" s="469" t="s">
        <v>62</v>
      </c>
      <c r="F17" s="478">
        <v>60</v>
      </c>
      <c r="G17" s="413"/>
      <c r="H17" s="488">
        <v>1.2</v>
      </c>
      <c r="I17" s="57">
        <v>4.26</v>
      </c>
      <c r="J17" s="58">
        <v>6.18</v>
      </c>
      <c r="K17" s="484">
        <v>67.92</v>
      </c>
      <c r="L17" s="488">
        <v>0.03</v>
      </c>
      <c r="M17" s="490">
        <v>0.02</v>
      </c>
      <c r="N17" s="57">
        <v>7.44</v>
      </c>
      <c r="O17" s="57">
        <v>930</v>
      </c>
      <c r="P17" s="58">
        <v>0</v>
      </c>
      <c r="Q17" s="490">
        <v>24.87</v>
      </c>
      <c r="R17" s="57">
        <v>42.95</v>
      </c>
      <c r="S17" s="57">
        <v>26.03</v>
      </c>
      <c r="T17" s="57">
        <v>0.76</v>
      </c>
      <c r="U17" s="57">
        <v>199.1</v>
      </c>
      <c r="V17" s="57">
        <v>2E-3</v>
      </c>
      <c r="W17" s="57">
        <v>0</v>
      </c>
      <c r="X17" s="58">
        <v>0.04</v>
      </c>
    </row>
    <row r="18" spans="1:24" s="18" customFormat="1" ht="26.5" customHeight="1" x14ac:dyDescent="0.35">
      <c r="A18" s="139"/>
      <c r="B18" s="181"/>
      <c r="C18" s="132">
        <v>40</v>
      </c>
      <c r="D18" s="176" t="s">
        <v>9</v>
      </c>
      <c r="E18" s="231" t="s">
        <v>123</v>
      </c>
      <c r="F18" s="239">
        <v>200</v>
      </c>
      <c r="G18" s="181"/>
      <c r="H18" s="103">
        <v>5</v>
      </c>
      <c r="I18" s="13">
        <v>7.6</v>
      </c>
      <c r="J18" s="25">
        <v>12.8</v>
      </c>
      <c r="K18" s="390">
        <v>139.80000000000001</v>
      </c>
      <c r="L18" s="316">
        <v>0.04</v>
      </c>
      <c r="M18" s="103">
        <v>0.1</v>
      </c>
      <c r="N18" s="13">
        <v>3.32</v>
      </c>
      <c r="O18" s="13">
        <v>152.19999999999999</v>
      </c>
      <c r="P18" s="50">
        <v>0</v>
      </c>
      <c r="Q18" s="316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0">
        <v>4.2000000000000003E-2</v>
      </c>
    </row>
    <row r="19" spans="1:24" s="38" customFormat="1" ht="26.5" customHeight="1" x14ac:dyDescent="0.35">
      <c r="A19" s="140"/>
      <c r="B19" s="158"/>
      <c r="C19" s="133">
        <v>178</v>
      </c>
      <c r="D19" s="175" t="s">
        <v>10</v>
      </c>
      <c r="E19" s="232" t="s">
        <v>204</v>
      </c>
      <c r="F19" s="242">
        <v>240</v>
      </c>
      <c r="G19" s="180"/>
      <c r="H19" s="103">
        <v>25.92</v>
      </c>
      <c r="I19" s="13">
        <v>14.64</v>
      </c>
      <c r="J19" s="25">
        <v>12.48</v>
      </c>
      <c r="K19" s="390">
        <v>284.39999999999998</v>
      </c>
      <c r="L19" s="316">
        <v>0.7</v>
      </c>
      <c r="M19" s="103">
        <v>0.22</v>
      </c>
      <c r="N19" s="13">
        <v>21.6</v>
      </c>
      <c r="O19" s="13">
        <v>72</v>
      </c>
      <c r="P19" s="50">
        <v>0</v>
      </c>
      <c r="Q19" s="316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0">
        <v>9.6000000000000002E-2</v>
      </c>
    </row>
    <row r="20" spans="1:24" s="18" customFormat="1" ht="33.75" customHeight="1" x14ac:dyDescent="0.35">
      <c r="A20" s="141"/>
      <c r="B20" s="181"/>
      <c r="C20" s="274">
        <v>216</v>
      </c>
      <c r="D20" s="229" t="s">
        <v>18</v>
      </c>
      <c r="E20" s="281" t="s">
        <v>162</v>
      </c>
      <c r="F20" s="179">
        <v>200</v>
      </c>
      <c r="G20" s="336"/>
      <c r="H20" s="315">
        <v>0.26</v>
      </c>
      <c r="I20" s="17">
        <v>0</v>
      </c>
      <c r="J20" s="46">
        <v>15.46</v>
      </c>
      <c r="K20" s="249">
        <v>62</v>
      </c>
      <c r="L20" s="369">
        <v>0</v>
      </c>
      <c r="M20" s="21">
        <v>0</v>
      </c>
      <c r="N20" s="22">
        <v>4.4000000000000004</v>
      </c>
      <c r="O20" s="22">
        <v>0</v>
      </c>
      <c r="P20" s="54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4">
        <v>0</v>
      </c>
    </row>
    <row r="21" spans="1:24" s="18" customFormat="1" ht="26.5" customHeight="1" x14ac:dyDescent="0.35">
      <c r="A21" s="141"/>
      <c r="B21" s="182"/>
      <c r="C21" s="134"/>
      <c r="D21" s="196" t="s">
        <v>14</v>
      </c>
      <c r="E21" s="233" t="s">
        <v>58</v>
      </c>
      <c r="F21" s="179">
        <v>45</v>
      </c>
      <c r="G21" s="294"/>
      <c r="H21" s="19">
        <v>3.19</v>
      </c>
      <c r="I21" s="17">
        <v>0.31</v>
      </c>
      <c r="J21" s="20">
        <v>19.89</v>
      </c>
      <c r="K21" s="24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15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0">
        <v>0</v>
      </c>
    </row>
    <row r="22" spans="1:24" s="18" customFormat="1" ht="26.5" customHeight="1" x14ac:dyDescent="0.35">
      <c r="A22" s="141"/>
      <c r="B22" s="182"/>
      <c r="C22" s="172"/>
      <c r="D22" s="196" t="s">
        <v>15</v>
      </c>
      <c r="E22" s="233" t="s">
        <v>49</v>
      </c>
      <c r="F22" s="179">
        <v>25</v>
      </c>
      <c r="G22" s="294"/>
      <c r="H22" s="19">
        <v>1.42</v>
      </c>
      <c r="I22" s="17">
        <v>0.27</v>
      </c>
      <c r="J22" s="20">
        <v>9.3000000000000007</v>
      </c>
      <c r="K22" s="24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15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6">
        <v>0.02</v>
      </c>
    </row>
    <row r="23" spans="1:24" s="38" customFormat="1" ht="26.5" customHeight="1" x14ac:dyDescent="0.35">
      <c r="A23" s="140"/>
      <c r="B23" s="158"/>
      <c r="C23" s="343"/>
      <c r="D23" s="177"/>
      <c r="E23" s="234" t="s">
        <v>21</v>
      </c>
      <c r="F23" s="253">
        <f>SUM(F17:F22)</f>
        <v>770</v>
      </c>
      <c r="G23" s="185"/>
      <c r="H23" s="127">
        <f t="shared" ref="H23:J23" si="2">SUM(H17:H22)</f>
        <v>36.99</v>
      </c>
      <c r="I23" s="126">
        <f t="shared" si="2"/>
        <v>27.08</v>
      </c>
      <c r="J23" s="246">
        <f t="shared" si="2"/>
        <v>76.11</v>
      </c>
      <c r="K23" s="391">
        <f>SUM(K17:K22)</f>
        <v>707.44</v>
      </c>
      <c r="L23" s="264">
        <f t="shared" ref="L23:X23" si="3">SUM(L17:L22)</f>
        <v>0.84000000000000008</v>
      </c>
      <c r="M23" s="126">
        <f t="shared" si="3"/>
        <v>0.39</v>
      </c>
      <c r="N23" s="126">
        <f t="shared" si="3"/>
        <v>36.86</v>
      </c>
      <c r="O23" s="126">
        <f t="shared" si="3"/>
        <v>1154.2</v>
      </c>
      <c r="P23" s="128">
        <f>SUM(P17:P22)</f>
        <v>0</v>
      </c>
      <c r="Q23" s="264">
        <f t="shared" si="3"/>
        <v>206.54000000000002</v>
      </c>
      <c r="R23" s="126">
        <f t="shared" si="3"/>
        <v>467.26</v>
      </c>
      <c r="S23" s="126">
        <f t="shared" si="3"/>
        <v>144.32999999999998</v>
      </c>
      <c r="T23" s="126">
        <f t="shared" si="3"/>
        <v>6.81</v>
      </c>
      <c r="U23" s="126">
        <f t="shared" si="3"/>
        <v>1653.1399999999999</v>
      </c>
      <c r="V23" s="126">
        <f>SUM(V17:V22)</f>
        <v>3.5500000000000004E-2</v>
      </c>
      <c r="W23" s="126">
        <f t="shared" si="3"/>
        <v>1.2500000000000001E-2</v>
      </c>
      <c r="X23" s="128">
        <f t="shared" si="3"/>
        <v>0.19799999999999998</v>
      </c>
    </row>
    <row r="24" spans="1:24" s="38" customFormat="1" ht="26.5" customHeight="1" thickBot="1" x14ac:dyDescent="0.4">
      <c r="A24" s="192"/>
      <c r="B24" s="159"/>
      <c r="C24" s="345"/>
      <c r="D24" s="178"/>
      <c r="E24" s="235" t="s">
        <v>22</v>
      </c>
      <c r="F24" s="183"/>
      <c r="G24" s="183"/>
      <c r="H24" s="203"/>
      <c r="I24" s="59"/>
      <c r="J24" s="171"/>
      <c r="K24" s="392">
        <f>K23/23.5</f>
        <v>30.103829787234044</v>
      </c>
      <c r="L24" s="265"/>
      <c r="M24" s="203"/>
      <c r="N24" s="59"/>
      <c r="O24" s="59"/>
      <c r="P24" s="151"/>
      <c r="Q24" s="265"/>
      <c r="R24" s="59"/>
      <c r="S24" s="59"/>
      <c r="T24" s="59"/>
      <c r="U24" s="59"/>
      <c r="V24" s="59"/>
      <c r="W24" s="59"/>
      <c r="X24" s="15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71" t="s">
        <v>70</v>
      </c>
      <c r="C26" s="148"/>
      <c r="D26" s="72"/>
      <c r="E26" s="60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68" t="s">
        <v>71</v>
      </c>
      <c r="C27" s="149"/>
      <c r="D27" s="69"/>
      <c r="E27" s="70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10" zoomScale="60" zoomScaleNormal="60" workbookViewId="0">
      <selection activeCell="K25" sqref="K25"/>
    </sheetView>
  </sheetViews>
  <sheetFormatPr defaultRowHeight="14.5" x14ac:dyDescent="0.35"/>
  <cols>
    <col min="1" max="1" width="19.7265625" customWidth="1"/>
    <col min="2" max="2" width="9.2695312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21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137" t="s">
        <v>40</v>
      </c>
      <c r="D4" s="173"/>
      <c r="E4" s="207"/>
      <c r="F4" s="130"/>
      <c r="G4" s="553"/>
      <c r="H4" s="340" t="s">
        <v>23</v>
      </c>
      <c r="I4" s="88"/>
      <c r="J4" s="341"/>
      <c r="K4" s="43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47" thickBot="1" x14ac:dyDescent="0.4">
      <c r="A5" s="188" t="s">
        <v>0</v>
      </c>
      <c r="B5" s="188"/>
      <c r="C5" s="138" t="s">
        <v>41</v>
      </c>
      <c r="D5" s="111" t="s">
        <v>42</v>
      </c>
      <c r="E5" s="138" t="s">
        <v>39</v>
      </c>
      <c r="F5" s="131" t="s">
        <v>27</v>
      </c>
      <c r="G5" s="138" t="s">
        <v>38</v>
      </c>
      <c r="H5" s="314" t="s">
        <v>28</v>
      </c>
      <c r="I5" s="94" t="s">
        <v>29</v>
      </c>
      <c r="J5" s="95" t="s">
        <v>30</v>
      </c>
      <c r="K5" s="43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37.5" customHeight="1" thickBot="1" x14ac:dyDescent="0.4">
      <c r="A6" s="191" t="s">
        <v>6</v>
      </c>
      <c r="B6" s="191"/>
      <c r="C6" s="184" t="s">
        <v>128</v>
      </c>
      <c r="D6" s="366" t="s">
        <v>20</v>
      </c>
      <c r="E6" s="519" t="s">
        <v>45</v>
      </c>
      <c r="F6" s="518">
        <v>17</v>
      </c>
      <c r="G6" s="184"/>
      <c r="H6" s="315">
        <v>1.7</v>
      </c>
      <c r="I6" s="17">
        <v>4.42</v>
      </c>
      <c r="J6" s="46">
        <v>0.85</v>
      </c>
      <c r="K6" s="338">
        <v>49.98</v>
      </c>
      <c r="L6" s="342">
        <v>0</v>
      </c>
      <c r="M6" s="55">
        <v>0</v>
      </c>
      <c r="N6" s="39">
        <v>0.1</v>
      </c>
      <c r="O6" s="39">
        <v>0</v>
      </c>
      <c r="P6" s="56">
        <v>0</v>
      </c>
      <c r="Q6" s="342">
        <v>25.16</v>
      </c>
      <c r="R6" s="39">
        <v>18.190000000000001</v>
      </c>
      <c r="S6" s="39">
        <v>3.74</v>
      </c>
      <c r="T6" s="39">
        <v>0.1</v>
      </c>
      <c r="U6" s="39">
        <v>0</v>
      </c>
      <c r="V6" s="39">
        <v>0</v>
      </c>
      <c r="W6" s="39">
        <v>0</v>
      </c>
      <c r="X6" s="285">
        <v>0</v>
      </c>
    </row>
    <row r="7" spans="1:24" s="18" customFormat="1" ht="37.5" customHeight="1" x14ac:dyDescent="0.35">
      <c r="A7" s="139"/>
      <c r="B7" s="139"/>
      <c r="C7" s="184">
        <v>25</v>
      </c>
      <c r="D7" s="328" t="s">
        <v>20</v>
      </c>
      <c r="E7" s="493" t="s">
        <v>52</v>
      </c>
      <c r="F7" s="495">
        <v>150</v>
      </c>
      <c r="G7" s="184"/>
      <c r="H7" s="41">
        <v>0.6</v>
      </c>
      <c r="I7" s="42">
        <v>0.45</v>
      </c>
      <c r="J7" s="49">
        <v>12.3</v>
      </c>
      <c r="K7" s="251">
        <v>54.9</v>
      </c>
      <c r="L7" s="357">
        <v>0.03</v>
      </c>
      <c r="M7" s="41">
        <v>0.05</v>
      </c>
      <c r="N7" s="42">
        <v>7.5</v>
      </c>
      <c r="O7" s="42">
        <v>0</v>
      </c>
      <c r="P7" s="43">
        <v>0</v>
      </c>
      <c r="Q7" s="41">
        <v>28.5</v>
      </c>
      <c r="R7" s="42">
        <v>24</v>
      </c>
      <c r="S7" s="42">
        <v>18</v>
      </c>
      <c r="T7" s="42">
        <v>3.45</v>
      </c>
      <c r="U7" s="42">
        <v>232.5</v>
      </c>
      <c r="V7" s="42">
        <v>2E-3</v>
      </c>
      <c r="W7" s="42">
        <v>2.0000000000000001E-4</v>
      </c>
      <c r="X7" s="54">
        <v>0.02</v>
      </c>
    </row>
    <row r="8" spans="1:24" s="18" customFormat="1" ht="37.5" customHeight="1" x14ac:dyDescent="0.35">
      <c r="A8" s="139"/>
      <c r="B8" s="139"/>
      <c r="C8" s="179">
        <v>145</v>
      </c>
      <c r="D8" s="196" t="s">
        <v>4</v>
      </c>
      <c r="E8" s="520" t="s">
        <v>124</v>
      </c>
      <c r="F8" s="377">
        <v>150</v>
      </c>
      <c r="G8" s="179"/>
      <c r="H8" s="315">
        <v>19.2</v>
      </c>
      <c r="I8" s="17">
        <v>14.7</v>
      </c>
      <c r="J8" s="46">
        <v>32.85</v>
      </c>
      <c r="K8" s="338">
        <v>340.95</v>
      </c>
      <c r="L8" s="315">
        <v>0.73</v>
      </c>
      <c r="M8" s="19">
        <v>0.3</v>
      </c>
      <c r="N8" s="17">
        <v>0.37</v>
      </c>
      <c r="O8" s="17">
        <v>33.75</v>
      </c>
      <c r="P8" s="20">
        <v>0.3</v>
      </c>
      <c r="Q8" s="315">
        <v>144.54</v>
      </c>
      <c r="R8" s="17">
        <v>241.95</v>
      </c>
      <c r="S8" s="17">
        <v>24.97</v>
      </c>
      <c r="T8" s="17">
        <v>0.84</v>
      </c>
      <c r="U8" s="17">
        <v>263.7</v>
      </c>
      <c r="V8" s="17">
        <v>1.2E-2</v>
      </c>
      <c r="W8" s="17">
        <v>3.3000000000000002E-2</v>
      </c>
      <c r="X8" s="46">
        <v>7.6999999999999999E-2</v>
      </c>
    </row>
    <row r="9" spans="1:24" s="18" customFormat="1" ht="52.5" customHeight="1" x14ac:dyDescent="0.35">
      <c r="A9" s="139"/>
      <c r="B9" s="139"/>
      <c r="C9" s="179">
        <v>113</v>
      </c>
      <c r="D9" s="196" t="s">
        <v>5</v>
      </c>
      <c r="E9" s="229" t="s">
        <v>11</v>
      </c>
      <c r="F9" s="179">
        <v>200</v>
      </c>
      <c r="G9" s="335"/>
      <c r="H9" s="315">
        <v>0.2</v>
      </c>
      <c r="I9" s="17">
        <v>0</v>
      </c>
      <c r="J9" s="46">
        <v>11</v>
      </c>
      <c r="K9" s="339">
        <v>45.6</v>
      </c>
      <c r="L9" s="315">
        <v>0</v>
      </c>
      <c r="M9" s="19">
        <v>0</v>
      </c>
      <c r="N9" s="17">
        <v>2.6</v>
      </c>
      <c r="O9" s="17">
        <v>0</v>
      </c>
      <c r="P9" s="46">
        <v>0</v>
      </c>
      <c r="Q9" s="315">
        <v>15.64</v>
      </c>
      <c r="R9" s="17">
        <v>8.8000000000000007</v>
      </c>
      <c r="S9" s="17">
        <v>4.72</v>
      </c>
      <c r="T9" s="17">
        <v>0.8</v>
      </c>
      <c r="U9" s="17">
        <v>15.34</v>
      </c>
      <c r="V9" s="17">
        <v>0</v>
      </c>
      <c r="W9" s="17">
        <v>0</v>
      </c>
      <c r="X9" s="46">
        <v>0</v>
      </c>
    </row>
    <row r="10" spans="1:24" s="18" customFormat="1" ht="37.5" customHeight="1" x14ac:dyDescent="0.35">
      <c r="A10" s="139"/>
      <c r="B10" s="139"/>
      <c r="C10" s="182">
        <v>121</v>
      </c>
      <c r="D10" s="196" t="s">
        <v>14</v>
      </c>
      <c r="E10" s="281" t="s">
        <v>53</v>
      </c>
      <c r="F10" s="462">
        <v>20</v>
      </c>
      <c r="G10" s="179"/>
      <c r="H10" s="315">
        <v>1.44</v>
      </c>
      <c r="I10" s="17">
        <v>0.13</v>
      </c>
      <c r="J10" s="46">
        <v>9.83</v>
      </c>
      <c r="K10" s="338">
        <v>50.44</v>
      </c>
      <c r="L10" s="315">
        <v>0.04</v>
      </c>
      <c r="M10" s="19">
        <v>7.0000000000000001E-3</v>
      </c>
      <c r="N10" s="17">
        <v>0</v>
      </c>
      <c r="O10" s="17">
        <v>0</v>
      </c>
      <c r="P10" s="20">
        <v>0</v>
      </c>
      <c r="Q10" s="315">
        <v>7.5</v>
      </c>
      <c r="R10" s="17">
        <v>24.6</v>
      </c>
      <c r="S10" s="17">
        <v>9.9</v>
      </c>
      <c r="T10" s="17">
        <v>0.45</v>
      </c>
      <c r="U10" s="17">
        <v>18.399999999999999</v>
      </c>
      <c r="V10" s="17">
        <v>0</v>
      </c>
      <c r="W10" s="17">
        <v>0</v>
      </c>
      <c r="X10" s="46">
        <v>0</v>
      </c>
    </row>
    <row r="11" spans="1:24" s="18" customFormat="1" ht="37.5" customHeight="1" x14ac:dyDescent="0.35">
      <c r="A11" s="139"/>
      <c r="B11" s="139"/>
      <c r="C11" s="179">
        <v>120</v>
      </c>
      <c r="D11" s="196" t="s">
        <v>15</v>
      </c>
      <c r="E11" s="197" t="s">
        <v>49</v>
      </c>
      <c r="F11" s="172">
        <v>20</v>
      </c>
      <c r="G11" s="179"/>
      <c r="H11" s="315">
        <v>1.1399999999999999</v>
      </c>
      <c r="I11" s="17">
        <v>0.22</v>
      </c>
      <c r="J11" s="46">
        <v>7.44</v>
      </c>
      <c r="K11" s="339">
        <v>36.26</v>
      </c>
      <c r="L11" s="369">
        <v>0.02</v>
      </c>
      <c r="M11" s="21">
        <v>2.4E-2</v>
      </c>
      <c r="N11" s="22">
        <v>0.08</v>
      </c>
      <c r="O11" s="22">
        <v>0</v>
      </c>
      <c r="P11" s="54">
        <v>0</v>
      </c>
      <c r="Q11" s="369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7.5" customHeight="1" x14ac:dyDescent="0.35">
      <c r="A12" s="139"/>
      <c r="B12" s="139"/>
      <c r="C12" s="179"/>
      <c r="D12" s="196"/>
      <c r="E12" s="425" t="s">
        <v>21</v>
      </c>
      <c r="F12" s="433">
        <f>SUM(F6:F11)</f>
        <v>557</v>
      </c>
      <c r="G12" s="179"/>
      <c r="H12" s="315">
        <f t="shared" ref="H12:J12" si="0">SUM(H6:H11)</f>
        <v>24.28</v>
      </c>
      <c r="I12" s="17">
        <f t="shared" si="0"/>
        <v>19.919999999999998</v>
      </c>
      <c r="J12" s="46">
        <f t="shared" si="0"/>
        <v>74.27</v>
      </c>
      <c r="K12" s="513">
        <f>SUM(K6:K11)</f>
        <v>578.13</v>
      </c>
      <c r="L12" s="315">
        <f t="shared" ref="L12:X12" si="1">SUM(L6:L11)</f>
        <v>0.82000000000000006</v>
      </c>
      <c r="M12" s="17">
        <f t="shared" si="1"/>
        <v>0.38100000000000001</v>
      </c>
      <c r="N12" s="17">
        <f t="shared" si="1"/>
        <v>10.65</v>
      </c>
      <c r="O12" s="17">
        <f t="shared" si="1"/>
        <v>33.75</v>
      </c>
      <c r="P12" s="20">
        <f t="shared" si="1"/>
        <v>0.3</v>
      </c>
      <c r="Q12" s="315">
        <f t="shared" si="1"/>
        <v>228.14</v>
      </c>
      <c r="R12" s="17">
        <f t="shared" si="1"/>
        <v>341.54</v>
      </c>
      <c r="S12" s="17">
        <f t="shared" si="1"/>
        <v>69.53</v>
      </c>
      <c r="T12" s="17">
        <f t="shared" si="1"/>
        <v>6.1000000000000005</v>
      </c>
      <c r="U12" s="17">
        <f t="shared" si="1"/>
        <v>603.43999999999994</v>
      </c>
      <c r="V12" s="17">
        <f t="shared" si="1"/>
        <v>1.6E-2</v>
      </c>
      <c r="W12" s="17">
        <f t="shared" si="1"/>
        <v>3.5200000000000002E-2</v>
      </c>
      <c r="X12" s="46">
        <f t="shared" si="1"/>
        <v>0.109</v>
      </c>
    </row>
    <row r="13" spans="1:24" s="18" customFormat="1" ht="37.5" customHeight="1" thickBot="1" x14ac:dyDescent="0.4">
      <c r="A13" s="459"/>
      <c r="B13" s="459"/>
      <c r="C13" s="896"/>
      <c r="D13" s="453"/>
      <c r="E13" s="494" t="s">
        <v>22</v>
      </c>
      <c r="F13" s="497"/>
      <c r="G13" s="453"/>
      <c r="H13" s="728"/>
      <c r="I13" s="729"/>
      <c r="J13" s="730"/>
      <c r="K13" s="500">
        <f>K12/23.5</f>
        <v>24.601276595744682</v>
      </c>
      <c r="L13" s="736"/>
      <c r="M13" s="729"/>
      <c r="N13" s="729"/>
      <c r="O13" s="729"/>
      <c r="P13" s="737"/>
      <c r="Q13" s="728"/>
      <c r="R13" s="729"/>
      <c r="S13" s="729"/>
      <c r="T13" s="729"/>
      <c r="U13" s="729"/>
      <c r="V13" s="729"/>
      <c r="W13" s="729"/>
      <c r="X13" s="730"/>
    </row>
    <row r="14" spans="1:24" s="18" customFormat="1" ht="37.5" customHeight="1" x14ac:dyDescent="0.35">
      <c r="A14" s="191" t="s">
        <v>7</v>
      </c>
      <c r="B14" s="191"/>
      <c r="C14" s="202">
        <v>134</v>
      </c>
      <c r="D14" s="328" t="s">
        <v>20</v>
      </c>
      <c r="E14" s="366" t="s">
        <v>136</v>
      </c>
      <c r="F14" s="184">
        <v>150</v>
      </c>
      <c r="G14" s="436"/>
      <c r="H14" s="357">
        <v>0.6</v>
      </c>
      <c r="I14" s="42">
        <v>0</v>
      </c>
      <c r="J14" s="43">
        <v>16.95</v>
      </c>
      <c r="K14" s="440">
        <v>69</v>
      </c>
      <c r="L14" s="357">
        <v>0.01</v>
      </c>
      <c r="M14" s="42">
        <v>0.03</v>
      </c>
      <c r="N14" s="42">
        <v>19.5</v>
      </c>
      <c r="O14" s="42">
        <v>0</v>
      </c>
      <c r="P14" s="49">
        <v>0</v>
      </c>
      <c r="Q14" s="357">
        <v>24</v>
      </c>
      <c r="R14" s="42">
        <v>16.5</v>
      </c>
      <c r="S14" s="42">
        <v>13.5</v>
      </c>
      <c r="T14" s="42">
        <v>3.3</v>
      </c>
      <c r="U14" s="42">
        <v>417</v>
      </c>
      <c r="V14" s="42">
        <v>3.0000000000000001E-3</v>
      </c>
      <c r="W14" s="42">
        <v>5.0000000000000001E-4</v>
      </c>
      <c r="X14" s="43">
        <v>1.4999999999999999E-2</v>
      </c>
    </row>
    <row r="15" spans="1:24" s="18" customFormat="1" ht="37.5" customHeight="1" x14ac:dyDescent="0.35">
      <c r="A15" s="139"/>
      <c r="B15" s="139"/>
      <c r="C15" s="179">
        <v>237</v>
      </c>
      <c r="D15" s="229" t="s">
        <v>9</v>
      </c>
      <c r="E15" s="281" t="s">
        <v>143</v>
      </c>
      <c r="F15" s="255">
        <v>200</v>
      </c>
      <c r="G15" s="558"/>
      <c r="H15" s="315">
        <v>1.8</v>
      </c>
      <c r="I15" s="17">
        <v>5.4</v>
      </c>
      <c r="J15" s="46">
        <v>7.2</v>
      </c>
      <c r="K15" s="338">
        <v>84.8</v>
      </c>
      <c r="L15" s="369">
        <v>0.03</v>
      </c>
      <c r="M15" s="22">
        <v>0.04</v>
      </c>
      <c r="N15" s="22">
        <v>10.08</v>
      </c>
      <c r="O15" s="22">
        <v>104.4</v>
      </c>
      <c r="P15" s="23">
        <v>0</v>
      </c>
      <c r="Q15" s="369">
        <v>28.34</v>
      </c>
      <c r="R15" s="22">
        <v>33.4</v>
      </c>
      <c r="S15" s="22">
        <v>15.66</v>
      </c>
      <c r="T15" s="22">
        <v>0.62</v>
      </c>
      <c r="U15" s="22">
        <v>269</v>
      </c>
      <c r="V15" s="22">
        <v>0.04</v>
      </c>
      <c r="W15" s="22">
        <v>0</v>
      </c>
      <c r="X15" s="54">
        <v>0.02</v>
      </c>
    </row>
    <row r="16" spans="1:24" s="18" customFormat="1" ht="37.5" customHeight="1" x14ac:dyDescent="0.35">
      <c r="A16" s="140"/>
      <c r="B16" s="888" t="s">
        <v>80</v>
      </c>
      <c r="C16" s="237">
        <v>258</v>
      </c>
      <c r="D16" s="311" t="s">
        <v>10</v>
      </c>
      <c r="E16" s="837" t="s">
        <v>198</v>
      </c>
      <c r="F16" s="237">
        <v>90</v>
      </c>
      <c r="G16" s="215"/>
      <c r="H16" s="429">
        <v>13.03</v>
      </c>
      <c r="I16" s="74">
        <v>8.84</v>
      </c>
      <c r="J16" s="75">
        <v>8.16</v>
      </c>
      <c r="K16" s="771">
        <v>156.21</v>
      </c>
      <c r="L16" s="429">
        <v>0.06</v>
      </c>
      <c r="M16" s="73">
        <v>0.09</v>
      </c>
      <c r="N16" s="74">
        <v>1.65</v>
      </c>
      <c r="O16" s="74">
        <v>40</v>
      </c>
      <c r="P16" s="146">
        <v>0.03</v>
      </c>
      <c r="Q16" s="429">
        <v>30.88</v>
      </c>
      <c r="R16" s="74">
        <v>112.22</v>
      </c>
      <c r="S16" s="74">
        <v>16.48</v>
      </c>
      <c r="T16" s="74">
        <v>1.1399999999999999</v>
      </c>
      <c r="U16" s="74">
        <v>216.01</v>
      </c>
      <c r="V16" s="74">
        <v>4.0000000000000001E-3</v>
      </c>
      <c r="W16" s="74">
        <v>8.9999999999999998E-4</v>
      </c>
      <c r="X16" s="75">
        <v>0.1</v>
      </c>
    </row>
    <row r="17" spans="1:24" s="18" customFormat="1" ht="37.5" customHeight="1" x14ac:dyDescent="0.35">
      <c r="A17" s="140"/>
      <c r="B17" s="891" t="s">
        <v>82</v>
      </c>
      <c r="C17" s="238">
        <v>150</v>
      </c>
      <c r="D17" s="895" t="s">
        <v>10</v>
      </c>
      <c r="E17" s="471" t="s">
        <v>180</v>
      </c>
      <c r="F17" s="849">
        <v>90</v>
      </c>
      <c r="G17" s="244"/>
      <c r="H17" s="317">
        <v>20.25</v>
      </c>
      <c r="I17" s="80">
        <v>15.57</v>
      </c>
      <c r="J17" s="144">
        <v>2.34</v>
      </c>
      <c r="K17" s="581">
        <v>230.13</v>
      </c>
      <c r="L17" s="317">
        <v>0.06</v>
      </c>
      <c r="M17" s="80">
        <v>0.13</v>
      </c>
      <c r="N17" s="80">
        <v>8.5</v>
      </c>
      <c r="O17" s="80">
        <v>199.8</v>
      </c>
      <c r="P17" s="749">
        <v>0</v>
      </c>
      <c r="Q17" s="317">
        <v>41.24</v>
      </c>
      <c r="R17" s="80">
        <v>108.78</v>
      </c>
      <c r="S17" s="80">
        <v>23.68</v>
      </c>
      <c r="T17" s="80">
        <v>1.39</v>
      </c>
      <c r="U17" s="80">
        <v>287.2</v>
      </c>
      <c r="V17" s="80">
        <v>5.0000000000000001E-3</v>
      </c>
      <c r="W17" s="80">
        <v>8.9999999999999998E-4</v>
      </c>
      <c r="X17" s="144">
        <v>0.13</v>
      </c>
    </row>
    <row r="18" spans="1:24" s="18" customFormat="1" ht="37.5" customHeight="1" x14ac:dyDescent="0.35">
      <c r="A18" s="141"/>
      <c r="B18" s="859"/>
      <c r="C18" s="237">
        <v>50</v>
      </c>
      <c r="D18" s="227" t="s">
        <v>68</v>
      </c>
      <c r="E18" s="802" t="s">
        <v>111</v>
      </c>
      <c r="F18" s="237">
        <v>150</v>
      </c>
      <c r="G18" s="848"/>
      <c r="H18" s="864">
        <v>3.3</v>
      </c>
      <c r="I18" s="803">
        <v>7.8</v>
      </c>
      <c r="J18" s="865">
        <v>22.35</v>
      </c>
      <c r="K18" s="866">
        <v>173.1</v>
      </c>
      <c r="L18" s="429">
        <v>0.14000000000000001</v>
      </c>
      <c r="M18" s="74">
        <v>0.12</v>
      </c>
      <c r="N18" s="74">
        <v>18.149999999999999</v>
      </c>
      <c r="O18" s="74">
        <v>21.6</v>
      </c>
      <c r="P18" s="146">
        <v>0.1</v>
      </c>
      <c r="Q18" s="429">
        <v>36.36</v>
      </c>
      <c r="R18" s="74">
        <v>85.5</v>
      </c>
      <c r="S18" s="74">
        <v>27.8</v>
      </c>
      <c r="T18" s="74">
        <v>1.1399999999999999</v>
      </c>
      <c r="U18" s="74">
        <v>701.4</v>
      </c>
      <c r="V18" s="74">
        <v>8.0000000000000002E-3</v>
      </c>
      <c r="W18" s="74">
        <v>2E-3</v>
      </c>
      <c r="X18" s="75">
        <v>4.2000000000000003E-2</v>
      </c>
    </row>
    <row r="19" spans="1:24" s="18" customFormat="1" ht="37.5" customHeight="1" x14ac:dyDescent="0.35">
      <c r="A19" s="141"/>
      <c r="B19" s="858" t="s">
        <v>82</v>
      </c>
      <c r="C19" s="238">
        <v>51</v>
      </c>
      <c r="D19" s="212" t="s">
        <v>68</v>
      </c>
      <c r="E19" s="816" t="s">
        <v>171</v>
      </c>
      <c r="F19" s="238">
        <v>150</v>
      </c>
      <c r="G19" s="216"/>
      <c r="H19" s="676">
        <v>3.3</v>
      </c>
      <c r="I19" s="671">
        <v>3.9</v>
      </c>
      <c r="J19" s="677">
        <v>25.65</v>
      </c>
      <c r="K19" s="680">
        <v>151.35</v>
      </c>
      <c r="L19" s="676">
        <v>0.15</v>
      </c>
      <c r="M19" s="671">
        <v>0.09</v>
      </c>
      <c r="N19" s="671">
        <v>21</v>
      </c>
      <c r="O19" s="671">
        <v>0</v>
      </c>
      <c r="P19" s="672">
        <v>0</v>
      </c>
      <c r="Q19" s="676">
        <v>14.01</v>
      </c>
      <c r="R19" s="671">
        <v>78.63</v>
      </c>
      <c r="S19" s="671">
        <v>29.37</v>
      </c>
      <c r="T19" s="671">
        <v>1.32</v>
      </c>
      <c r="U19" s="671">
        <v>809.4</v>
      </c>
      <c r="V19" s="671">
        <v>8.0000000000000002E-3</v>
      </c>
      <c r="W19" s="671">
        <v>5.9999999999999995E-4</v>
      </c>
      <c r="X19" s="677">
        <v>4.4999999999999998E-2</v>
      </c>
    </row>
    <row r="20" spans="1:24" s="18" customFormat="1" ht="37.5" customHeight="1" x14ac:dyDescent="0.35">
      <c r="A20" s="141"/>
      <c r="B20" s="140"/>
      <c r="C20" s="180">
        <v>107</v>
      </c>
      <c r="D20" s="268" t="s">
        <v>18</v>
      </c>
      <c r="E20" s="526" t="s">
        <v>125</v>
      </c>
      <c r="F20" s="257">
        <v>200</v>
      </c>
      <c r="G20" s="711"/>
      <c r="H20" s="369">
        <v>0</v>
      </c>
      <c r="I20" s="22">
        <v>0</v>
      </c>
      <c r="J20" s="54">
        <v>22.8</v>
      </c>
      <c r="K20" s="368">
        <v>92</v>
      </c>
      <c r="L20" s="369">
        <v>0.04</v>
      </c>
      <c r="M20" s="22">
        <v>0.08</v>
      </c>
      <c r="N20" s="22">
        <v>12</v>
      </c>
      <c r="O20" s="22">
        <v>100</v>
      </c>
      <c r="P20" s="23">
        <v>0</v>
      </c>
      <c r="Q20" s="369">
        <v>0</v>
      </c>
      <c r="R20" s="22">
        <v>0</v>
      </c>
      <c r="S20" s="22">
        <v>0</v>
      </c>
      <c r="T20" s="22">
        <v>0</v>
      </c>
      <c r="U20" s="22">
        <v>304</v>
      </c>
      <c r="V20" s="22">
        <v>0</v>
      </c>
      <c r="W20" s="22">
        <v>0</v>
      </c>
      <c r="X20" s="54">
        <v>0</v>
      </c>
    </row>
    <row r="21" spans="1:24" s="18" customFormat="1" ht="37.5" customHeight="1" x14ac:dyDescent="0.35">
      <c r="A21" s="141"/>
      <c r="B21" s="140"/>
      <c r="C21" s="274">
        <v>119</v>
      </c>
      <c r="D21" s="268" t="s">
        <v>14</v>
      </c>
      <c r="E21" s="198" t="s">
        <v>58</v>
      </c>
      <c r="F21" s="219">
        <v>30</v>
      </c>
      <c r="G21" s="711"/>
      <c r="H21" s="369">
        <v>2.13</v>
      </c>
      <c r="I21" s="22">
        <v>0.21</v>
      </c>
      <c r="J21" s="54">
        <v>13.26</v>
      </c>
      <c r="K21" s="619">
        <v>72</v>
      </c>
      <c r="L21" s="369">
        <v>0.03</v>
      </c>
      <c r="M21" s="22">
        <v>0.01</v>
      </c>
      <c r="N21" s="22">
        <v>0</v>
      </c>
      <c r="O21" s="22">
        <v>0</v>
      </c>
      <c r="P21" s="23">
        <v>0</v>
      </c>
      <c r="Q21" s="369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7.5" customHeight="1" x14ac:dyDescent="0.35">
      <c r="A22" s="141"/>
      <c r="B22" s="140"/>
      <c r="C22" s="180">
        <v>120</v>
      </c>
      <c r="D22" s="268" t="s">
        <v>15</v>
      </c>
      <c r="E22" s="198" t="s">
        <v>49</v>
      </c>
      <c r="F22" s="219">
        <v>20</v>
      </c>
      <c r="G22" s="711"/>
      <c r="H22" s="369">
        <v>1.1399999999999999</v>
      </c>
      <c r="I22" s="22">
        <v>0.22</v>
      </c>
      <c r="J22" s="54">
        <v>7.44</v>
      </c>
      <c r="K22" s="619">
        <v>36.26</v>
      </c>
      <c r="L22" s="369">
        <v>0.02</v>
      </c>
      <c r="M22" s="22">
        <v>2.4E-2</v>
      </c>
      <c r="N22" s="22">
        <v>0.08</v>
      </c>
      <c r="O22" s="22">
        <v>0</v>
      </c>
      <c r="P22" s="23">
        <v>0</v>
      </c>
      <c r="Q22" s="369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7.5" customHeight="1" x14ac:dyDescent="0.35">
      <c r="A23" s="141"/>
      <c r="B23" s="859"/>
      <c r="C23" s="514"/>
      <c r="D23" s="522"/>
      <c r="E23" s="419" t="s">
        <v>21</v>
      </c>
      <c r="F23" s="719">
        <f>F14+F15+F16+F18+F20+F21+F22</f>
        <v>840</v>
      </c>
      <c r="G23" s="719"/>
      <c r="H23" s="629">
        <f>H14+H15+H16+H18+H20+H21+H22</f>
        <v>22</v>
      </c>
      <c r="I23" s="630">
        <f t="shared" ref="I23:X23" si="2">I14+I15+I16+I18+I20+I21+I22</f>
        <v>22.47</v>
      </c>
      <c r="J23" s="631">
        <f t="shared" si="2"/>
        <v>98.160000000000011</v>
      </c>
      <c r="K23" s="699">
        <f t="shared" si="2"/>
        <v>683.37</v>
      </c>
      <c r="L23" s="629">
        <f t="shared" si="2"/>
        <v>0.33000000000000007</v>
      </c>
      <c r="M23" s="630">
        <f t="shared" si="2"/>
        <v>0.39400000000000007</v>
      </c>
      <c r="N23" s="630">
        <f t="shared" si="2"/>
        <v>61.459999999999994</v>
      </c>
      <c r="O23" s="630">
        <f t="shared" si="2"/>
        <v>266</v>
      </c>
      <c r="P23" s="723">
        <f t="shared" si="2"/>
        <v>0.13</v>
      </c>
      <c r="Q23" s="629">
        <f t="shared" si="2"/>
        <v>137.48000000000002</v>
      </c>
      <c r="R23" s="630">
        <f t="shared" si="2"/>
        <v>337.02</v>
      </c>
      <c r="S23" s="630">
        <f t="shared" si="2"/>
        <v>101.14</v>
      </c>
      <c r="T23" s="630">
        <f t="shared" si="2"/>
        <v>7.4999999999999991</v>
      </c>
      <c r="U23" s="630">
        <f t="shared" si="2"/>
        <v>2008.81</v>
      </c>
      <c r="V23" s="630">
        <f t="shared" si="2"/>
        <v>5.8000000000000003E-2</v>
      </c>
      <c r="W23" s="630">
        <f t="shared" si="2"/>
        <v>7.4000000000000003E-3</v>
      </c>
      <c r="X23" s="631">
        <f t="shared" si="2"/>
        <v>0.18900000000000003</v>
      </c>
    </row>
    <row r="24" spans="1:24" s="18" customFormat="1" ht="37.5" customHeight="1" x14ac:dyDescent="0.35">
      <c r="A24" s="141"/>
      <c r="B24" s="858"/>
      <c r="C24" s="593"/>
      <c r="D24" s="521"/>
      <c r="E24" s="836" t="s">
        <v>21</v>
      </c>
      <c r="F24" s="720">
        <f>F14+F15+F17+F19+F20+F21+F22</f>
        <v>840</v>
      </c>
      <c r="G24" s="720"/>
      <c r="H24" s="678">
        <f>H14+H15+H17+H19+H20+H21+H22</f>
        <v>29.22</v>
      </c>
      <c r="I24" s="675">
        <f t="shared" ref="I24:X24" si="3">I14+I15+I17+I19+I20+I21+I22</f>
        <v>25.299999999999997</v>
      </c>
      <c r="J24" s="679">
        <f t="shared" si="3"/>
        <v>95.64</v>
      </c>
      <c r="K24" s="681">
        <f t="shared" si="3"/>
        <v>735.54</v>
      </c>
      <c r="L24" s="678">
        <f t="shared" si="3"/>
        <v>0.33999999999999997</v>
      </c>
      <c r="M24" s="675">
        <f t="shared" si="3"/>
        <v>0.40400000000000008</v>
      </c>
      <c r="N24" s="675">
        <f t="shared" si="3"/>
        <v>71.16</v>
      </c>
      <c r="O24" s="675">
        <f t="shared" si="3"/>
        <v>404.20000000000005</v>
      </c>
      <c r="P24" s="682">
        <f t="shared" si="3"/>
        <v>0</v>
      </c>
      <c r="Q24" s="678">
        <f t="shared" si="3"/>
        <v>125.49000000000001</v>
      </c>
      <c r="R24" s="675">
        <f t="shared" si="3"/>
        <v>326.71000000000004</v>
      </c>
      <c r="S24" s="675">
        <f t="shared" si="3"/>
        <v>109.91000000000001</v>
      </c>
      <c r="T24" s="675">
        <f t="shared" si="3"/>
        <v>7.93</v>
      </c>
      <c r="U24" s="675">
        <f t="shared" si="3"/>
        <v>2188</v>
      </c>
      <c r="V24" s="675">
        <f t="shared" si="3"/>
        <v>5.9000000000000004E-2</v>
      </c>
      <c r="W24" s="675">
        <f t="shared" si="3"/>
        <v>6.0000000000000001E-3</v>
      </c>
      <c r="X24" s="679">
        <f t="shared" si="3"/>
        <v>0.22200000000000003</v>
      </c>
    </row>
    <row r="25" spans="1:24" s="18" customFormat="1" ht="37.5" customHeight="1" x14ac:dyDescent="0.35">
      <c r="A25" s="141"/>
      <c r="B25" s="859"/>
      <c r="C25" s="514"/>
      <c r="D25" s="889"/>
      <c r="E25" s="890" t="s">
        <v>126</v>
      </c>
      <c r="F25" s="851"/>
      <c r="G25" s="851"/>
      <c r="H25" s="629"/>
      <c r="I25" s="630"/>
      <c r="J25" s="631"/>
      <c r="K25" s="786">
        <f>K23/23.5</f>
        <v>29.079574468085106</v>
      </c>
      <c r="L25" s="629"/>
      <c r="M25" s="630"/>
      <c r="N25" s="630"/>
      <c r="O25" s="630"/>
      <c r="P25" s="723"/>
      <c r="Q25" s="629"/>
      <c r="R25" s="630"/>
      <c r="S25" s="630"/>
      <c r="T25" s="630"/>
      <c r="U25" s="630"/>
      <c r="V25" s="630"/>
      <c r="W25" s="630"/>
      <c r="X25" s="631"/>
    </row>
    <row r="26" spans="1:24" s="18" customFormat="1" ht="37.5" customHeight="1" thickBot="1" x14ac:dyDescent="0.4">
      <c r="A26" s="346"/>
      <c r="B26" s="860"/>
      <c r="C26" s="861"/>
      <c r="D26" s="862"/>
      <c r="E26" s="892" t="s">
        <v>126</v>
      </c>
      <c r="F26" s="893"/>
      <c r="G26" s="792"/>
      <c r="H26" s="641"/>
      <c r="I26" s="642"/>
      <c r="J26" s="643"/>
      <c r="K26" s="644">
        <f>K24/23.5</f>
        <v>31.299574468085105</v>
      </c>
      <c r="L26" s="813"/>
      <c r="M26" s="814"/>
      <c r="N26" s="814"/>
      <c r="O26" s="814"/>
      <c r="P26" s="897"/>
      <c r="Q26" s="813"/>
      <c r="R26" s="814"/>
      <c r="S26" s="814"/>
      <c r="T26" s="814"/>
      <c r="U26" s="814"/>
      <c r="V26" s="814"/>
      <c r="W26" s="814"/>
      <c r="X26" s="815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373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A32" s="71" t="s">
        <v>70</v>
      </c>
      <c r="B32" s="148"/>
      <c r="C32" s="72"/>
      <c r="D32" s="60"/>
      <c r="E32" s="11"/>
      <c r="F32" s="11"/>
      <c r="G32" s="11"/>
      <c r="H32" s="11"/>
      <c r="I32" s="11"/>
      <c r="J32" s="11"/>
    </row>
    <row r="33" spans="1:10" x14ac:dyDescent="0.35">
      <c r="A33" s="68" t="s">
        <v>71</v>
      </c>
      <c r="B33" s="149"/>
      <c r="C33" s="69"/>
      <c r="D33" s="70"/>
      <c r="E33" s="11"/>
      <c r="F33" s="11"/>
      <c r="G33" s="11"/>
      <c r="H33" s="11"/>
      <c r="I33" s="11"/>
      <c r="J33" s="11"/>
    </row>
    <row r="34" spans="1:10" x14ac:dyDescent="0.35">
      <c r="D34" s="11"/>
      <c r="E34" s="11"/>
      <c r="F34" s="11"/>
      <c r="G34" s="11"/>
      <c r="H34" s="11"/>
      <c r="I34" s="11"/>
      <c r="J34" s="11"/>
    </row>
    <row r="35" spans="1:10" x14ac:dyDescent="0.35">
      <c r="D35" s="11"/>
      <c r="E35" s="11"/>
      <c r="F35" s="11"/>
      <c r="G35" s="11"/>
      <c r="H35" s="11"/>
      <c r="I35" s="11"/>
      <c r="J35" s="11"/>
    </row>
    <row r="36" spans="1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topLeftCell="A13" zoomScale="60" zoomScaleNormal="60" workbookViewId="0">
      <selection activeCell="G28" sqref="G28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29"/>
      <c r="F3" s="529"/>
      <c r="G3" s="529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407" t="s">
        <v>40</v>
      </c>
      <c r="D4" s="173"/>
      <c r="E4" s="505"/>
      <c r="F4" s="655"/>
      <c r="G4" s="407"/>
      <c r="H4" s="340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47" thickBot="1" x14ac:dyDescent="0.4">
      <c r="A5" s="188" t="s">
        <v>0</v>
      </c>
      <c r="B5" s="188"/>
      <c r="C5" s="333" t="s">
        <v>41</v>
      </c>
      <c r="D5" s="111" t="s">
        <v>42</v>
      </c>
      <c r="E5" s="170" t="s">
        <v>39</v>
      </c>
      <c r="F5" s="138" t="s">
        <v>27</v>
      </c>
      <c r="G5" s="138" t="s">
        <v>38</v>
      </c>
      <c r="H5" s="314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37.5" customHeight="1" x14ac:dyDescent="0.35">
      <c r="A6" s="191" t="s">
        <v>6</v>
      </c>
      <c r="B6" s="191"/>
      <c r="C6" s="184">
        <v>24</v>
      </c>
      <c r="D6" s="855" t="s">
        <v>8</v>
      </c>
      <c r="E6" s="366" t="s">
        <v>145</v>
      </c>
      <c r="F6" s="912">
        <v>150</v>
      </c>
      <c r="G6" s="855"/>
      <c r="H6" s="357">
        <v>0.6</v>
      </c>
      <c r="I6" s="42">
        <v>0</v>
      </c>
      <c r="J6" s="43">
        <v>16.95</v>
      </c>
      <c r="K6" s="439">
        <v>69</v>
      </c>
      <c r="L6" s="357">
        <v>0.01</v>
      </c>
      <c r="M6" s="42">
        <v>0.03</v>
      </c>
      <c r="N6" s="42">
        <v>19.5</v>
      </c>
      <c r="O6" s="42">
        <v>0</v>
      </c>
      <c r="P6" s="49">
        <v>0</v>
      </c>
      <c r="Q6" s="357">
        <v>24</v>
      </c>
      <c r="R6" s="42">
        <v>16.5</v>
      </c>
      <c r="S6" s="42">
        <v>13.5</v>
      </c>
      <c r="T6" s="42">
        <v>3.3</v>
      </c>
      <c r="U6" s="42">
        <v>417</v>
      </c>
      <c r="V6" s="42">
        <v>3.0000000000000001E-3</v>
      </c>
      <c r="W6" s="42">
        <v>5.0000000000000001E-4</v>
      </c>
      <c r="X6" s="43">
        <v>1.4999999999999999E-2</v>
      </c>
    </row>
    <row r="7" spans="1:24" s="18" customFormat="1" ht="37.5" customHeight="1" x14ac:dyDescent="0.35">
      <c r="A7" s="139"/>
      <c r="B7" s="409" t="s">
        <v>80</v>
      </c>
      <c r="C7" s="987">
        <v>78</v>
      </c>
      <c r="D7" s="988" t="s">
        <v>10</v>
      </c>
      <c r="E7" s="311" t="s">
        <v>99</v>
      </c>
      <c r="F7" s="989">
        <v>90</v>
      </c>
      <c r="G7" s="988"/>
      <c r="H7" s="429">
        <v>15.03</v>
      </c>
      <c r="I7" s="74">
        <v>9.99</v>
      </c>
      <c r="J7" s="75">
        <v>14.58</v>
      </c>
      <c r="K7" s="990">
        <v>208.08</v>
      </c>
      <c r="L7" s="429">
        <v>0.09</v>
      </c>
      <c r="M7" s="74">
        <v>0.11</v>
      </c>
      <c r="N7" s="74">
        <v>1.35</v>
      </c>
      <c r="O7" s="74">
        <v>144</v>
      </c>
      <c r="P7" s="146">
        <v>0.27</v>
      </c>
      <c r="Q7" s="429">
        <v>58.42</v>
      </c>
      <c r="R7" s="74">
        <v>194.16</v>
      </c>
      <c r="S7" s="74">
        <v>50.25</v>
      </c>
      <c r="T7" s="74">
        <v>1.1499999999999999</v>
      </c>
      <c r="U7" s="74">
        <v>351.77</v>
      </c>
      <c r="V7" s="74">
        <v>0.1</v>
      </c>
      <c r="W7" s="74">
        <v>1.2999999999999999E-2</v>
      </c>
      <c r="X7" s="75">
        <v>0.5</v>
      </c>
    </row>
    <row r="8" spans="1:24" s="18" customFormat="1" ht="37.5" customHeight="1" x14ac:dyDescent="0.35">
      <c r="A8" s="139"/>
      <c r="B8" s="410" t="s">
        <v>82</v>
      </c>
      <c r="C8" s="238">
        <v>146</v>
      </c>
      <c r="D8" s="703" t="s">
        <v>10</v>
      </c>
      <c r="E8" s="991" t="s">
        <v>161</v>
      </c>
      <c r="F8" s="992">
        <v>90</v>
      </c>
      <c r="G8" s="244"/>
      <c r="H8" s="317">
        <v>19.260000000000002</v>
      </c>
      <c r="I8" s="80">
        <v>3.42</v>
      </c>
      <c r="J8" s="144">
        <v>3.15</v>
      </c>
      <c r="K8" s="581">
        <v>120.87</v>
      </c>
      <c r="L8" s="317">
        <v>0.06</v>
      </c>
      <c r="M8" s="80">
        <v>0.13</v>
      </c>
      <c r="N8" s="80">
        <v>2.27</v>
      </c>
      <c r="O8" s="80">
        <v>17.2</v>
      </c>
      <c r="P8" s="749">
        <v>0.28000000000000003</v>
      </c>
      <c r="Q8" s="317">
        <v>36.35</v>
      </c>
      <c r="R8" s="80">
        <v>149.9</v>
      </c>
      <c r="S8" s="80">
        <v>21.2</v>
      </c>
      <c r="T8" s="80">
        <v>0.7</v>
      </c>
      <c r="U8" s="80">
        <v>38.299999999999997</v>
      </c>
      <c r="V8" s="80">
        <v>0</v>
      </c>
      <c r="W8" s="80">
        <v>8.9999999999999998E-4</v>
      </c>
      <c r="X8" s="144">
        <v>0.65</v>
      </c>
    </row>
    <row r="9" spans="1:24" s="18" customFormat="1" ht="37.5" customHeight="1" x14ac:dyDescent="0.35">
      <c r="A9" s="139"/>
      <c r="B9" s="139"/>
      <c r="C9" s="181">
        <v>52</v>
      </c>
      <c r="D9" s="911" t="s">
        <v>68</v>
      </c>
      <c r="E9" s="559" t="s">
        <v>169</v>
      </c>
      <c r="F9" s="993">
        <v>150</v>
      </c>
      <c r="G9" s="218"/>
      <c r="H9" s="315">
        <v>3.15</v>
      </c>
      <c r="I9" s="17">
        <v>4.5</v>
      </c>
      <c r="J9" s="46">
        <v>17.55</v>
      </c>
      <c r="K9" s="338">
        <v>122.85</v>
      </c>
      <c r="L9" s="315">
        <v>0.16</v>
      </c>
      <c r="M9" s="17">
        <v>0.11</v>
      </c>
      <c r="N9" s="17">
        <v>25.3</v>
      </c>
      <c r="O9" s="17">
        <v>15</v>
      </c>
      <c r="P9" s="20">
        <v>0.03</v>
      </c>
      <c r="Q9" s="315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6">
        <v>4.4999999999999998E-2</v>
      </c>
    </row>
    <row r="10" spans="1:24" s="18" customFormat="1" ht="15.5" x14ac:dyDescent="0.35">
      <c r="A10" s="139"/>
      <c r="B10" s="139"/>
      <c r="C10" s="181">
        <v>102</v>
      </c>
      <c r="D10" s="911" t="s">
        <v>18</v>
      </c>
      <c r="E10" s="424" t="s">
        <v>87</v>
      </c>
      <c r="F10" s="933">
        <v>200</v>
      </c>
      <c r="G10" s="132"/>
      <c r="H10" s="315">
        <v>1</v>
      </c>
      <c r="I10" s="17">
        <v>0</v>
      </c>
      <c r="J10" s="46">
        <v>23.6</v>
      </c>
      <c r="K10" s="338">
        <v>98.4</v>
      </c>
      <c r="L10" s="315">
        <v>0.02</v>
      </c>
      <c r="M10" s="17">
        <v>0.02</v>
      </c>
      <c r="N10" s="17">
        <v>0.78</v>
      </c>
      <c r="O10" s="17">
        <v>60</v>
      </c>
      <c r="P10" s="20">
        <v>0</v>
      </c>
      <c r="Q10" s="315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6">
        <v>0</v>
      </c>
    </row>
    <row r="11" spans="1:24" s="18" customFormat="1" ht="37.5" customHeight="1" x14ac:dyDescent="0.35">
      <c r="A11" s="139"/>
      <c r="B11" s="139"/>
      <c r="C11" s="182">
        <v>119</v>
      </c>
      <c r="D11" s="558" t="s">
        <v>14</v>
      </c>
      <c r="E11" s="196" t="s">
        <v>58</v>
      </c>
      <c r="F11" s="193">
        <v>30</v>
      </c>
      <c r="G11" s="790"/>
      <c r="H11" s="315">
        <v>2.13</v>
      </c>
      <c r="I11" s="17">
        <v>0.21</v>
      </c>
      <c r="J11" s="46">
        <v>13.26</v>
      </c>
      <c r="K11" s="339">
        <v>72</v>
      </c>
      <c r="L11" s="369">
        <v>0.03</v>
      </c>
      <c r="M11" s="22">
        <v>0.01</v>
      </c>
      <c r="N11" s="22">
        <v>0</v>
      </c>
      <c r="O11" s="22">
        <v>0</v>
      </c>
      <c r="P11" s="23">
        <v>0</v>
      </c>
      <c r="Q11" s="369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18" customFormat="1" ht="37.5" customHeight="1" x14ac:dyDescent="0.35">
      <c r="A12" s="139"/>
      <c r="B12" s="139"/>
      <c r="C12" s="179">
        <v>120</v>
      </c>
      <c r="D12" s="558" t="s">
        <v>15</v>
      </c>
      <c r="E12" s="196" t="s">
        <v>49</v>
      </c>
      <c r="F12" s="193">
        <v>20</v>
      </c>
      <c r="G12" s="790"/>
      <c r="H12" s="315">
        <v>1.1399999999999999</v>
      </c>
      <c r="I12" s="17">
        <v>0.22</v>
      </c>
      <c r="J12" s="46">
        <v>7.44</v>
      </c>
      <c r="K12" s="33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7.5" customHeight="1" x14ac:dyDescent="0.35">
      <c r="A13" s="139"/>
      <c r="B13" s="409" t="s">
        <v>80</v>
      </c>
      <c r="C13" s="237"/>
      <c r="D13" s="702"/>
      <c r="E13" s="628" t="s">
        <v>21</v>
      </c>
      <c r="F13" s="903">
        <f>F6+F7+F9+F10+F11+F12</f>
        <v>640</v>
      </c>
      <c r="G13" s="699">
        <f t="shared" ref="G13:X13" si="0">G6+G7+G9+G10+G11+G12</f>
        <v>0</v>
      </c>
      <c r="H13" s="629">
        <f t="shared" si="0"/>
        <v>23.049999999999997</v>
      </c>
      <c r="I13" s="630">
        <f t="shared" si="0"/>
        <v>14.920000000000002</v>
      </c>
      <c r="J13" s="631">
        <f t="shared" si="0"/>
        <v>93.38000000000001</v>
      </c>
      <c r="K13" s="699">
        <f t="shared" si="0"/>
        <v>606.59</v>
      </c>
      <c r="L13" s="629">
        <f t="shared" si="0"/>
        <v>0.33000000000000007</v>
      </c>
      <c r="M13" s="630">
        <f t="shared" si="0"/>
        <v>0.30400000000000005</v>
      </c>
      <c r="N13" s="630">
        <f t="shared" si="0"/>
        <v>47.010000000000005</v>
      </c>
      <c r="O13" s="630">
        <f t="shared" si="0"/>
        <v>219</v>
      </c>
      <c r="P13" s="723">
        <f t="shared" si="0"/>
        <v>0.30000000000000004</v>
      </c>
      <c r="Q13" s="629">
        <f t="shared" si="0"/>
        <v>173.88000000000002</v>
      </c>
      <c r="R13" s="630">
        <f t="shared" si="0"/>
        <v>440.03999999999996</v>
      </c>
      <c r="S13" s="630">
        <f t="shared" si="0"/>
        <v>156.90999999999997</v>
      </c>
      <c r="T13" s="630">
        <f t="shared" si="0"/>
        <v>22.73</v>
      </c>
      <c r="U13" s="630">
        <f t="shared" si="0"/>
        <v>1920.92</v>
      </c>
      <c r="V13" s="630">
        <f t="shared" si="0"/>
        <v>0.11460000000000002</v>
      </c>
      <c r="W13" s="630">
        <f t="shared" si="0"/>
        <v>1.89E-2</v>
      </c>
      <c r="X13" s="631">
        <f t="shared" si="0"/>
        <v>0.57200000000000006</v>
      </c>
    </row>
    <row r="14" spans="1:24" s="18" customFormat="1" ht="37.5" customHeight="1" x14ac:dyDescent="0.35">
      <c r="A14" s="139"/>
      <c r="B14" s="410" t="s">
        <v>82</v>
      </c>
      <c r="C14" s="310"/>
      <c r="D14" s="842"/>
      <c r="E14" s="633" t="s">
        <v>21</v>
      </c>
      <c r="F14" s="904">
        <f>F6+F8+F9+F10+F11+F12</f>
        <v>640</v>
      </c>
      <c r="G14" s="721">
        <f t="shared" ref="G14:X14" si="1">G6+G8+G9+G10+G11+G12</f>
        <v>0</v>
      </c>
      <c r="H14" s="678">
        <f t="shared" si="1"/>
        <v>27.28</v>
      </c>
      <c r="I14" s="675">
        <f t="shared" si="1"/>
        <v>8.3500000000000014</v>
      </c>
      <c r="J14" s="679">
        <f t="shared" si="1"/>
        <v>81.95</v>
      </c>
      <c r="K14" s="721">
        <f t="shared" si="1"/>
        <v>519.38</v>
      </c>
      <c r="L14" s="678">
        <f t="shared" si="1"/>
        <v>0.3</v>
      </c>
      <c r="M14" s="675">
        <f t="shared" si="1"/>
        <v>0.32400000000000007</v>
      </c>
      <c r="N14" s="675">
        <f t="shared" si="1"/>
        <v>47.93</v>
      </c>
      <c r="O14" s="675">
        <f t="shared" si="1"/>
        <v>92.2</v>
      </c>
      <c r="P14" s="682">
        <f t="shared" si="1"/>
        <v>0.31000000000000005</v>
      </c>
      <c r="Q14" s="678">
        <f t="shared" si="1"/>
        <v>151.81</v>
      </c>
      <c r="R14" s="675">
        <f t="shared" si="1"/>
        <v>395.78</v>
      </c>
      <c r="S14" s="675">
        <f t="shared" si="1"/>
        <v>127.86000000000001</v>
      </c>
      <c r="T14" s="675">
        <f t="shared" si="1"/>
        <v>22.279999999999998</v>
      </c>
      <c r="U14" s="675">
        <f t="shared" si="1"/>
        <v>1607.45</v>
      </c>
      <c r="V14" s="675">
        <f t="shared" si="1"/>
        <v>1.46E-2</v>
      </c>
      <c r="W14" s="675">
        <f t="shared" si="1"/>
        <v>6.8000000000000005E-3</v>
      </c>
      <c r="X14" s="679">
        <f t="shared" si="1"/>
        <v>0.72200000000000009</v>
      </c>
    </row>
    <row r="15" spans="1:24" s="18" customFormat="1" ht="37.5" customHeight="1" x14ac:dyDescent="0.35">
      <c r="A15" s="139"/>
      <c r="B15" s="409" t="s">
        <v>80</v>
      </c>
      <c r="C15" s="309"/>
      <c r="D15" s="838"/>
      <c r="E15" s="628" t="s">
        <v>22</v>
      </c>
      <c r="F15" s="779"/>
      <c r="G15" s="791"/>
      <c r="H15" s="429"/>
      <c r="I15" s="74"/>
      <c r="J15" s="75"/>
      <c r="K15" s="974">
        <f>K13/23.5</f>
        <v>25.812340425531918</v>
      </c>
      <c r="L15" s="429"/>
      <c r="M15" s="74"/>
      <c r="N15" s="74"/>
      <c r="O15" s="74"/>
      <c r="P15" s="146"/>
      <c r="Q15" s="429"/>
      <c r="R15" s="74"/>
      <c r="S15" s="74"/>
      <c r="T15" s="74"/>
      <c r="U15" s="74"/>
      <c r="V15" s="74"/>
      <c r="W15" s="74"/>
      <c r="X15" s="75"/>
    </row>
    <row r="16" spans="1:24" s="18" customFormat="1" ht="37.5" customHeight="1" thickBot="1" x14ac:dyDescent="0.4">
      <c r="A16" s="459"/>
      <c r="B16" s="411" t="s">
        <v>82</v>
      </c>
      <c r="C16" s="241"/>
      <c r="D16" s="792"/>
      <c r="E16" s="639" t="s">
        <v>22</v>
      </c>
      <c r="F16" s="782"/>
      <c r="G16" s="792"/>
      <c r="H16" s="487"/>
      <c r="I16" s="467"/>
      <c r="J16" s="468"/>
      <c r="K16" s="489">
        <f>K14/23.5</f>
        <v>22.101276595744682</v>
      </c>
      <c r="L16" s="487"/>
      <c r="M16" s="467"/>
      <c r="N16" s="467"/>
      <c r="O16" s="467"/>
      <c r="P16" s="940"/>
      <c r="Q16" s="487"/>
      <c r="R16" s="467"/>
      <c r="S16" s="467"/>
      <c r="T16" s="467"/>
      <c r="U16" s="467"/>
      <c r="V16" s="467"/>
      <c r="W16" s="467"/>
      <c r="X16" s="468"/>
    </row>
    <row r="17" spans="1:24" s="18" customFormat="1" ht="37.5" customHeight="1" x14ac:dyDescent="0.35">
      <c r="A17" s="191" t="s">
        <v>7</v>
      </c>
      <c r="B17" s="947"/>
      <c r="C17" s="942">
        <v>172</v>
      </c>
      <c r="D17" s="449" t="s">
        <v>20</v>
      </c>
      <c r="E17" s="423" t="s">
        <v>173</v>
      </c>
      <c r="F17" s="817">
        <v>60</v>
      </c>
      <c r="G17" s="384"/>
      <c r="H17" s="386">
        <v>1.86</v>
      </c>
      <c r="I17" s="117">
        <v>0.12</v>
      </c>
      <c r="J17" s="119">
        <v>4.26</v>
      </c>
      <c r="K17" s="818">
        <v>24.6</v>
      </c>
      <c r="L17" s="386">
        <v>0.06</v>
      </c>
      <c r="M17" s="117">
        <v>0.11</v>
      </c>
      <c r="N17" s="117">
        <v>6</v>
      </c>
      <c r="O17" s="117">
        <v>1.2</v>
      </c>
      <c r="P17" s="118">
        <v>0</v>
      </c>
      <c r="Q17" s="386">
        <v>9.6</v>
      </c>
      <c r="R17" s="117">
        <v>31.8</v>
      </c>
      <c r="S17" s="117">
        <v>12.6</v>
      </c>
      <c r="T17" s="117">
        <v>0.42</v>
      </c>
      <c r="U17" s="117">
        <v>438.6</v>
      </c>
      <c r="V17" s="117">
        <v>0</v>
      </c>
      <c r="W17" s="117">
        <v>1E-3</v>
      </c>
      <c r="X17" s="119">
        <v>0.02</v>
      </c>
    </row>
    <row r="18" spans="1:24" s="18" customFormat="1" ht="37.5" customHeight="1" x14ac:dyDescent="0.35">
      <c r="A18" s="139"/>
      <c r="B18" s="139"/>
      <c r="C18" s="179">
        <v>37</v>
      </c>
      <c r="D18" s="229" t="s">
        <v>9</v>
      </c>
      <c r="E18" s="526" t="s">
        <v>127</v>
      </c>
      <c r="F18" s="242">
        <v>200</v>
      </c>
      <c r="G18" s="196"/>
      <c r="H18" s="316">
        <v>6</v>
      </c>
      <c r="I18" s="13">
        <v>5.4</v>
      </c>
      <c r="J18" s="50">
        <v>10.8</v>
      </c>
      <c r="K18" s="182">
        <v>115.6</v>
      </c>
      <c r="L18" s="316">
        <v>0.1</v>
      </c>
      <c r="M18" s="103">
        <v>0.1</v>
      </c>
      <c r="N18" s="13">
        <v>10.7</v>
      </c>
      <c r="O18" s="13">
        <v>162</v>
      </c>
      <c r="P18" s="50">
        <v>0</v>
      </c>
      <c r="Q18" s="316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0">
        <v>0.05</v>
      </c>
    </row>
    <row r="19" spans="1:24" s="38" customFormat="1" ht="37.5" customHeight="1" x14ac:dyDescent="0.35">
      <c r="A19" s="140"/>
      <c r="B19" s="525"/>
      <c r="C19" s="180">
        <v>181</v>
      </c>
      <c r="D19" s="268" t="s">
        <v>10</v>
      </c>
      <c r="E19" s="526" t="s">
        <v>138</v>
      </c>
      <c r="F19" s="242">
        <v>90</v>
      </c>
      <c r="G19" s="266"/>
      <c r="H19" s="316">
        <v>21.24</v>
      </c>
      <c r="I19" s="13">
        <v>7.47</v>
      </c>
      <c r="J19" s="50">
        <v>2.7</v>
      </c>
      <c r="K19" s="182">
        <v>162.9</v>
      </c>
      <c r="L19" s="316">
        <v>0.02</v>
      </c>
      <c r="M19" s="103">
        <v>0.14000000000000001</v>
      </c>
      <c r="N19" s="13">
        <v>0.3</v>
      </c>
      <c r="O19" s="13">
        <v>43.2</v>
      </c>
      <c r="P19" s="25">
        <v>8.9999999999999993E-3</v>
      </c>
      <c r="Q19" s="316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0">
        <v>0.06</v>
      </c>
    </row>
    <row r="20" spans="1:24" s="38" customFormat="1" ht="37.5" customHeight="1" x14ac:dyDescent="0.35">
      <c r="A20" s="140"/>
      <c r="B20" s="140"/>
      <c r="C20" s="180">
        <v>64</v>
      </c>
      <c r="D20" s="268" t="s">
        <v>51</v>
      </c>
      <c r="E20" s="526" t="s">
        <v>76</v>
      </c>
      <c r="F20" s="242">
        <v>150</v>
      </c>
      <c r="G20" s="266"/>
      <c r="H20" s="316">
        <v>6.45</v>
      </c>
      <c r="I20" s="13">
        <v>4.05</v>
      </c>
      <c r="J20" s="50">
        <v>40.200000000000003</v>
      </c>
      <c r="K20" s="182">
        <v>223.65</v>
      </c>
      <c r="L20" s="327">
        <v>0.08</v>
      </c>
      <c r="M20" s="272">
        <v>0.2</v>
      </c>
      <c r="N20" s="108">
        <v>0</v>
      </c>
      <c r="O20" s="108">
        <v>30</v>
      </c>
      <c r="P20" s="109">
        <v>0.11</v>
      </c>
      <c r="Q20" s="327">
        <v>13.05</v>
      </c>
      <c r="R20" s="108">
        <v>58.34</v>
      </c>
      <c r="S20" s="108">
        <v>22.53</v>
      </c>
      <c r="T20" s="108">
        <v>1.25</v>
      </c>
      <c r="U20" s="108">
        <v>1.1000000000000001</v>
      </c>
      <c r="V20" s="108">
        <v>0</v>
      </c>
      <c r="W20" s="108">
        <v>0</v>
      </c>
      <c r="X20" s="271">
        <v>0</v>
      </c>
    </row>
    <row r="21" spans="1:24" s="38" customFormat="1" ht="37.5" customHeight="1" x14ac:dyDescent="0.35">
      <c r="A21" s="140"/>
      <c r="B21" s="140"/>
      <c r="C21" s="274">
        <v>98</v>
      </c>
      <c r="D21" s="180" t="s">
        <v>18</v>
      </c>
      <c r="E21" s="268" t="s">
        <v>89</v>
      </c>
      <c r="F21" s="180">
        <v>200</v>
      </c>
      <c r="G21" s="292"/>
      <c r="H21" s="21">
        <v>0.4</v>
      </c>
      <c r="I21" s="22">
        <v>0</v>
      </c>
      <c r="J21" s="23">
        <v>27</v>
      </c>
      <c r="K21" s="252">
        <v>110</v>
      </c>
      <c r="L21" s="315">
        <v>0</v>
      </c>
      <c r="M21" s="19">
        <v>0</v>
      </c>
      <c r="N21" s="17">
        <v>1.4</v>
      </c>
      <c r="O21" s="17">
        <v>0</v>
      </c>
      <c r="P21" s="46">
        <v>0</v>
      </c>
      <c r="Q21" s="315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6">
        <v>0</v>
      </c>
    </row>
    <row r="22" spans="1:24" s="38" customFormat="1" ht="37.5" customHeight="1" x14ac:dyDescent="0.35">
      <c r="A22" s="140"/>
      <c r="B22" s="140"/>
      <c r="C22" s="274">
        <v>119</v>
      </c>
      <c r="D22" s="196" t="s">
        <v>14</v>
      </c>
      <c r="E22" s="233" t="s">
        <v>58</v>
      </c>
      <c r="F22" s="179">
        <v>45</v>
      </c>
      <c r="G22" s="294"/>
      <c r="H22" s="315">
        <v>3.19</v>
      </c>
      <c r="I22" s="17">
        <v>0.31</v>
      </c>
      <c r="J22" s="46">
        <v>19.89</v>
      </c>
      <c r="K22" s="24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15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0">
        <v>0</v>
      </c>
    </row>
    <row r="23" spans="1:24" s="38" customFormat="1" ht="37.5" customHeight="1" x14ac:dyDescent="0.35">
      <c r="A23" s="140"/>
      <c r="B23" s="140"/>
      <c r="C23" s="180">
        <v>120</v>
      </c>
      <c r="D23" s="196" t="s">
        <v>15</v>
      </c>
      <c r="E23" s="233" t="s">
        <v>49</v>
      </c>
      <c r="F23" s="179">
        <v>25</v>
      </c>
      <c r="G23" s="294"/>
      <c r="H23" s="315">
        <v>1.42</v>
      </c>
      <c r="I23" s="17">
        <v>0.27</v>
      </c>
      <c r="J23" s="46">
        <v>9.3000000000000007</v>
      </c>
      <c r="K23" s="24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15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6">
        <v>0.02</v>
      </c>
    </row>
    <row r="24" spans="1:24" s="38" customFormat="1" ht="37.5" customHeight="1" x14ac:dyDescent="0.35">
      <c r="A24" s="140"/>
      <c r="B24" s="140"/>
      <c r="C24" s="527"/>
      <c r="D24" s="528"/>
      <c r="E24" s="425"/>
      <c r="F24" s="360">
        <f>SUM(F17:F23)</f>
        <v>770</v>
      </c>
      <c r="G24" s="360"/>
      <c r="H24" s="262">
        <f t="shared" ref="H24:J24" si="2">SUM(H17:H23)</f>
        <v>40.559999999999995</v>
      </c>
      <c r="I24" s="36">
        <f t="shared" si="2"/>
        <v>17.619999999999997</v>
      </c>
      <c r="J24" s="82">
        <f t="shared" si="2"/>
        <v>114.15</v>
      </c>
      <c r="K24" s="360">
        <f>SUM(K17:K23)</f>
        <v>790.07</v>
      </c>
      <c r="L24" s="262">
        <f t="shared" ref="L24:X24" si="3">SUM(L17:L23)</f>
        <v>0.33</v>
      </c>
      <c r="M24" s="36">
        <f t="shared" si="3"/>
        <v>0.60000000000000009</v>
      </c>
      <c r="N24" s="36">
        <f t="shared" si="3"/>
        <v>18.5</v>
      </c>
      <c r="O24" s="36">
        <f t="shared" si="3"/>
        <v>236.39999999999998</v>
      </c>
      <c r="P24" s="82">
        <f t="shared" si="3"/>
        <v>0.11899999999999999</v>
      </c>
      <c r="Q24" s="262">
        <f t="shared" si="3"/>
        <v>121.63999999999999</v>
      </c>
      <c r="R24" s="36">
        <f t="shared" si="3"/>
        <v>451.88</v>
      </c>
      <c r="S24" s="36">
        <f t="shared" si="3"/>
        <v>124.14999999999999</v>
      </c>
      <c r="T24" s="36">
        <f t="shared" si="3"/>
        <v>7.02</v>
      </c>
      <c r="U24" s="36">
        <f t="shared" si="3"/>
        <v>1448.9199999999996</v>
      </c>
      <c r="V24" s="36">
        <f t="shared" si="3"/>
        <v>1.7500000000000002E-2</v>
      </c>
      <c r="W24" s="36">
        <f t="shared" si="3"/>
        <v>6.5000000000000006E-3</v>
      </c>
      <c r="X24" s="82">
        <f t="shared" si="3"/>
        <v>0.15</v>
      </c>
    </row>
    <row r="25" spans="1:24" s="38" customFormat="1" ht="37.5" customHeight="1" thickBot="1" x14ac:dyDescent="0.4">
      <c r="A25" s="192"/>
      <c r="B25" s="192"/>
      <c r="C25" s="186"/>
      <c r="D25" s="282"/>
      <c r="E25" s="494"/>
      <c r="F25" s="530"/>
      <c r="G25" s="530"/>
      <c r="H25" s="532"/>
      <c r="I25" s="533"/>
      <c r="J25" s="534"/>
      <c r="K25" s="531">
        <f>K24/23.5</f>
        <v>33.620000000000005</v>
      </c>
      <c r="L25" s="532"/>
      <c r="M25" s="731"/>
      <c r="N25" s="533"/>
      <c r="O25" s="533"/>
      <c r="P25" s="534"/>
      <c r="Q25" s="532"/>
      <c r="R25" s="533"/>
      <c r="S25" s="533"/>
      <c r="T25" s="533"/>
      <c r="U25" s="533"/>
      <c r="V25" s="533"/>
      <c r="W25" s="533"/>
      <c r="X25" s="534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373"/>
      <c r="F27" s="28"/>
      <c r="G27" s="11"/>
      <c r="H27" s="11"/>
      <c r="I27" s="11"/>
      <c r="J27" s="11"/>
    </row>
    <row r="28" spans="1:24" ht="18" x14ac:dyDescent="0.35">
      <c r="A28" s="71" t="s">
        <v>70</v>
      </c>
      <c r="B28" s="148"/>
      <c r="C28" s="72"/>
      <c r="D28" s="60"/>
      <c r="E28" s="27"/>
      <c r="F28" s="28"/>
      <c r="G28" s="11"/>
      <c r="H28" s="11"/>
      <c r="I28" s="11"/>
      <c r="J28" s="11"/>
    </row>
    <row r="29" spans="1:24" ht="18" x14ac:dyDescent="0.35">
      <c r="A29" s="68" t="s">
        <v>71</v>
      </c>
      <c r="B29" s="149"/>
      <c r="C29" s="69"/>
      <c r="D29" s="70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topLeftCell="A7" zoomScale="60" zoomScaleNormal="60" workbookViewId="0">
      <selection activeCell="C10" sqref="C10:X10"/>
    </sheetView>
  </sheetViews>
  <sheetFormatPr defaultRowHeight="14.5" x14ac:dyDescent="0.35"/>
  <cols>
    <col min="1" max="1" width="16.81640625" customWidth="1"/>
    <col min="2" max="2" width="1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504" t="s">
        <v>40</v>
      </c>
      <c r="D4" s="173"/>
      <c r="E4" s="207"/>
      <c r="F4" s="551"/>
      <c r="G4" s="553"/>
      <c r="H4" s="88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47" thickBot="1" x14ac:dyDescent="0.4">
      <c r="A5" s="188" t="s">
        <v>0</v>
      </c>
      <c r="B5" s="188"/>
      <c r="C5" s="170" t="s">
        <v>41</v>
      </c>
      <c r="D5" s="111" t="s">
        <v>42</v>
      </c>
      <c r="E5" s="138" t="s">
        <v>39</v>
      </c>
      <c r="F5" s="170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39" customHeight="1" x14ac:dyDescent="0.35">
      <c r="A6" s="191" t="s">
        <v>6</v>
      </c>
      <c r="B6" s="114"/>
      <c r="C6" s="284">
        <v>28</v>
      </c>
      <c r="D6" s="293" t="s">
        <v>20</v>
      </c>
      <c r="E6" s="613" t="s">
        <v>184</v>
      </c>
      <c r="F6" s="566">
        <v>60</v>
      </c>
      <c r="G6" s="710"/>
      <c r="H6" s="714">
        <v>0.42</v>
      </c>
      <c r="I6" s="715">
        <v>0.06</v>
      </c>
      <c r="J6" s="716">
        <v>1.02</v>
      </c>
      <c r="K6" s="717">
        <v>6.18</v>
      </c>
      <c r="L6" s="759">
        <v>0.02</v>
      </c>
      <c r="M6" s="490">
        <v>0.02</v>
      </c>
      <c r="N6" s="57">
        <v>6</v>
      </c>
      <c r="O6" s="57">
        <v>10</v>
      </c>
      <c r="P6" s="58">
        <v>0</v>
      </c>
      <c r="Q6" s="490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9" customHeight="1" x14ac:dyDescent="0.35">
      <c r="A7" s="139"/>
      <c r="B7" s="112"/>
      <c r="C7" s="180">
        <v>89</v>
      </c>
      <c r="D7" s="266" t="s">
        <v>10</v>
      </c>
      <c r="E7" s="526" t="s">
        <v>131</v>
      </c>
      <c r="F7" s="614">
        <v>90</v>
      </c>
      <c r="G7" s="219"/>
      <c r="H7" s="615">
        <v>14.88</v>
      </c>
      <c r="I7" s="616">
        <v>13.95</v>
      </c>
      <c r="J7" s="617">
        <v>3.3</v>
      </c>
      <c r="K7" s="618">
        <v>198.45</v>
      </c>
      <c r="L7" s="615">
        <v>0.05</v>
      </c>
      <c r="M7" s="760">
        <v>0.11</v>
      </c>
      <c r="N7" s="616">
        <v>1</v>
      </c>
      <c r="O7" s="616">
        <v>49</v>
      </c>
      <c r="P7" s="713">
        <v>0</v>
      </c>
      <c r="Q7" s="615">
        <v>17.02</v>
      </c>
      <c r="R7" s="616">
        <v>127.1</v>
      </c>
      <c r="S7" s="616">
        <v>23.09</v>
      </c>
      <c r="T7" s="616">
        <v>1.29</v>
      </c>
      <c r="U7" s="616">
        <v>266.67</v>
      </c>
      <c r="V7" s="616">
        <v>6.0000000000000001E-3</v>
      </c>
      <c r="W7" s="616">
        <v>0</v>
      </c>
      <c r="X7" s="617">
        <v>0.05</v>
      </c>
    </row>
    <row r="8" spans="1:24" s="18" customFormat="1" ht="39" customHeight="1" x14ac:dyDescent="0.35">
      <c r="A8" s="139"/>
      <c r="B8" s="112"/>
      <c r="C8" s="180">
        <v>65</v>
      </c>
      <c r="D8" s="266" t="s">
        <v>51</v>
      </c>
      <c r="E8" s="526" t="s">
        <v>57</v>
      </c>
      <c r="F8" s="614">
        <v>150</v>
      </c>
      <c r="G8" s="711"/>
      <c r="H8" s="615">
        <v>6.45</v>
      </c>
      <c r="I8" s="616">
        <v>4.05</v>
      </c>
      <c r="J8" s="617">
        <v>40.200000000000003</v>
      </c>
      <c r="K8" s="618">
        <v>223.65</v>
      </c>
      <c r="L8" s="316">
        <v>0.08</v>
      </c>
      <c r="M8" s="103">
        <v>0.02</v>
      </c>
      <c r="N8" s="13">
        <v>0</v>
      </c>
      <c r="O8" s="13">
        <v>30</v>
      </c>
      <c r="P8" s="50">
        <v>0.11</v>
      </c>
      <c r="Q8" s="103">
        <v>13.05</v>
      </c>
      <c r="R8" s="13">
        <v>58.34</v>
      </c>
      <c r="S8" s="13">
        <v>22.53</v>
      </c>
      <c r="T8" s="13">
        <v>1.25</v>
      </c>
      <c r="U8" s="13">
        <v>1.1000000000000001</v>
      </c>
      <c r="V8" s="13">
        <v>0</v>
      </c>
      <c r="W8" s="13">
        <v>0</v>
      </c>
      <c r="X8" s="54">
        <v>0</v>
      </c>
    </row>
    <row r="9" spans="1:24" s="18" customFormat="1" ht="39" customHeight="1" x14ac:dyDescent="0.35">
      <c r="A9" s="139"/>
      <c r="B9" s="112"/>
      <c r="C9" s="274">
        <v>107</v>
      </c>
      <c r="D9" s="229" t="s">
        <v>18</v>
      </c>
      <c r="E9" s="281" t="s">
        <v>164</v>
      </c>
      <c r="F9" s="179">
        <v>200</v>
      </c>
      <c r="G9" s="336"/>
      <c r="H9" s="315">
        <v>0.8</v>
      </c>
      <c r="I9" s="17">
        <v>0.2</v>
      </c>
      <c r="J9" s="46">
        <v>23.2</v>
      </c>
      <c r="K9" s="249">
        <v>94.4</v>
      </c>
      <c r="L9" s="369">
        <v>0.02</v>
      </c>
      <c r="M9" s="21"/>
      <c r="N9" s="22">
        <v>4</v>
      </c>
      <c r="O9" s="22">
        <v>0</v>
      </c>
      <c r="P9" s="54"/>
      <c r="Q9" s="21">
        <v>16</v>
      </c>
      <c r="R9" s="22">
        <v>18</v>
      </c>
      <c r="S9" s="22">
        <v>10</v>
      </c>
      <c r="T9" s="22">
        <v>0.4</v>
      </c>
      <c r="U9" s="22"/>
      <c r="V9" s="22"/>
      <c r="W9" s="22"/>
      <c r="X9" s="54"/>
    </row>
    <row r="10" spans="1:24" s="18" customFormat="1" ht="39" customHeight="1" x14ac:dyDescent="0.35">
      <c r="A10" s="139"/>
      <c r="B10" s="112"/>
      <c r="C10" s="274">
        <v>119</v>
      </c>
      <c r="D10" s="266" t="s">
        <v>14</v>
      </c>
      <c r="E10" s="268" t="s">
        <v>58</v>
      </c>
      <c r="F10" s="219">
        <v>20</v>
      </c>
      <c r="G10" s="712"/>
      <c r="H10" s="369">
        <v>1.4</v>
      </c>
      <c r="I10" s="22">
        <v>0.14000000000000001</v>
      </c>
      <c r="J10" s="54">
        <v>8.8000000000000007</v>
      </c>
      <c r="K10" s="619">
        <v>48</v>
      </c>
      <c r="L10" s="369">
        <v>0.02</v>
      </c>
      <c r="M10" s="21">
        <v>6.0000000000000001E-3</v>
      </c>
      <c r="N10" s="22">
        <v>0</v>
      </c>
      <c r="O10" s="22">
        <v>0</v>
      </c>
      <c r="P10" s="54">
        <v>0</v>
      </c>
      <c r="Q10" s="369">
        <v>7.4</v>
      </c>
      <c r="R10" s="22">
        <v>43.6</v>
      </c>
      <c r="S10" s="22">
        <v>13</v>
      </c>
      <c r="T10" s="22">
        <v>0.56000000000000005</v>
      </c>
      <c r="U10" s="22">
        <v>18.600000000000001</v>
      </c>
      <c r="V10" s="22">
        <v>5.9999999999999995E-4</v>
      </c>
      <c r="W10" s="22">
        <v>1E-3</v>
      </c>
      <c r="X10" s="54">
        <v>0</v>
      </c>
    </row>
    <row r="11" spans="1:24" s="18" customFormat="1" ht="39" customHeight="1" x14ac:dyDescent="0.35">
      <c r="A11" s="139"/>
      <c r="B11" s="112"/>
      <c r="C11" s="180">
        <v>120</v>
      </c>
      <c r="D11" s="266" t="s">
        <v>15</v>
      </c>
      <c r="E11" s="268" t="s">
        <v>49</v>
      </c>
      <c r="F11" s="219">
        <v>20</v>
      </c>
      <c r="G11" s="712"/>
      <c r="H11" s="369">
        <v>1.1399999999999999</v>
      </c>
      <c r="I11" s="22">
        <v>0.22</v>
      </c>
      <c r="J11" s="54">
        <v>7.44</v>
      </c>
      <c r="K11" s="619">
        <v>36.26</v>
      </c>
      <c r="L11" s="369">
        <v>0.02</v>
      </c>
      <c r="M11" s="21">
        <v>2.4E-2</v>
      </c>
      <c r="N11" s="22">
        <v>0.08</v>
      </c>
      <c r="O11" s="22">
        <v>0</v>
      </c>
      <c r="P11" s="54">
        <v>0</v>
      </c>
      <c r="Q11" s="369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4">
        <v>1.2E-2</v>
      </c>
    </row>
    <row r="12" spans="1:24" s="18" customFormat="1" ht="39" customHeight="1" x14ac:dyDescent="0.35">
      <c r="A12" s="139"/>
      <c r="B12" s="112"/>
      <c r="C12" s="994"/>
      <c r="D12" s="620"/>
      <c r="E12" s="425" t="s">
        <v>21</v>
      </c>
      <c r="F12" s="219">
        <f>F6+F7+F8+F9+F10+F11</f>
        <v>540</v>
      </c>
      <c r="G12" s="219"/>
      <c r="H12" s="262">
        <f t="shared" ref="H12:X12" si="0">H6+H7+H8+H9+H10+H11</f>
        <v>25.09</v>
      </c>
      <c r="I12" s="36">
        <f t="shared" si="0"/>
        <v>18.619999999999997</v>
      </c>
      <c r="J12" s="82">
        <f t="shared" si="0"/>
        <v>83.96</v>
      </c>
      <c r="K12" s="661">
        <f t="shared" si="0"/>
        <v>606.93999999999994</v>
      </c>
      <c r="L12" s="262">
        <f t="shared" si="0"/>
        <v>0.21</v>
      </c>
      <c r="M12" s="36">
        <f t="shared" si="0"/>
        <v>0.18</v>
      </c>
      <c r="N12" s="36">
        <f t="shared" si="0"/>
        <v>11.08</v>
      </c>
      <c r="O12" s="36">
        <f t="shared" si="0"/>
        <v>89</v>
      </c>
      <c r="P12" s="358">
        <f t="shared" si="0"/>
        <v>0.11</v>
      </c>
      <c r="Q12" s="262">
        <f t="shared" si="0"/>
        <v>74.070000000000007</v>
      </c>
      <c r="R12" s="36">
        <f t="shared" si="0"/>
        <v>296.24</v>
      </c>
      <c r="S12" s="36">
        <f t="shared" si="0"/>
        <v>85.220000000000013</v>
      </c>
      <c r="T12" s="36">
        <f t="shared" si="0"/>
        <v>4.32</v>
      </c>
      <c r="U12" s="36">
        <f t="shared" si="0"/>
        <v>477.47</v>
      </c>
      <c r="V12" s="36">
        <f t="shared" si="0"/>
        <v>8.6E-3</v>
      </c>
      <c r="W12" s="36">
        <f t="shared" si="0"/>
        <v>3.2000000000000002E-3</v>
      </c>
      <c r="X12" s="82">
        <f t="shared" si="0"/>
        <v>6.2E-2</v>
      </c>
    </row>
    <row r="13" spans="1:24" s="18" customFormat="1" ht="39" customHeight="1" thickBot="1" x14ac:dyDescent="0.4">
      <c r="A13" s="459"/>
      <c r="B13" s="112"/>
      <c r="C13" s="994"/>
      <c r="D13" s="178"/>
      <c r="E13" s="426" t="s">
        <v>22</v>
      </c>
      <c r="F13" s="258"/>
      <c r="G13" s="258"/>
      <c r="H13" s="323"/>
      <c r="I13" s="200"/>
      <c r="J13" s="201"/>
      <c r="K13" s="458">
        <f>K12/23.5</f>
        <v>25.82723404255319</v>
      </c>
      <c r="L13" s="323"/>
      <c r="M13" s="270"/>
      <c r="N13" s="200"/>
      <c r="O13" s="200"/>
      <c r="P13" s="287"/>
      <c r="Q13" s="323"/>
      <c r="R13" s="200"/>
      <c r="S13" s="200"/>
      <c r="T13" s="200"/>
      <c r="U13" s="200"/>
      <c r="V13" s="200"/>
      <c r="W13" s="200"/>
      <c r="X13" s="201"/>
    </row>
    <row r="14" spans="1:24" s="18" customFormat="1" ht="39" customHeight="1" x14ac:dyDescent="0.35">
      <c r="A14" s="191" t="s">
        <v>7</v>
      </c>
      <c r="B14" s="560"/>
      <c r="C14" s="684">
        <v>23</v>
      </c>
      <c r="D14" s="560" t="s">
        <v>20</v>
      </c>
      <c r="E14" s="1065" t="s">
        <v>181</v>
      </c>
      <c r="F14" s="898">
        <v>60</v>
      </c>
      <c r="G14" s="202"/>
      <c r="H14" s="490">
        <v>0.24</v>
      </c>
      <c r="I14" s="57">
        <v>0.06</v>
      </c>
      <c r="J14" s="58">
        <v>1.68</v>
      </c>
      <c r="K14" s="484">
        <v>10.199999999999999</v>
      </c>
      <c r="L14" s="488">
        <v>0.03</v>
      </c>
      <c r="M14" s="57">
        <v>0.02</v>
      </c>
      <c r="N14" s="57">
        <v>10.5</v>
      </c>
      <c r="O14" s="57">
        <v>40</v>
      </c>
      <c r="P14" s="561">
        <v>0</v>
      </c>
      <c r="Q14" s="488">
        <v>11.1</v>
      </c>
      <c r="R14" s="57">
        <v>20.399999999999999</v>
      </c>
      <c r="S14" s="57">
        <v>10.199999999999999</v>
      </c>
      <c r="T14" s="57">
        <v>0.45</v>
      </c>
      <c r="U14" s="57">
        <v>145.80000000000001</v>
      </c>
      <c r="V14" s="57">
        <v>5.9999999999999995E-4</v>
      </c>
      <c r="W14" s="57">
        <v>2.0000000000000001E-4</v>
      </c>
      <c r="X14" s="58">
        <v>0.01</v>
      </c>
    </row>
    <row r="15" spans="1:24" s="18" customFormat="1" ht="39" customHeight="1" x14ac:dyDescent="0.35">
      <c r="A15" s="139"/>
      <c r="B15" s="266"/>
      <c r="C15" s="133">
        <v>33</v>
      </c>
      <c r="D15" s="266" t="s">
        <v>9</v>
      </c>
      <c r="E15" s="1066" t="s">
        <v>63</v>
      </c>
      <c r="F15" s="899">
        <v>200</v>
      </c>
      <c r="G15" s="180"/>
      <c r="H15" s="272">
        <v>6.4</v>
      </c>
      <c r="I15" s="108">
        <v>6.2</v>
      </c>
      <c r="J15" s="271">
        <v>12.2</v>
      </c>
      <c r="K15" s="547">
        <v>130.6</v>
      </c>
      <c r="L15" s="316">
        <v>0.08</v>
      </c>
      <c r="M15" s="13">
        <v>0.08</v>
      </c>
      <c r="N15" s="13">
        <v>6.8</v>
      </c>
      <c r="O15" s="13">
        <v>180</v>
      </c>
      <c r="P15" s="25">
        <v>0</v>
      </c>
      <c r="Q15" s="316">
        <v>36.799999999999997</v>
      </c>
      <c r="R15" s="13">
        <v>76.2</v>
      </c>
      <c r="S15" s="13">
        <v>23.2</v>
      </c>
      <c r="T15" s="13">
        <v>0.8</v>
      </c>
      <c r="U15" s="13">
        <v>466.22</v>
      </c>
      <c r="V15" s="13">
        <v>6.0000000000000001E-3</v>
      </c>
      <c r="W15" s="13">
        <v>2E-3</v>
      </c>
      <c r="X15" s="54">
        <v>0.04</v>
      </c>
    </row>
    <row r="16" spans="1:24" s="18" customFormat="1" ht="39" customHeight="1" x14ac:dyDescent="0.35">
      <c r="A16" s="140"/>
      <c r="B16" s="209" t="s">
        <v>80</v>
      </c>
      <c r="C16" s="215">
        <v>42</v>
      </c>
      <c r="D16" s="311" t="s">
        <v>10</v>
      </c>
      <c r="E16" s="1067" t="s">
        <v>129</v>
      </c>
      <c r="F16" s="901">
        <v>90</v>
      </c>
      <c r="G16" s="237"/>
      <c r="H16" s="975">
        <v>18.7</v>
      </c>
      <c r="I16" s="625">
        <v>19.2</v>
      </c>
      <c r="J16" s="626">
        <v>7.5</v>
      </c>
      <c r="K16" s="627">
        <v>278.27999999999997</v>
      </c>
      <c r="L16" s="624">
        <v>7.0000000000000007E-2</v>
      </c>
      <c r="M16" s="625">
        <v>0.1</v>
      </c>
      <c r="N16" s="625">
        <v>1.36</v>
      </c>
      <c r="O16" s="625">
        <v>36</v>
      </c>
      <c r="P16" s="722">
        <v>0.11</v>
      </c>
      <c r="Q16" s="624">
        <v>25.02</v>
      </c>
      <c r="R16" s="625">
        <v>174.5</v>
      </c>
      <c r="S16" s="625">
        <v>21.92</v>
      </c>
      <c r="T16" s="625">
        <v>2.04</v>
      </c>
      <c r="U16" s="625">
        <v>188.73</v>
      </c>
      <c r="V16" s="625">
        <v>4.4999999999999997E-3</v>
      </c>
      <c r="W16" s="625">
        <v>1.8E-3</v>
      </c>
      <c r="X16" s="75">
        <v>3.5999999999999997E-2</v>
      </c>
    </row>
    <row r="17" spans="1:24" s="18" customFormat="1" ht="39" customHeight="1" x14ac:dyDescent="0.35">
      <c r="A17" s="140"/>
      <c r="B17" s="902" t="s">
        <v>82</v>
      </c>
      <c r="C17" s="244">
        <v>126</v>
      </c>
      <c r="D17" s="312" t="s">
        <v>10</v>
      </c>
      <c r="E17" s="471" t="s">
        <v>185</v>
      </c>
      <c r="F17" s="477">
        <v>90</v>
      </c>
      <c r="G17" s="238"/>
      <c r="H17" s="318">
        <v>14.31</v>
      </c>
      <c r="I17" s="66">
        <v>28.8</v>
      </c>
      <c r="J17" s="101">
        <v>4.68</v>
      </c>
      <c r="K17" s="483">
        <v>335.52</v>
      </c>
      <c r="L17" s="485">
        <v>0.45</v>
      </c>
      <c r="M17" s="66">
        <v>0.15</v>
      </c>
      <c r="N17" s="66">
        <v>1.08</v>
      </c>
      <c r="O17" s="66">
        <v>10</v>
      </c>
      <c r="P17" s="67">
        <v>0.44</v>
      </c>
      <c r="Q17" s="485">
        <v>31.51</v>
      </c>
      <c r="R17" s="66">
        <v>183.68</v>
      </c>
      <c r="S17" s="66">
        <v>28.68</v>
      </c>
      <c r="T17" s="66">
        <v>1.88</v>
      </c>
      <c r="U17" s="66">
        <v>322.18</v>
      </c>
      <c r="V17" s="66">
        <v>2.3E-3</v>
      </c>
      <c r="W17" s="66">
        <v>1.7999999999999999E-2</v>
      </c>
      <c r="X17" s="101">
        <v>0.01</v>
      </c>
    </row>
    <row r="18" spans="1:24" s="18" customFormat="1" ht="48" customHeight="1" x14ac:dyDescent="0.35">
      <c r="A18" s="141"/>
      <c r="B18" s="161" t="s">
        <v>80</v>
      </c>
      <c r="C18" s="215">
        <v>247</v>
      </c>
      <c r="D18" s="311" t="s">
        <v>68</v>
      </c>
      <c r="E18" s="1068" t="s">
        <v>167</v>
      </c>
      <c r="F18" s="215">
        <v>150</v>
      </c>
      <c r="G18" s="237"/>
      <c r="H18" s="975">
        <v>3.37</v>
      </c>
      <c r="I18" s="625">
        <v>7.15</v>
      </c>
      <c r="J18" s="722">
        <v>17.5</v>
      </c>
      <c r="K18" s="535">
        <v>148.66</v>
      </c>
      <c r="L18" s="624">
        <v>0.12</v>
      </c>
      <c r="M18" s="975">
        <v>0.12</v>
      </c>
      <c r="N18" s="625">
        <v>18.57</v>
      </c>
      <c r="O18" s="625">
        <v>90</v>
      </c>
      <c r="P18" s="722">
        <v>0.09</v>
      </c>
      <c r="Q18" s="624">
        <v>43.3</v>
      </c>
      <c r="R18" s="625">
        <v>85.5</v>
      </c>
      <c r="S18" s="625">
        <v>28.93</v>
      </c>
      <c r="T18" s="625">
        <v>1.32</v>
      </c>
      <c r="U18" s="625">
        <v>556.63</v>
      </c>
      <c r="V18" s="625">
        <v>0</v>
      </c>
      <c r="W18" s="625">
        <v>0</v>
      </c>
      <c r="X18" s="626">
        <v>0.03</v>
      </c>
    </row>
    <row r="19" spans="1:24" s="18" customFormat="1" ht="48" customHeight="1" x14ac:dyDescent="0.35">
      <c r="A19" s="141"/>
      <c r="B19" s="162" t="s">
        <v>82</v>
      </c>
      <c r="C19" s="216">
        <v>22</v>
      </c>
      <c r="D19" s="312" t="s">
        <v>68</v>
      </c>
      <c r="E19" s="1069" t="s">
        <v>192</v>
      </c>
      <c r="F19" s="216">
        <v>150</v>
      </c>
      <c r="G19" s="238"/>
      <c r="H19" s="318">
        <v>2.4</v>
      </c>
      <c r="I19" s="66">
        <v>6.9</v>
      </c>
      <c r="J19" s="67">
        <v>14.1</v>
      </c>
      <c r="K19" s="319">
        <v>128.85</v>
      </c>
      <c r="L19" s="318">
        <v>0.09</v>
      </c>
      <c r="M19" s="318">
        <v>7.0000000000000001E-3</v>
      </c>
      <c r="N19" s="66">
        <v>21.27</v>
      </c>
      <c r="O19" s="66">
        <v>420</v>
      </c>
      <c r="P19" s="67">
        <v>6.0000000000000001E-3</v>
      </c>
      <c r="Q19" s="485">
        <v>47.33</v>
      </c>
      <c r="R19" s="66">
        <v>66.89</v>
      </c>
      <c r="S19" s="66">
        <v>29.4</v>
      </c>
      <c r="T19" s="66">
        <v>1.08</v>
      </c>
      <c r="U19" s="66">
        <v>35.24</v>
      </c>
      <c r="V19" s="66">
        <v>5.3E-3</v>
      </c>
      <c r="W19" s="66">
        <v>4.0000000000000002E-4</v>
      </c>
      <c r="X19" s="101">
        <v>0.03</v>
      </c>
    </row>
    <row r="20" spans="1:24" s="18" customFormat="1" ht="39" customHeight="1" x14ac:dyDescent="0.35">
      <c r="A20" s="141"/>
      <c r="B20" s="292"/>
      <c r="C20" s="220">
        <v>114</v>
      </c>
      <c r="D20" s="196" t="s">
        <v>47</v>
      </c>
      <c r="E20" s="1070" t="s">
        <v>54</v>
      </c>
      <c r="F20" s="462">
        <v>200</v>
      </c>
      <c r="G20" s="196"/>
      <c r="H20" s="315">
        <v>0.2</v>
      </c>
      <c r="I20" s="17">
        <v>0</v>
      </c>
      <c r="J20" s="46">
        <v>11</v>
      </c>
      <c r="K20" s="338">
        <v>44.8</v>
      </c>
      <c r="L20" s="315">
        <v>0</v>
      </c>
      <c r="M20" s="19">
        <v>0</v>
      </c>
      <c r="N20" s="17">
        <v>0.08</v>
      </c>
      <c r="O20" s="17">
        <v>0</v>
      </c>
      <c r="P20" s="20">
        <v>0</v>
      </c>
      <c r="Q20" s="315">
        <v>13.56</v>
      </c>
      <c r="R20" s="17">
        <v>7.66</v>
      </c>
      <c r="S20" s="17">
        <v>4.08</v>
      </c>
      <c r="T20" s="17">
        <v>0.8</v>
      </c>
      <c r="U20" s="17">
        <v>0.68</v>
      </c>
      <c r="V20" s="17">
        <v>0</v>
      </c>
      <c r="W20" s="17">
        <v>0</v>
      </c>
      <c r="X20" s="46">
        <v>0</v>
      </c>
    </row>
    <row r="21" spans="1:24" s="18" customFormat="1" ht="29.25" customHeight="1" x14ac:dyDescent="0.35">
      <c r="A21" s="141"/>
      <c r="B21" s="292"/>
      <c r="C21" s="547">
        <v>119</v>
      </c>
      <c r="D21" s="266" t="s">
        <v>14</v>
      </c>
      <c r="E21" s="1071" t="s">
        <v>58</v>
      </c>
      <c r="F21" s="900">
        <v>30</v>
      </c>
      <c r="G21" s="180"/>
      <c r="H21" s="21">
        <v>2.13</v>
      </c>
      <c r="I21" s="22">
        <v>0.21</v>
      </c>
      <c r="J21" s="54">
        <v>13.26</v>
      </c>
      <c r="K21" s="619">
        <v>72</v>
      </c>
      <c r="L21" s="369">
        <v>0.03</v>
      </c>
      <c r="M21" s="22">
        <v>0.01</v>
      </c>
      <c r="N21" s="22">
        <v>0</v>
      </c>
      <c r="O21" s="22">
        <v>0</v>
      </c>
      <c r="P21" s="23">
        <v>0</v>
      </c>
      <c r="Q21" s="369">
        <v>11.1</v>
      </c>
      <c r="R21" s="22">
        <v>65.400000000000006</v>
      </c>
      <c r="S21" s="22">
        <v>19.5</v>
      </c>
      <c r="T21" s="22">
        <v>0.84</v>
      </c>
      <c r="U21" s="22">
        <v>27.9</v>
      </c>
      <c r="V21" s="22">
        <v>1E-3</v>
      </c>
      <c r="W21" s="22">
        <v>2E-3</v>
      </c>
      <c r="X21" s="54">
        <v>0</v>
      </c>
    </row>
    <row r="22" spans="1:24" s="18" customFormat="1" ht="39" customHeight="1" x14ac:dyDescent="0.35">
      <c r="A22" s="141"/>
      <c r="B22" s="292"/>
      <c r="C22" s="133">
        <v>120</v>
      </c>
      <c r="D22" s="266" t="s">
        <v>15</v>
      </c>
      <c r="E22" s="1071" t="s">
        <v>49</v>
      </c>
      <c r="F22" s="900">
        <v>20</v>
      </c>
      <c r="G22" s="180"/>
      <c r="H22" s="21">
        <v>1.1399999999999999</v>
      </c>
      <c r="I22" s="22">
        <v>0.22</v>
      </c>
      <c r="J22" s="54">
        <v>7.44</v>
      </c>
      <c r="K22" s="619">
        <v>36.26</v>
      </c>
      <c r="L22" s="369">
        <v>0.02</v>
      </c>
      <c r="M22" s="22">
        <v>2.4E-2</v>
      </c>
      <c r="N22" s="22">
        <v>0.08</v>
      </c>
      <c r="O22" s="22">
        <v>0</v>
      </c>
      <c r="P22" s="23">
        <v>0</v>
      </c>
      <c r="Q22" s="369">
        <v>6.8</v>
      </c>
      <c r="R22" s="22">
        <v>24</v>
      </c>
      <c r="S22" s="22">
        <v>8.1999999999999993</v>
      </c>
      <c r="T22" s="22">
        <v>0.46</v>
      </c>
      <c r="U22" s="22">
        <v>73.5</v>
      </c>
      <c r="V22" s="22">
        <v>2E-3</v>
      </c>
      <c r="W22" s="22">
        <v>2E-3</v>
      </c>
      <c r="X22" s="54">
        <v>1.2E-2</v>
      </c>
    </row>
    <row r="23" spans="1:24" s="18" customFormat="1" ht="39" customHeight="1" x14ac:dyDescent="0.35">
      <c r="A23" s="141"/>
      <c r="B23" s="209"/>
      <c r="C23" s="595"/>
      <c r="D23" s="801"/>
      <c r="E23" s="1072" t="s">
        <v>21</v>
      </c>
      <c r="F23" s="903">
        <f>F14+F15+F16+F18+F20+F21+F22</f>
        <v>750</v>
      </c>
      <c r="G23" s="396"/>
      <c r="H23" s="747">
        <f>H14+H15+H16+H18+H20+H21+H22</f>
        <v>32.18</v>
      </c>
      <c r="I23" s="630">
        <f t="shared" ref="I23:X23" si="1">I14+I15+I16+I18+I20+I21+I22</f>
        <v>33.04</v>
      </c>
      <c r="J23" s="631">
        <f t="shared" si="1"/>
        <v>70.58</v>
      </c>
      <c r="K23" s="699">
        <f t="shared" si="1"/>
        <v>720.79999999999984</v>
      </c>
      <c r="L23" s="629">
        <f t="shared" si="1"/>
        <v>0.35</v>
      </c>
      <c r="M23" s="630">
        <f t="shared" si="1"/>
        <v>0.35400000000000004</v>
      </c>
      <c r="N23" s="630">
        <f t="shared" si="1"/>
        <v>37.39</v>
      </c>
      <c r="O23" s="630">
        <f t="shared" si="1"/>
        <v>346</v>
      </c>
      <c r="P23" s="723">
        <f t="shared" si="1"/>
        <v>0.2</v>
      </c>
      <c r="Q23" s="629">
        <f t="shared" si="1"/>
        <v>147.68</v>
      </c>
      <c r="R23" s="630">
        <f t="shared" si="1"/>
        <v>453.66000000000008</v>
      </c>
      <c r="S23" s="630">
        <f t="shared" si="1"/>
        <v>116.03</v>
      </c>
      <c r="T23" s="630">
        <f t="shared" si="1"/>
        <v>6.71</v>
      </c>
      <c r="U23" s="630">
        <f t="shared" si="1"/>
        <v>1459.4600000000003</v>
      </c>
      <c r="V23" s="630">
        <f t="shared" si="1"/>
        <v>1.41E-2</v>
      </c>
      <c r="W23" s="630">
        <f t="shared" si="1"/>
        <v>8.0000000000000002E-3</v>
      </c>
      <c r="X23" s="631">
        <f t="shared" si="1"/>
        <v>0.128</v>
      </c>
    </row>
    <row r="24" spans="1:24" s="18" customFormat="1" ht="39" customHeight="1" x14ac:dyDescent="0.35">
      <c r="A24" s="141"/>
      <c r="B24" s="877"/>
      <c r="C24" s="596"/>
      <c r="D24" s="809"/>
      <c r="E24" s="1073" t="s">
        <v>21</v>
      </c>
      <c r="F24" s="904">
        <f>F14+F15+F17+F18+F20+F21+F22</f>
        <v>750</v>
      </c>
      <c r="G24" s="395"/>
      <c r="H24" s="949">
        <f>H14+H15+H17+H19+H20+H21+H22</f>
        <v>26.82</v>
      </c>
      <c r="I24" s="675">
        <f t="shared" ref="I24:X24" si="2">I14+I15+I17+I19+I20+I21+I22</f>
        <v>42.39</v>
      </c>
      <c r="J24" s="679">
        <f t="shared" si="2"/>
        <v>64.36</v>
      </c>
      <c r="K24" s="721">
        <f t="shared" si="2"/>
        <v>758.2299999999999</v>
      </c>
      <c r="L24" s="678">
        <f t="shared" si="2"/>
        <v>0.70000000000000007</v>
      </c>
      <c r="M24" s="675">
        <f t="shared" si="2"/>
        <v>0.29100000000000004</v>
      </c>
      <c r="N24" s="675">
        <f t="shared" si="2"/>
        <v>39.81</v>
      </c>
      <c r="O24" s="675">
        <f t="shared" si="2"/>
        <v>650</v>
      </c>
      <c r="P24" s="682">
        <f t="shared" si="2"/>
        <v>0.44600000000000001</v>
      </c>
      <c r="Q24" s="678">
        <f t="shared" si="2"/>
        <v>158.19999999999999</v>
      </c>
      <c r="R24" s="675">
        <f t="shared" si="2"/>
        <v>444.23</v>
      </c>
      <c r="S24" s="675">
        <f t="shared" si="2"/>
        <v>123.25999999999999</v>
      </c>
      <c r="T24" s="675">
        <f t="shared" si="2"/>
        <v>6.31</v>
      </c>
      <c r="U24" s="675">
        <f t="shared" si="2"/>
        <v>1071.52</v>
      </c>
      <c r="V24" s="675">
        <f t="shared" si="2"/>
        <v>1.72E-2</v>
      </c>
      <c r="W24" s="675">
        <f t="shared" si="2"/>
        <v>2.4600000000000004E-2</v>
      </c>
      <c r="X24" s="679">
        <f t="shared" si="2"/>
        <v>0.10199999999999999</v>
      </c>
    </row>
    <row r="25" spans="1:24" s="18" customFormat="1" ht="39" customHeight="1" x14ac:dyDescent="0.35">
      <c r="A25" s="141"/>
      <c r="B25" s="875"/>
      <c r="C25" s="597"/>
      <c r="D25" s="804"/>
      <c r="E25" s="1074" t="s">
        <v>22</v>
      </c>
      <c r="F25" s="779"/>
      <c r="G25" s="636"/>
      <c r="H25" s="747"/>
      <c r="I25" s="630"/>
      <c r="J25" s="631"/>
      <c r="K25" s="867">
        <f>K23/23.5</f>
        <v>30.672340425531907</v>
      </c>
      <c r="L25" s="629"/>
      <c r="M25" s="630"/>
      <c r="N25" s="630"/>
      <c r="O25" s="630"/>
      <c r="P25" s="723"/>
      <c r="Q25" s="629"/>
      <c r="R25" s="630"/>
      <c r="S25" s="630"/>
      <c r="T25" s="630"/>
      <c r="U25" s="630"/>
      <c r="V25" s="630"/>
      <c r="W25" s="630"/>
      <c r="X25" s="631"/>
    </row>
    <row r="26" spans="1:24" s="18" customFormat="1" ht="39" customHeight="1" thickBot="1" x14ac:dyDescent="0.4">
      <c r="A26" s="346"/>
      <c r="B26" s="785"/>
      <c r="C26" s="812"/>
      <c r="D26" s="811"/>
      <c r="E26" s="1075" t="s">
        <v>22</v>
      </c>
      <c r="F26" s="905"/>
      <c r="G26" s="241"/>
      <c r="H26" s="748"/>
      <c r="I26" s="642"/>
      <c r="J26" s="643"/>
      <c r="K26" s="644">
        <f>K24/23.5</f>
        <v>32.265106382978722</v>
      </c>
      <c r="L26" s="641"/>
      <c r="M26" s="642"/>
      <c r="N26" s="642"/>
      <c r="O26" s="642"/>
      <c r="P26" s="724"/>
      <c r="Q26" s="641"/>
      <c r="R26" s="642"/>
      <c r="S26" s="642"/>
      <c r="T26" s="642"/>
      <c r="U26" s="642"/>
      <c r="V26" s="642"/>
      <c r="W26" s="642"/>
      <c r="X26" s="643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A29" s="71" t="s">
        <v>70</v>
      </c>
      <c r="B29" s="148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9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70" zoomScaleNormal="70" workbookViewId="0">
      <selection activeCell="D7" sqref="D7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7"/>
      <c r="B4" s="551" t="s">
        <v>40</v>
      </c>
      <c r="C4" s="173"/>
      <c r="D4" s="207"/>
      <c r="E4" s="551"/>
      <c r="F4" s="653"/>
      <c r="G4" s="350" t="s">
        <v>23</v>
      </c>
      <c r="H4" s="351"/>
      <c r="I4" s="352"/>
      <c r="J4" s="437" t="s">
        <v>24</v>
      </c>
      <c r="K4" s="1079" t="s">
        <v>25</v>
      </c>
      <c r="L4" s="1080"/>
      <c r="M4" s="1081"/>
      <c r="N4" s="1081"/>
      <c r="O4" s="1082"/>
      <c r="P4" s="1083" t="s">
        <v>26</v>
      </c>
      <c r="Q4" s="1084"/>
      <c r="R4" s="1084"/>
      <c r="S4" s="1084"/>
      <c r="T4" s="1084"/>
      <c r="U4" s="1084"/>
      <c r="V4" s="1084"/>
      <c r="W4" s="1088"/>
    </row>
    <row r="5" spans="1:23" s="18" customFormat="1" ht="47" thickBot="1" x14ac:dyDescent="0.4">
      <c r="A5" s="188" t="s">
        <v>0</v>
      </c>
      <c r="B5" s="170" t="s">
        <v>41</v>
      </c>
      <c r="C5" s="111" t="s">
        <v>42</v>
      </c>
      <c r="D5" s="138" t="s">
        <v>39</v>
      </c>
      <c r="E5" s="170" t="s">
        <v>27</v>
      </c>
      <c r="F5" s="170" t="s">
        <v>38</v>
      </c>
      <c r="G5" s="314" t="s">
        <v>28</v>
      </c>
      <c r="H5" s="94" t="s">
        <v>29</v>
      </c>
      <c r="I5" s="95" t="s">
        <v>30</v>
      </c>
      <c r="J5" s="438" t="s">
        <v>31</v>
      </c>
      <c r="K5" s="512" t="s">
        <v>32</v>
      </c>
      <c r="L5" s="512" t="s">
        <v>147</v>
      </c>
      <c r="M5" s="512" t="s">
        <v>33</v>
      </c>
      <c r="N5" s="735" t="s">
        <v>148</v>
      </c>
      <c r="O5" s="512" t="s">
        <v>149</v>
      </c>
      <c r="P5" s="512" t="s">
        <v>34</v>
      </c>
      <c r="Q5" s="512" t="s">
        <v>35</v>
      </c>
      <c r="R5" s="512" t="s">
        <v>36</v>
      </c>
      <c r="S5" s="512" t="s">
        <v>37</v>
      </c>
      <c r="T5" s="512" t="s">
        <v>150</v>
      </c>
      <c r="U5" s="512" t="s">
        <v>151</v>
      </c>
      <c r="V5" s="512" t="s">
        <v>152</v>
      </c>
      <c r="W5" s="739" t="s">
        <v>153</v>
      </c>
    </row>
    <row r="6" spans="1:23" s="18" customFormat="1" ht="39" customHeight="1" x14ac:dyDescent="0.35">
      <c r="A6" s="191" t="s">
        <v>6</v>
      </c>
      <c r="B6" s="184">
        <v>25</v>
      </c>
      <c r="C6" s="328" t="s">
        <v>20</v>
      </c>
      <c r="D6" s="493" t="s">
        <v>52</v>
      </c>
      <c r="E6" s="495">
        <v>150</v>
      </c>
      <c r="F6" s="184"/>
      <c r="G6" s="41">
        <v>0.6</v>
      </c>
      <c r="H6" s="42">
        <v>0.45</v>
      </c>
      <c r="I6" s="49">
        <v>12.3</v>
      </c>
      <c r="J6" s="251">
        <v>54.9</v>
      </c>
      <c r="K6" s="357">
        <v>0.03</v>
      </c>
      <c r="L6" s="41">
        <v>0.05</v>
      </c>
      <c r="M6" s="42">
        <v>7.5</v>
      </c>
      <c r="N6" s="42">
        <v>0</v>
      </c>
      <c r="O6" s="43">
        <v>0</v>
      </c>
      <c r="P6" s="41">
        <v>28.5</v>
      </c>
      <c r="Q6" s="42">
        <v>24</v>
      </c>
      <c r="R6" s="42">
        <v>18</v>
      </c>
      <c r="S6" s="42">
        <v>3.45</v>
      </c>
      <c r="T6" s="42">
        <v>232.5</v>
      </c>
      <c r="U6" s="42">
        <v>2E-3</v>
      </c>
      <c r="V6" s="42">
        <v>2.0000000000000001E-4</v>
      </c>
      <c r="W6" s="54">
        <v>0.02</v>
      </c>
    </row>
    <row r="7" spans="1:23" s="18" customFormat="1" ht="39" customHeight="1" x14ac:dyDescent="0.35">
      <c r="A7" s="139"/>
      <c r="B7" s="180">
        <v>67</v>
      </c>
      <c r="C7" s="266" t="s">
        <v>66</v>
      </c>
      <c r="D7" s="198" t="s">
        <v>88</v>
      </c>
      <c r="E7" s="219">
        <v>150</v>
      </c>
      <c r="F7" s="266"/>
      <c r="G7" s="21">
        <v>18.75</v>
      </c>
      <c r="H7" s="22">
        <v>19.5</v>
      </c>
      <c r="I7" s="23">
        <v>2.7</v>
      </c>
      <c r="J7" s="252">
        <v>261.45</v>
      </c>
      <c r="K7" s="369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69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71">
        <v>0</v>
      </c>
    </row>
    <row r="8" spans="1:23" s="18" customFormat="1" ht="39" customHeight="1" x14ac:dyDescent="0.35">
      <c r="A8" s="139"/>
      <c r="B8" s="180">
        <v>115</v>
      </c>
      <c r="C8" s="331" t="s">
        <v>18</v>
      </c>
      <c r="D8" s="313" t="s">
        <v>46</v>
      </c>
      <c r="E8" s="256">
        <v>200</v>
      </c>
      <c r="F8" s="181"/>
      <c r="G8" s="19">
        <v>6.64</v>
      </c>
      <c r="H8" s="17">
        <v>5.14</v>
      </c>
      <c r="I8" s="20">
        <v>18.600000000000001</v>
      </c>
      <c r="J8" s="249">
        <v>148.4</v>
      </c>
      <c r="K8" s="369">
        <v>0.06</v>
      </c>
      <c r="L8" s="21">
        <v>0.26</v>
      </c>
      <c r="M8" s="22">
        <v>2.6</v>
      </c>
      <c r="N8" s="22">
        <v>41.6</v>
      </c>
      <c r="O8" s="23">
        <v>0.06</v>
      </c>
      <c r="P8" s="369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71">
        <v>4.5999999999999999E-2</v>
      </c>
    </row>
    <row r="9" spans="1:23" s="18" customFormat="1" ht="39" customHeight="1" x14ac:dyDescent="0.35">
      <c r="A9" s="139"/>
      <c r="B9" s="181">
        <v>121</v>
      </c>
      <c r="C9" s="321" t="s">
        <v>53</v>
      </c>
      <c r="D9" s="281" t="s">
        <v>53</v>
      </c>
      <c r="E9" s="1017">
        <v>30</v>
      </c>
      <c r="F9" s="179"/>
      <c r="G9" s="19">
        <v>2.16</v>
      </c>
      <c r="H9" s="17">
        <v>0.81</v>
      </c>
      <c r="I9" s="20">
        <v>14.73</v>
      </c>
      <c r="J9" s="249">
        <v>75.66</v>
      </c>
      <c r="K9" s="315">
        <v>0.04</v>
      </c>
      <c r="L9" s="19">
        <v>0.01</v>
      </c>
      <c r="M9" s="17">
        <v>0</v>
      </c>
      <c r="N9" s="17">
        <v>0</v>
      </c>
      <c r="O9" s="46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9"/>
      <c r="B10" s="181">
        <v>120</v>
      </c>
      <c r="C10" s="196" t="s">
        <v>15</v>
      </c>
      <c r="D10" s="197" t="s">
        <v>49</v>
      </c>
      <c r="E10" s="220">
        <v>20</v>
      </c>
      <c r="F10" s="179"/>
      <c r="G10" s="19">
        <v>1.1399999999999999</v>
      </c>
      <c r="H10" s="17">
        <v>0.22</v>
      </c>
      <c r="I10" s="20">
        <v>7.44</v>
      </c>
      <c r="J10" s="250">
        <v>36.26</v>
      </c>
      <c r="K10" s="369">
        <v>0.02</v>
      </c>
      <c r="L10" s="21">
        <v>2.4E-2</v>
      </c>
      <c r="M10" s="22">
        <v>0.08</v>
      </c>
      <c r="N10" s="22">
        <v>0</v>
      </c>
      <c r="O10" s="54">
        <v>0</v>
      </c>
      <c r="P10" s="369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4">
        <v>1.2E-2</v>
      </c>
    </row>
    <row r="11" spans="1:23" s="18" customFormat="1" ht="39" customHeight="1" x14ac:dyDescent="0.35">
      <c r="A11" s="139"/>
      <c r="B11" s="461"/>
      <c r="C11" s="331"/>
      <c r="D11" s="425" t="s">
        <v>21</v>
      </c>
      <c r="E11" s="1018">
        <f>SUM(E6:E10)</f>
        <v>550</v>
      </c>
      <c r="F11" s="181"/>
      <c r="G11" s="1019">
        <f t="shared" ref="G11:W11" si="0">SUM(G6:G10)</f>
        <v>29.290000000000003</v>
      </c>
      <c r="H11" s="1020">
        <f t="shared" si="0"/>
        <v>26.119999999999997</v>
      </c>
      <c r="I11" s="1021">
        <f t="shared" si="0"/>
        <v>55.769999999999996</v>
      </c>
      <c r="J11" s="1022">
        <f t="shared" si="0"/>
        <v>576.66999999999996</v>
      </c>
      <c r="K11" s="1019">
        <f t="shared" si="0"/>
        <v>0.22</v>
      </c>
      <c r="L11" s="1020">
        <f t="shared" si="0"/>
        <v>0.91400000000000003</v>
      </c>
      <c r="M11" s="1020">
        <f t="shared" si="0"/>
        <v>10.79</v>
      </c>
      <c r="N11" s="1020">
        <f t="shared" si="0"/>
        <v>431.6</v>
      </c>
      <c r="O11" s="1021">
        <f t="shared" si="0"/>
        <v>2.72</v>
      </c>
      <c r="P11" s="1023">
        <f t="shared" si="0"/>
        <v>537.98</v>
      </c>
      <c r="Q11" s="1020">
        <f t="shared" si="0"/>
        <v>583.5</v>
      </c>
      <c r="R11" s="1020">
        <f t="shared" si="0"/>
        <v>100.32000000000001</v>
      </c>
      <c r="S11" s="1020">
        <f t="shared" si="0"/>
        <v>8.08</v>
      </c>
      <c r="T11" s="1020">
        <f t="shared" si="0"/>
        <v>855.9</v>
      </c>
      <c r="U11" s="1020">
        <f t="shared" si="0"/>
        <v>2.3E-2</v>
      </c>
      <c r="V11" s="1020">
        <f t="shared" si="0"/>
        <v>4.1200000000000001E-2</v>
      </c>
      <c r="W11" s="1024">
        <f t="shared" si="0"/>
        <v>7.8E-2</v>
      </c>
    </row>
    <row r="12" spans="1:23" s="18" customFormat="1" ht="39" customHeight="1" thickBot="1" x14ac:dyDescent="0.4">
      <c r="A12" s="139"/>
      <c r="B12" s="1025"/>
      <c r="C12" s="1026"/>
      <c r="D12" s="426" t="s">
        <v>22</v>
      </c>
      <c r="E12" s="1027"/>
      <c r="F12" s="1025"/>
      <c r="G12" s="1028"/>
      <c r="H12" s="1029"/>
      <c r="I12" s="1030"/>
      <c r="J12" s="1031">
        <f>J11/23.5</f>
        <v>24.539148936170211</v>
      </c>
      <c r="K12" s="1028"/>
      <c r="L12" s="1028"/>
      <c r="M12" s="1029"/>
      <c r="N12" s="1029"/>
      <c r="O12" s="1030"/>
      <c r="P12" s="1032"/>
      <c r="Q12" s="1029"/>
      <c r="R12" s="1029"/>
      <c r="S12" s="1029"/>
      <c r="T12" s="1029"/>
      <c r="U12" s="1029"/>
      <c r="V12" s="1029"/>
      <c r="W12" s="1033"/>
    </row>
    <row r="13" spans="1:23" s="18" customFormat="1" ht="39" customHeight="1" x14ac:dyDescent="0.35">
      <c r="A13" s="191" t="s">
        <v>7</v>
      </c>
      <c r="B13" s="184">
        <v>13</v>
      </c>
      <c r="C13" s="563" t="s">
        <v>8</v>
      </c>
      <c r="D13" s="328" t="s">
        <v>62</v>
      </c>
      <c r="E13" s="847">
        <v>60</v>
      </c>
      <c r="F13" s="366"/>
      <c r="G13" s="342">
        <v>1.2</v>
      </c>
      <c r="H13" s="39">
        <v>4.26</v>
      </c>
      <c r="I13" s="285">
        <v>6.18</v>
      </c>
      <c r="J13" s="440">
        <v>67.92</v>
      </c>
      <c r="K13" s="386">
        <v>0.03</v>
      </c>
      <c r="L13" s="380">
        <v>0.02</v>
      </c>
      <c r="M13" s="117">
        <v>7.44</v>
      </c>
      <c r="N13" s="117">
        <v>930</v>
      </c>
      <c r="O13" s="118">
        <v>0</v>
      </c>
      <c r="P13" s="386">
        <v>24.87</v>
      </c>
      <c r="Q13" s="117">
        <v>42.95</v>
      </c>
      <c r="R13" s="117">
        <v>26.03</v>
      </c>
      <c r="S13" s="117">
        <v>0.76</v>
      </c>
      <c r="T13" s="117">
        <v>199.1</v>
      </c>
      <c r="U13" s="117">
        <v>2E-3</v>
      </c>
      <c r="V13" s="117">
        <v>0</v>
      </c>
      <c r="W13" s="119">
        <v>0.04</v>
      </c>
    </row>
    <row r="14" spans="1:23" s="18" customFormat="1" ht="39" customHeight="1" x14ac:dyDescent="0.35">
      <c r="A14" s="139"/>
      <c r="B14" s="182">
        <v>170</v>
      </c>
      <c r="C14" s="331" t="s">
        <v>9</v>
      </c>
      <c r="D14" s="424" t="s">
        <v>139</v>
      </c>
      <c r="E14" s="378">
        <v>200</v>
      </c>
      <c r="F14" s="181"/>
      <c r="G14" s="316">
        <v>7.24</v>
      </c>
      <c r="H14" s="13">
        <v>8.9</v>
      </c>
      <c r="I14" s="50">
        <v>11.36</v>
      </c>
      <c r="J14" s="134">
        <v>155.80000000000001</v>
      </c>
      <c r="K14" s="316">
        <v>0.04</v>
      </c>
      <c r="L14" s="103">
        <v>0.04</v>
      </c>
      <c r="M14" s="13">
        <v>4.76</v>
      </c>
      <c r="N14" s="13">
        <v>180</v>
      </c>
      <c r="O14" s="50">
        <v>0</v>
      </c>
      <c r="P14" s="316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0">
        <v>0.02</v>
      </c>
    </row>
    <row r="15" spans="1:23" s="18" customFormat="1" ht="39" customHeight="1" x14ac:dyDescent="0.35">
      <c r="A15" s="141"/>
      <c r="B15" s="249">
        <v>148</v>
      </c>
      <c r="C15" s="266" t="s">
        <v>10</v>
      </c>
      <c r="D15" s="418" t="s">
        <v>132</v>
      </c>
      <c r="E15" s="379">
        <v>90</v>
      </c>
      <c r="F15" s="180"/>
      <c r="G15" s="315">
        <v>19.71</v>
      </c>
      <c r="H15" s="17">
        <v>15.75</v>
      </c>
      <c r="I15" s="46">
        <v>6.21</v>
      </c>
      <c r="J15" s="338">
        <v>245.34</v>
      </c>
      <c r="K15" s="315">
        <v>0.03</v>
      </c>
      <c r="L15" s="19">
        <v>0.11</v>
      </c>
      <c r="M15" s="17">
        <v>2.4</v>
      </c>
      <c r="N15" s="17">
        <v>173.7</v>
      </c>
      <c r="O15" s="46">
        <v>0.21</v>
      </c>
      <c r="P15" s="315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6">
        <v>0.51</v>
      </c>
    </row>
    <row r="16" spans="1:23" s="18" customFormat="1" ht="39" customHeight="1" x14ac:dyDescent="0.35">
      <c r="A16" s="141"/>
      <c r="B16" s="180">
        <v>227</v>
      </c>
      <c r="C16" s="266" t="s">
        <v>68</v>
      </c>
      <c r="D16" s="418" t="s">
        <v>146</v>
      </c>
      <c r="E16" s="379">
        <v>150</v>
      </c>
      <c r="F16" s="180"/>
      <c r="G16" s="327">
        <v>4.3499999999999996</v>
      </c>
      <c r="H16" s="108">
        <v>3.9</v>
      </c>
      <c r="I16" s="271">
        <v>20.399999999999999</v>
      </c>
      <c r="J16" s="547">
        <v>134.25</v>
      </c>
      <c r="K16" s="327">
        <v>0.12</v>
      </c>
      <c r="L16" s="272">
        <v>0.08</v>
      </c>
      <c r="M16" s="108">
        <v>0</v>
      </c>
      <c r="N16" s="108">
        <v>19.5</v>
      </c>
      <c r="O16" s="271">
        <v>0.08</v>
      </c>
      <c r="P16" s="327">
        <v>7.92</v>
      </c>
      <c r="Q16" s="108">
        <v>109.87</v>
      </c>
      <c r="R16" s="108">
        <v>73.540000000000006</v>
      </c>
      <c r="S16" s="108">
        <v>2.46</v>
      </c>
      <c r="T16" s="108">
        <v>137.4</v>
      </c>
      <c r="U16" s="108">
        <v>2E-3</v>
      </c>
      <c r="V16" s="108">
        <v>2E-3</v>
      </c>
      <c r="W16" s="271">
        <v>8.9999999999999993E-3</v>
      </c>
    </row>
    <row r="17" spans="1:23" s="18" customFormat="1" ht="42.75" customHeight="1" x14ac:dyDescent="0.35">
      <c r="A17" s="141"/>
      <c r="B17" s="274">
        <v>100</v>
      </c>
      <c r="C17" s="268" t="s">
        <v>96</v>
      </c>
      <c r="D17" s="198" t="s">
        <v>94</v>
      </c>
      <c r="E17" s="180">
        <v>200</v>
      </c>
      <c r="F17" s="549"/>
      <c r="G17" s="369">
        <v>0.2</v>
      </c>
      <c r="H17" s="22">
        <v>0</v>
      </c>
      <c r="I17" s="54">
        <v>15.56</v>
      </c>
      <c r="J17" s="252">
        <v>63.2</v>
      </c>
      <c r="K17" s="315">
        <v>0</v>
      </c>
      <c r="L17" s="19">
        <v>4.0000000000000001E-3</v>
      </c>
      <c r="M17" s="17">
        <v>1.2</v>
      </c>
      <c r="N17" s="17">
        <v>0</v>
      </c>
      <c r="O17" s="46">
        <v>0</v>
      </c>
      <c r="P17" s="19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6">
        <v>4.0000000000000001E-3</v>
      </c>
    </row>
    <row r="18" spans="1:23" s="18" customFormat="1" ht="34.5" customHeight="1" x14ac:dyDescent="0.35">
      <c r="A18" s="141"/>
      <c r="B18" s="182">
        <v>119</v>
      </c>
      <c r="C18" s="196" t="s">
        <v>14</v>
      </c>
      <c r="D18" s="233" t="s">
        <v>58</v>
      </c>
      <c r="E18" s="220">
        <v>45</v>
      </c>
      <c r="F18" s="179"/>
      <c r="G18" s="315">
        <v>3.19</v>
      </c>
      <c r="H18" s="17">
        <v>0.31</v>
      </c>
      <c r="I18" s="46">
        <v>19.89</v>
      </c>
      <c r="J18" s="24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15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0">
        <v>0</v>
      </c>
    </row>
    <row r="19" spans="1:23" s="18" customFormat="1" ht="39" customHeight="1" x14ac:dyDescent="0.35">
      <c r="A19" s="141"/>
      <c r="B19" s="179">
        <v>120</v>
      </c>
      <c r="C19" s="196" t="s">
        <v>15</v>
      </c>
      <c r="D19" s="233" t="s">
        <v>49</v>
      </c>
      <c r="E19" s="220">
        <v>25</v>
      </c>
      <c r="F19" s="179"/>
      <c r="G19" s="315">
        <v>1.42</v>
      </c>
      <c r="H19" s="17">
        <v>0.27</v>
      </c>
      <c r="I19" s="46">
        <v>9.3000000000000007</v>
      </c>
      <c r="J19" s="24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15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6">
        <v>0.02</v>
      </c>
    </row>
    <row r="20" spans="1:23" s="38" customFormat="1" ht="39" customHeight="1" x14ac:dyDescent="0.35">
      <c r="A20" s="140"/>
      <c r="B20" s="527"/>
      <c r="C20" s="292"/>
      <c r="D20" s="425" t="s">
        <v>21</v>
      </c>
      <c r="E20" s="537">
        <f>SUM(E13:E19)</f>
        <v>770</v>
      </c>
      <c r="F20" s="360"/>
      <c r="G20" s="262">
        <f t="shared" ref="G20:W20" si="1">SUM(G13:G19)</f>
        <v>37.31</v>
      </c>
      <c r="H20" s="36">
        <f t="shared" si="1"/>
        <v>33.390000000000008</v>
      </c>
      <c r="I20" s="82">
        <f t="shared" si="1"/>
        <v>88.899999999999991</v>
      </c>
      <c r="J20" s="360">
        <f t="shared" si="1"/>
        <v>819.83000000000015</v>
      </c>
      <c r="K20" s="37">
        <f t="shared" si="1"/>
        <v>0.29000000000000004</v>
      </c>
      <c r="L20" s="36">
        <f t="shared" si="1"/>
        <v>0.30400000000000005</v>
      </c>
      <c r="M20" s="36">
        <f t="shared" si="1"/>
        <v>15.899999999999999</v>
      </c>
      <c r="N20" s="36">
        <f t="shared" si="1"/>
        <v>1303.2</v>
      </c>
      <c r="O20" s="82">
        <f t="shared" si="1"/>
        <v>0.28999999999999998</v>
      </c>
      <c r="P20" s="262">
        <f t="shared" si="1"/>
        <v>138.96</v>
      </c>
      <c r="Q20" s="36">
        <f t="shared" si="1"/>
        <v>499.05000000000007</v>
      </c>
      <c r="R20" s="36">
        <f t="shared" si="1"/>
        <v>188.61</v>
      </c>
      <c r="S20" s="36">
        <f t="shared" si="1"/>
        <v>7.26</v>
      </c>
      <c r="T20" s="36">
        <f t="shared" si="1"/>
        <v>940.09</v>
      </c>
      <c r="U20" s="36">
        <f t="shared" si="1"/>
        <v>0.1245</v>
      </c>
      <c r="V20" s="36">
        <f t="shared" si="1"/>
        <v>1.0400000000000001E-2</v>
      </c>
      <c r="W20" s="82">
        <f t="shared" si="1"/>
        <v>0.60300000000000009</v>
      </c>
    </row>
    <row r="21" spans="1:23" s="38" customFormat="1" ht="39" customHeight="1" thickBot="1" x14ac:dyDescent="0.4">
      <c r="A21" s="192"/>
      <c r="B21" s="186"/>
      <c r="C21" s="178"/>
      <c r="D21" s="426" t="s">
        <v>22</v>
      </c>
      <c r="E21" s="282"/>
      <c r="F21" s="178"/>
      <c r="G21" s="538"/>
      <c r="H21" s="539"/>
      <c r="I21" s="540"/>
      <c r="J21" s="585">
        <f>J20/23.5</f>
        <v>34.886382978723411</v>
      </c>
      <c r="K21" s="538"/>
      <c r="L21" s="738"/>
      <c r="M21" s="539"/>
      <c r="N21" s="539"/>
      <c r="O21" s="540"/>
      <c r="P21" s="538"/>
      <c r="Q21" s="539"/>
      <c r="R21" s="539"/>
      <c r="S21" s="539"/>
      <c r="T21" s="539"/>
      <c r="U21" s="539"/>
      <c r="V21" s="539"/>
      <c r="W21" s="54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0"/>
  <sheetViews>
    <sheetView topLeftCell="A13" zoomScale="60" zoomScaleNormal="60" workbookViewId="0">
      <selection activeCell="C22" sqref="C22:X2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87"/>
      <c r="C4" s="137" t="s">
        <v>40</v>
      </c>
      <c r="D4" s="135"/>
      <c r="E4" s="207"/>
      <c r="F4" s="130"/>
      <c r="G4" s="137"/>
      <c r="H4" s="88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4"/>
    </row>
    <row r="5" spans="1:24" s="18" customFormat="1" ht="47" thickBot="1" x14ac:dyDescent="0.4">
      <c r="A5" s="188" t="s">
        <v>0</v>
      </c>
      <c r="B5" s="188"/>
      <c r="C5" s="138" t="s">
        <v>41</v>
      </c>
      <c r="D5" s="460" t="s">
        <v>42</v>
      </c>
      <c r="E5" s="138" t="s">
        <v>39</v>
      </c>
      <c r="F5" s="131" t="s">
        <v>27</v>
      </c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512" t="s">
        <v>153</v>
      </c>
    </row>
    <row r="6" spans="1:24" s="18" customFormat="1" ht="15.5" x14ac:dyDescent="0.35">
      <c r="A6" s="908"/>
      <c r="B6" s="157"/>
      <c r="C6" s="612">
        <v>28</v>
      </c>
      <c r="D6" s="293" t="s">
        <v>20</v>
      </c>
      <c r="E6" s="613" t="s">
        <v>184</v>
      </c>
      <c r="F6" s="566">
        <v>60</v>
      </c>
      <c r="G6" s="710"/>
      <c r="H6" s="714">
        <v>0.42</v>
      </c>
      <c r="I6" s="715">
        <v>0.06</v>
      </c>
      <c r="J6" s="716">
        <v>1.02</v>
      </c>
      <c r="K6" s="717">
        <v>6.18</v>
      </c>
      <c r="L6" s="759">
        <v>0.02</v>
      </c>
      <c r="M6" s="490">
        <v>0.02</v>
      </c>
      <c r="N6" s="57">
        <v>6</v>
      </c>
      <c r="O6" s="57">
        <v>10</v>
      </c>
      <c r="P6" s="58">
        <v>0</v>
      </c>
      <c r="Q6" s="490">
        <v>13.8</v>
      </c>
      <c r="R6" s="57">
        <v>25.2</v>
      </c>
      <c r="S6" s="57">
        <v>8.4</v>
      </c>
      <c r="T6" s="57">
        <v>0.36</v>
      </c>
      <c r="U6" s="57">
        <v>117.6</v>
      </c>
      <c r="V6" s="57">
        <v>0</v>
      </c>
      <c r="W6" s="57">
        <v>2.0000000000000001E-4</v>
      </c>
      <c r="X6" s="58">
        <v>0</v>
      </c>
    </row>
    <row r="7" spans="1:24" s="18" customFormat="1" ht="32.25" customHeight="1" x14ac:dyDescent="0.35">
      <c r="A7" s="908"/>
      <c r="B7" s="161" t="s">
        <v>80</v>
      </c>
      <c r="C7" s="215">
        <v>90</v>
      </c>
      <c r="D7" s="311" t="s">
        <v>97</v>
      </c>
      <c r="E7" s="470" t="s">
        <v>60</v>
      </c>
      <c r="F7" s="476">
        <v>90</v>
      </c>
      <c r="G7" s="215"/>
      <c r="H7" s="326">
        <v>15.2</v>
      </c>
      <c r="I7" s="63">
        <v>14.04</v>
      </c>
      <c r="J7" s="100">
        <v>8.9</v>
      </c>
      <c r="K7" s="482">
        <v>222.75</v>
      </c>
      <c r="L7" s="326">
        <v>0.37</v>
      </c>
      <c r="M7" s="63">
        <v>0.15</v>
      </c>
      <c r="N7" s="63">
        <v>0.09</v>
      </c>
      <c r="O7" s="63">
        <v>25.83</v>
      </c>
      <c r="P7" s="64">
        <v>0.16</v>
      </c>
      <c r="Q7" s="326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100">
        <v>0.09</v>
      </c>
    </row>
    <row r="8" spans="1:24" s="18" customFormat="1" ht="36.75" customHeight="1" x14ac:dyDescent="0.35">
      <c r="A8" s="908"/>
      <c r="B8" s="162" t="s">
        <v>81</v>
      </c>
      <c r="C8" s="216">
        <v>88</v>
      </c>
      <c r="D8" s="312" t="s">
        <v>10</v>
      </c>
      <c r="E8" s="471" t="s">
        <v>141</v>
      </c>
      <c r="F8" s="477">
        <v>90</v>
      </c>
      <c r="G8" s="216"/>
      <c r="H8" s="485">
        <v>18</v>
      </c>
      <c r="I8" s="66">
        <v>16.5</v>
      </c>
      <c r="J8" s="101">
        <v>2.89</v>
      </c>
      <c r="K8" s="483">
        <v>232.8</v>
      </c>
      <c r="L8" s="610">
        <v>0.05</v>
      </c>
      <c r="M8" s="106">
        <v>0.13</v>
      </c>
      <c r="N8" s="106">
        <v>0.55000000000000004</v>
      </c>
      <c r="O8" s="106">
        <v>0</v>
      </c>
      <c r="P8" s="704">
        <v>0</v>
      </c>
      <c r="Q8" s="610">
        <v>11.7</v>
      </c>
      <c r="R8" s="106">
        <v>170.76</v>
      </c>
      <c r="S8" s="106">
        <v>22.04</v>
      </c>
      <c r="T8" s="106">
        <v>2.4700000000000002</v>
      </c>
      <c r="U8" s="106">
        <v>302.3</v>
      </c>
      <c r="V8" s="106">
        <v>7.0000000000000001E-3</v>
      </c>
      <c r="W8" s="106">
        <v>0</v>
      </c>
      <c r="X8" s="611">
        <v>5.8999999999999997E-2</v>
      </c>
    </row>
    <row r="9" spans="1:24" s="18" customFormat="1" ht="37.5" customHeight="1" x14ac:dyDescent="0.35">
      <c r="A9" s="909"/>
      <c r="B9" s="979"/>
      <c r="C9" s="215">
        <v>52</v>
      </c>
      <c r="D9" s="311" t="s">
        <v>68</v>
      </c>
      <c r="E9" s="470" t="s">
        <v>200</v>
      </c>
      <c r="F9" s="476">
        <v>150</v>
      </c>
      <c r="G9" s="215"/>
      <c r="H9" s="429">
        <v>3.15</v>
      </c>
      <c r="I9" s="74">
        <v>4.5</v>
      </c>
      <c r="J9" s="75">
        <v>17.55</v>
      </c>
      <c r="K9" s="669">
        <v>122.85</v>
      </c>
      <c r="L9" s="429">
        <v>0.16</v>
      </c>
      <c r="M9" s="74">
        <v>0.11</v>
      </c>
      <c r="N9" s="74">
        <v>25.3</v>
      </c>
      <c r="O9" s="74">
        <v>19.5</v>
      </c>
      <c r="P9" s="146">
        <v>0.08</v>
      </c>
      <c r="Q9" s="429">
        <v>16.260000000000002</v>
      </c>
      <c r="R9" s="74">
        <v>94.6</v>
      </c>
      <c r="S9" s="74">
        <v>35.32</v>
      </c>
      <c r="T9" s="74">
        <v>15.9</v>
      </c>
      <c r="U9" s="74">
        <v>805.4</v>
      </c>
      <c r="V9" s="74">
        <v>0.02</v>
      </c>
      <c r="W9" s="74">
        <v>0</v>
      </c>
      <c r="X9" s="75">
        <v>0.05</v>
      </c>
    </row>
    <row r="10" spans="1:24" s="18" customFormat="1" ht="37.5" customHeight="1" x14ac:dyDescent="0.35">
      <c r="A10" s="105" t="s">
        <v>6</v>
      </c>
      <c r="B10" s="980"/>
      <c r="C10" s="238">
        <v>50</v>
      </c>
      <c r="D10" s="228" t="s">
        <v>68</v>
      </c>
      <c r="E10" s="670" t="s">
        <v>111</v>
      </c>
      <c r="F10" s="238">
        <v>150</v>
      </c>
      <c r="G10" s="244"/>
      <c r="H10" s="676">
        <v>3.3</v>
      </c>
      <c r="I10" s="671">
        <v>7.8</v>
      </c>
      <c r="J10" s="677">
        <v>22.35</v>
      </c>
      <c r="K10" s="680">
        <v>173.1</v>
      </c>
      <c r="L10" s="676">
        <v>0.14000000000000001</v>
      </c>
      <c r="M10" s="671">
        <v>0.12</v>
      </c>
      <c r="N10" s="671">
        <v>18.149999999999999</v>
      </c>
      <c r="O10" s="671">
        <v>21.6</v>
      </c>
      <c r="P10" s="672">
        <v>0.1</v>
      </c>
      <c r="Q10" s="676">
        <v>36.36</v>
      </c>
      <c r="R10" s="671">
        <v>85.5</v>
      </c>
      <c r="S10" s="671">
        <v>27.8</v>
      </c>
      <c r="T10" s="671">
        <v>1.1399999999999999</v>
      </c>
      <c r="U10" s="671">
        <v>701.4</v>
      </c>
      <c r="V10" s="671">
        <v>8.0000000000000002E-3</v>
      </c>
      <c r="W10" s="671">
        <v>2E-3</v>
      </c>
      <c r="X10" s="679">
        <v>4.2000000000000003E-2</v>
      </c>
    </row>
    <row r="11" spans="1:24" s="18" customFormat="1" ht="37.5" customHeight="1" x14ac:dyDescent="0.35">
      <c r="A11" s="139"/>
      <c r="B11" s="160"/>
      <c r="C11" s="133">
        <v>98</v>
      </c>
      <c r="D11" s="196" t="s">
        <v>18</v>
      </c>
      <c r="E11" s="322" t="s">
        <v>17</v>
      </c>
      <c r="F11" s="236">
        <v>200</v>
      </c>
      <c r="G11" s="229"/>
      <c r="H11" s="315">
        <v>0.4</v>
      </c>
      <c r="I11" s="17">
        <v>0</v>
      </c>
      <c r="J11" s="46">
        <v>27</v>
      </c>
      <c r="K11" s="339">
        <v>110</v>
      </c>
      <c r="L11" s="315">
        <v>0.05</v>
      </c>
      <c r="M11" s="17">
        <v>0.02</v>
      </c>
      <c r="N11" s="17">
        <v>0</v>
      </c>
      <c r="O11" s="17">
        <v>0</v>
      </c>
      <c r="P11" s="20">
        <v>0</v>
      </c>
      <c r="Q11" s="315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0">
        <v>0</v>
      </c>
    </row>
    <row r="12" spans="1:24" s="18" customFormat="1" ht="37.5" customHeight="1" x14ac:dyDescent="0.35">
      <c r="A12" s="139"/>
      <c r="B12" s="160"/>
      <c r="C12" s="134">
        <v>119</v>
      </c>
      <c r="D12" s="196" t="s">
        <v>14</v>
      </c>
      <c r="E12" s="229" t="s">
        <v>58</v>
      </c>
      <c r="F12" s="236">
        <v>20</v>
      </c>
      <c r="G12" s="172"/>
      <c r="H12" s="315">
        <v>1.4</v>
      </c>
      <c r="I12" s="17">
        <v>0.14000000000000001</v>
      </c>
      <c r="J12" s="46">
        <v>8.8000000000000007</v>
      </c>
      <c r="K12" s="338">
        <v>48</v>
      </c>
      <c r="L12" s="315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15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6">
        <v>0</v>
      </c>
    </row>
    <row r="13" spans="1:24" s="18" customFormat="1" ht="37.5" customHeight="1" x14ac:dyDescent="0.35">
      <c r="A13" s="139"/>
      <c r="B13" s="160"/>
      <c r="C13" s="172">
        <v>120</v>
      </c>
      <c r="D13" s="196" t="s">
        <v>15</v>
      </c>
      <c r="E13" s="229" t="s">
        <v>49</v>
      </c>
      <c r="F13" s="179">
        <v>20</v>
      </c>
      <c r="G13" s="172"/>
      <c r="H13" s="315">
        <v>1.1399999999999999</v>
      </c>
      <c r="I13" s="17">
        <v>0.22</v>
      </c>
      <c r="J13" s="46">
        <v>7.44</v>
      </c>
      <c r="K13" s="339">
        <v>36.26</v>
      </c>
      <c r="L13" s="369">
        <v>0.02</v>
      </c>
      <c r="M13" s="22">
        <v>2.4E-2</v>
      </c>
      <c r="N13" s="22">
        <v>0.08</v>
      </c>
      <c r="O13" s="22">
        <v>0</v>
      </c>
      <c r="P13" s="23">
        <v>0</v>
      </c>
      <c r="Q13" s="369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4">
        <v>1.2E-2</v>
      </c>
    </row>
    <row r="14" spans="1:24" s="18" customFormat="1" ht="37.5" customHeight="1" x14ac:dyDescent="0.35">
      <c r="A14" s="139"/>
      <c r="B14" s="161" t="s">
        <v>80</v>
      </c>
      <c r="C14" s="215"/>
      <c r="D14" s="311"/>
      <c r="E14" s="472" t="s">
        <v>21</v>
      </c>
      <c r="F14" s="396">
        <f>F6+F7+F9+F11+F12+F13</f>
        <v>540</v>
      </c>
      <c r="G14" s="215"/>
      <c r="H14" s="429">
        <f t="shared" ref="H14:X14" si="0">H6+H7+H9+H11+H12+H13</f>
        <v>21.709999999999997</v>
      </c>
      <c r="I14" s="74">
        <f t="shared" si="0"/>
        <v>18.96</v>
      </c>
      <c r="J14" s="75">
        <f t="shared" si="0"/>
        <v>70.709999999999994</v>
      </c>
      <c r="K14" s="541">
        <f t="shared" si="0"/>
        <v>546.04</v>
      </c>
      <c r="L14" s="429">
        <f t="shared" si="0"/>
        <v>0.64000000000000012</v>
      </c>
      <c r="M14" s="74">
        <f t="shared" si="0"/>
        <v>0.33</v>
      </c>
      <c r="N14" s="74">
        <f t="shared" si="0"/>
        <v>31.47</v>
      </c>
      <c r="O14" s="74">
        <f t="shared" si="0"/>
        <v>55.33</v>
      </c>
      <c r="P14" s="146">
        <f t="shared" si="0"/>
        <v>0.24</v>
      </c>
      <c r="Q14" s="429">
        <f t="shared" si="0"/>
        <v>115.09000000000002</v>
      </c>
      <c r="R14" s="74">
        <f t="shared" si="0"/>
        <v>403.04</v>
      </c>
      <c r="S14" s="74">
        <f t="shared" si="0"/>
        <v>118.97000000000001</v>
      </c>
      <c r="T14" s="74">
        <f t="shared" si="0"/>
        <v>20.14</v>
      </c>
      <c r="U14" s="74">
        <f t="shared" si="0"/>
        <v>1325.33</v>
      </c>
      <c r="V14" s="74">
        <f t="shared" si="0"/>
        <v>3.1599999999999996E-2</v>
      </c>
      <c r="W14" s="74">
        <f t="shared" si="0"/>
        <v>8.9000000000000017E-3</v>
      </c>
      <c r="X14" s="75">
        <f t="shared" si="0"/>
        <v>0.15200000000000002</v>
      </c>
    </row>
    <row r="15" spans="1:24" s="18" customFormat="1" ht="37.5" customHeight="1" x14ac:dyDescent="0.35">
      <c r="A15" s="139"/>
      <c r="B15" s="162" t="s">
        <v>81</v>
      </c>
      <c r="C15" s="216"/>
      <c r="D15" s="312"/>
      <c r="E15" s="473" t="s">
        <v>21</v>
      </c>
      <c r="F15" s="394">
        <f>F6+F8+F10+F11+F12+F13</f>
        <v>540</v>
      </c>
      <c r="G15" s="397"/>
      <c r="H15" s="678">
        <f t="shared" ref="H15:X15" si="1">H6+H8+H10+H11+H12+H13</f>
        <v>24.66</v>
      </c>
      <c r="I15" s="675">
        <f t="shared" si="1"/>
        <v>24.72</v>
      </c>
      <c r="J15" s="679">
        <f t="shared" si="1"/>
        <v>69.5</v>
      </c>
      <c r="K15" s="681">
        <f t="shared" si="1"/>
        <v>606.34</v>
      </c>
      <c r="L15" s="678">
        <f t="shared" si="1"/>
        <v>0.30000000000000004</v>
      </c>
      <c r="M15" s="675">
        <f t="shared" si="1"/>
        <v>0.32000000000000006</v>
      </c>
      <c r="N15" s="675">
        <f t="shared" si="1"/>
        <v>24.779999999999998</v>
      </c>
      <c r="O15" s="675">
        <f t="shared" si="1"/>
        <v>31.6</v>
      </c>
      <c r="P15" s="682">
        <f t="shared" si="1"/>
        <v>0.1</v>
      </c>
      <c r="Q15" s="678">
        <f t="shared" si="1"/>
        <v>92.71</v>
      </c>
      <c r="R15" s="675">
        <f t="shared" si="1"/>
        <v>447.15999999999997</v>
      </c>
      <c r="S15" s="675">
        <f t="shared" si="1"/>
        <v>108.69</v>
      </c>
      <c r="T15" s="675">
        <f t="shared" si="1"/>
        <v>6.2499999999999991</v>
      </c>
      <c r="U15" s="675">
        <f t="shared" si="1"/>
        <v>1255.2499999999998</v>
      </c>
      <c r="V15" s="675">
        <f t="shared" si="1"/>
        <v>1.9599999999999999E-2</v>
      </c>
      <c r="W15" s="675">
        <f t="shared" si="1"/>
        <v>8.199999999999999E-3</v>
      </c>
      <c r="X15" s="679">
        <f t="shared" si="1"/>
        <v>0.113</v>
      </c>
    </row>
    <row r="16" spans="1:24" s="18" customFormat="1" ht="37.5" customHeight="1" x14ac:dyDescent="0.35">
      <c r="A16" s="139"/>
      <c r="B16" s="161" t="s">
        <v>80</v>
      </c>
      <c r="C16" s="215"/>
      <c r="D16" s="311"/>
      <c r="E16" s="474" t="s">
        <v>22</v>
      </c>
      <c r="F16" s="237"/>
      <c r="G16" s="480"/>
      <c r="H16" s="486"/>
      <c r="I16" s="81"/>
      <c r="J16" s="466"/>
      <c r="K16" s="542">
        <f>K14/23.5</f>
        <v>23.235744680851063</v>
      </c>
      <c r="L16" s="486"/>
      <c r="M16" s="81"/>
      <c r="N16" s="81"/>
      <c r="O16" s="81"/>
      <c r="P16" s="939"/>
      <c r="Q16" s="486"/>
      <c r="R16" s="81"/>
      <c r="S16" s="81"/>
      <c r="T16" s="81"/>
      <c r="U16" s="81"/>
      <c r="V16" s="81"/>
      <c r="W16" s="81"/>
      <c r="X16" s="466"/>
    </row>
    <row r="17" spans="1:24" s="18" customFormat="1" ht="37.5" customHeight="1" thickBot="1" x14ac:dyDescent="0.4">
      <c r="A17" s="139"/>
      <c r="B17" s="163" t="s">
        <v>81</v>
      </c>
      <c r="C17" s="217"/>
      <c r="D17" s="415"/>
      <c r="E17" s="475" t="s">
        <v>22</v>
      </c>
      <c r="F17" s="241"/>
      <c r="G17" s="481"/>
      <c r="H17" s="487"/>
      <c r="I17" s="467"/>
      <c r="J17" s="468"/>
      <c r="K17" s="489">
        <f>K15/23.5</f>
        <v>25.801702127659574</v>
      </c>
      <c r="L17" s="487"/>
      <c r="M17" s="467"/>
      <c r="N17" s="467"/>
      <c r="O17" s="467"/>
      <c r="P17" s="940"/>
      <c r="Q17" s="487"/>
      <c r="R17" s="467"/>
      <c r="S17" s="467"/>
      <c r="T17" s="467"/>
      <c r="U17" s="467"/>
      <c r="V17" s="467"/>
      <c r="W17" s="467"/>
      <c r="X17" s="468"/>
    </row>
    <row r="18" spans="1:24" s="18" customFormat="1" ht="37.5" customHeight="1" x14ac:dyDescent="0.35">
      <c r="A18" s="191" t="s">
        <v>7</v>
      </c>
      <c r="B18" s="139"/>
      <c r="C18" s="284">
        <v>28</v>
      </c>
      <c r="D18" s="951" t="s">
        <v>20</v>
      </c>
      <c r="E18" s="952" t="s">
        <v>172</v>
      </c>
      <c r="F18" s="914">
        <v>60</v>
      </c>
      <c r="G18" s="915"/>
      <c r="H18" s="55">
        <v>0.42</v>
      </c>
      <c r="I18" s="39">
        <v>0.06</v>
      </c>
      <c r="J18" s="56">
        <v>1.02</v>
      </c>
      <c r="K18" s="288">
        <v>6.18</v>
      </c>
      <c r="L18" s="369">
        <v>0.02</v>
      </c>
      <c r="M18" s="22">
        <v>0.02</v>
      </c>
      <c r="N18" s="22">
        <v>6</v>
      </c>
      <c r="O18" s="22">
        <v>10</v>
      </c>
      <c r="P18" s="23">
        <v>0</v>
      </c>
      <c r="Q18" s="369">
        <v>13.8</v>
      </c>
      <c r="R18" s="22">
        <v>25.2</v>
      </c>
      <c r="S18" s="22">
        <v>8.4</v>
      </c>
      <c r="T18" s="22">
        <v>0.36</v>
      </c>
      <c r="U18" s="22">
        <v>117.6</v>
      </c>
      <c r="V18" s="22">
        <v>0</v>
      </c>
      <c r="W18" s="22">
        <v>2.0000000000000001E-4</v>
      </c>
      <c r="X18" s="54">
        <v>0</v>
      </c>
    </row>
    <row r="19" spans="1:24" s="18" customFormat="1" ht="37.5" customHeight="1" x14ac:dyDescent="0.35">
      <c r="A19" s="139"/>
      <c r="B19" s="139"/>
      <c r="C19" s="179">
        <v>33</v>
      </c>
      <c r="D19" s="229" t="s">
        <v>9</v>
      </c>
      <c r="E19" s="281" t="s">
        <v>63</v>
      </c>
      <c r="F19" s="462">
        <v>200</v>
      </c>
      <c r="G19" s="196"/>
      <c r="H19" s="316">
        <v>6.4</v>
      </c>
      <c r="I19" s="13">
        <v>6.2</v>
      </c>
      <c r="J19" s="50">
        <v>12.2</v>
      </c>
      <c r="K19" s="134">
        <v>130.6</v>
      </c>
      <c r="L19" s="316">
        <v>0.08</v>
      </c>
      <c r="M19" s="103">
        <v>0.08</v>
      </c>
      <c r="N19" s="13">
        <v>6.8</v>
      </c>
      <c r="O19" s="13">
        <v>180</v>
      </c>
      <c r="P19" s="50">
        <v>0</v>
      </c>
      <c r="Q19" s="103">
        <v>36.799999999999997</v>
      </c>
      <c r="R19" s="13">
        <v>76.2</v>
      </c>
      <c r="S19" s="13">
        <v>23.2</v>
      </c>
      <c r="T19" s="13">
        <v>0.8</v>
      </c>
      <c r="U19" s="13">
        <v>466.22</v>
      </c>
      <c r="V19" s="13">
        <v>6.0000000000000001E-3</v>
      </c>
      <c r="W19" s="13">
        <v>2E-3</v>
      </c>
      <c r="X19" s="54">
        <v>0.04</v>
      </c>
    </row>
    <row r="20" spans="1:24" s="18" customFormat="1" ht="37.5" customHeight="1" x14ac:dyDescent="0.35">
      <c r="A20" s="141"/>
      <c r="B20" s="141"/>
      <c r="C20" s="179">
        <v>80</v>
      </c>
      <c r="D20" s="229" t="s">
        <v>10</v>
      </c>
      <c r="E20" s="281" t="s">
        <v>56</v>
      </c>
      <c r="F20" s="462">
        <v>90</v>
      </c>
      <c r="G20" s="196"/>
      <c r="H20" s="315">
        <v>14.85</v>
      </c>
      <c r="I20" s="17">
        <v>13.32</v>
      </c>
      <c r="J20" s="46">
        <v>5.94</v>
      </c>
      <c r="K20" s="339">
        <v>202.68</v>
      </c>
      <c r="L20" s="315">
        <v>0.06</v>
      </c>
      <c r="M20" s="19">
        <v>0.11</v>
      </c>
      <c r="N20" s="17">
        <v>3.83</v>
      </c>
      <c r="O20" s="17">
        <v>19.5</v>
      </c>
      <c r="P20" s="46">
        <v>0</v>
      </c>
      <c r="Q20" s="19">
        <v>20.58</v>
      </c>
      <c r="R20" s="17">
        <v>74.39</v>
      </c>
      <c r="S20" s="17">
        <v>22.98</v>
      </c>
      <c r="T20" s="17">
        <v>0.95</v>
      </c>
      <c r="U20" s="17">
        <v>204</v>
      </c>
      <c r="V20" s="17">
        <v>3.5999999999999999E-3</v>
      </c>
      <c r="W20" s="17">
        <v>8.9999999999999998E-4</v>
      </c>
      <c r="X20" s="54">
        <v>0.9</v>
      </c>
    </row>
    <row r="21" spans="1:24" s="18" customFormat="1" ht="37.5" customHeight="1" x14ac:dyDescent="0.35">
      <c r="A21" s="141"/>
      <c r="B21" s="141"/>
      <c r="C21" s="179">
        <v>65</v>
      </c>
      <c r="D21" s="229" t="s">
        <v>51</v>
      </c>
      <c r="E21" s="281" t="s">
        <v>57</v>
      </c>
      <c r="F21" s="462">
        <v>150</v>
      </c>
      <c r="G21" s="196"/>
      <c r="H21" s="316">
        <v>6.45</v>
      </c>
      <c r="I21" s="13">
        <v>4.05</v>
      </c>
      <c r="J21" s="50">
        <v>40.200000000000003</v>
      </c>
      <c r="K21" s="134">
        <v>223.65</v>
      </c>
      <c r="L21" s="316">
        <v>0.08</v>
      </c>
      <c r="M21" s="103">
        <v>0.02</v>
      </c>
      <c r="N21" s="13">
        <v>0</v>
      </c>
      <c r="O21" s="13">
        <v>30</v>
      </c>
      <c r="P21" s="50">
        <v>0.11</v>
      </c>
      <c r="Q21" s="103">
        <v>13.05</v>
      </c>
      <c r="R21" s="13">
        <v>58.34</v>
      </c>
      <c r="S21" s="13">
        <v>22.53</v>
      </c>
      <c r="T21" s="13">
        <v>1.25</v>
      </c>
      <c r="U21" s="13">
        <v>1.1000000000000001</v>
      </c>
      <c r="V21" s="13">
        <v>0</v>
      </c>
      <c r="W21" s="13">
        <v>0</v>
      </c>
      <c r="X21" s="54">
        <v>0</v>
      </c>
    </row>
    <row r="22" spans="1:24" s="18" customFormat="1" ht="37.5" customHeight="1" x14ac:dyDescent="0.35">
      <c r="A22" s="141"/>
      <c r="B22" s="141"/>
      <c r="C22" s="179">
        <v>114</v>
      </c>
      <c r="D22" s="229" t="s">
        <v>47</v>
      </c>
      <c r="E22" s="281" t="s">
        <v>54</v>
      </c>
      <c r="F22" s="462">
        <v>200</v>
      </c>
      <c r="G22" s="196"/>
      <c r="H22" s="315">
        <v>0.2</v>
      </c>
      <c r="I22" s="17">
        <v>0</v>
      </c>
      <c r="J22" s="46">
        <v>11</v>
      </c>
      <c r="K22" s="338">
        <v>44.8</v>
      </c>
      <c r="L22" s="315">
        <v>0</v>
      </c>
      <c r="M22" s="19">
        <v>0</v>
      </c>
      <c r="N22" s="17">
        <v>0.08</v>
      </c>
      <c r="O22" s="17">
        <v>0</v>
      </c>
      <c r="P22" s="20">
        <v>0</v>
      </c>
      <c r="Q22" s="315">
        <v>13.56</v>
      </c>
      <c r="R22" s="17">
        <v>7.66</v>
      </c>
      <c r="S22" s="17">
        <v>4.08</v>
      </c>
      <c r="T22" s="17">
        <v>0.8</v>
      </c>
      <c r="U22" s="17">
        <v>0.68</v>
      </c>
      <c r="V22" s="17">
        <v>0</v>
      </c>
      <c r="W22" s="17">
        <v>0</v>
      </c>
      <c r="X22" s="46">
        <v>0</v>
      </c>
    </row>
    <row r="23" spans="1:24" s="18" customFormat="1" ht="37.5" customHeight="1" x14ac:dyDescent="0.35">
      <c r="A23" s="141"/>
      <c r="B23" s="141"/>
      <c r="C23" s="182">
        <v>119</v>
      </c>
      <c r="D23" s="229" t="s">
        <v>14</v>
      </c>
      <c r="E23" s="197" t="s">
        <v>58</v>
      </c>
      <c r="F23" s="180">
        <v>30</v>
      </c>
      <c r="G23" s="180"/>
      <c r="H23" s="21">
        <v>2.13</v>
      </c>
      <c r="I23" s="22">
        <v>0.21</v>
      </c>
      <c r="J23" s="23">
        <v>13.26</v>
      </c>
      <c r="K23" s="667">
        <v>72</v>
      </c>
      <c r="L23" s="369">
        <v>0.03</v>
      </c>
      <c r="M23" s="21">
        <v>0.01</v>
      </c>
      <c r="N23" s="22">
        <v>0</v>
      </c>
      <c r="O23" s="22">
        <v>0</v>
      </c>
      <c r="P23" s="54">
        <v>0</v>
      </c>
      <c r="Q23" s="369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4">
        <v>0</v>
      </c>
    </row>
    <row r="24" spans="1:24" s="18" customFormat="1" ht="37.5" customHeight="1" x14ac:dyDescent="0.35">
      <c r="A24" s="141"/>
      <c r="B24" s="141"/>
      <c r="C24" s="179">
        <v>120</v>
      </c>
      <c r="D24" s="229" t="s">
        <v>15</v>
      </c>
      <c r="E24" s="197" t="s">
        <v>49</v>
      </c>
      <c r="F24" s="180">
        <v>20</v>
      </c>
      <c r="G24" s="180"/>
      <c r="H24" s="21">
        <v>1.1399999999999999</v>
      </c>
      <c r="I24" s="22">
        <v>0.22</v>
      </c>
      <c r="J24" s="23">
        <v>7.44</v>
      </c>
      <c r="K24" s="667">
        <v>36.26</v>
      </c>
      <c r="L24" s="369">
        <v>0.02</v>
      </c>
      <c r="M24" s="21">
        <v>2.4E-2</v>
      </c>
      <c r="N24" s="22">
        <v>0.08</v>
      </c>
      <c r="O24" s="22">
        <v>0</v>
      </c>
      <c r="P24" s="54">
        <v>0</v>
      </c>
      <c r="Q24" s="369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4">
        <v>1.2E-2</v>
      </c>
    </row>
    <row r="25" spans="1:24" s="18" customFormat="1" ht="37.5" customHeight="1" x14ac:dyDescent="0.35">
      <c r="A25" s="141"/>
      <c r="B25" s="141"/>
      <c r="C25" s="294"/>
      <c r="D25" s="336"/>
      <c r="E25" s="425" t="s">
        <v>21</v>
      </c>
      <c r="F25" s="172">
        <f>SUM(F18:F24)</f>
        <v>750</v>
      </c>
      <c r="G25" s="196"/>
      <c r="H25" s="260">
        <f>SUM(H18:H24)</f>
        <v>31.59</v>
      </c>
      <c r="I25" s="15">
        <f>SUM(I18:I24)</f>
        <v>24.06</v>
      </c>
      <c r="J25" s="51">
        <f>SUM(J18:J24)</f>
        <v>91.06</v>
      </c>
      <c r="K25" s="455">
        <f>SUM(K18:K24)</f>
        <v>716.17</v>
      </c>
      <c r="L25" s="263">
        <f t="shared" ref="L25:X25" si="2">SUM(L18:L24)</f>
        <v>0.29000000000000004</v>
      </c>
      <c r="M25" s="263">
        <f t="shared" si="2"/>
        <v>0.26400000000000001</v>
      </c>
      <c r="N25" s="16">
        <f t="shared" si="2"/>
        <v>16.79</v>
      </c>
      <c r="O25" s="16">
        <f t="shared" si="2"/>
        <v>239.5</v>
      </c>
      <c r="P25" s="96">
        <f t="shared" si="2"/>
        <v>0.11</v>
      </c>
      <c r="Q25" s="668">
        <f t="shared" si="2"/>
        <v>115.68999999999998</v>
      </c>
      <c r="R25" s="16">
        <f t="shared" si="2"/>
        <v>331.19000000000005</v>
      </c>
      <c r="S25" s="16">
        <f t="shared" si="2"/>
        <v>108.89</v>
      </c>
      <c r="T25" s="16">
        <f t="shared" si="2"/>
        <v>5.46</v>
      </c>
      <c r="U25" s="16">
        <f t="shared" si="2"/>
        <v>891</v>
      </c>
      <c r="V25" s="16">
        <f t="shared" si="2"/>
        <v>1.2600000000000002E-2</v>
      </c>
      <c r="W25" s="16">
        <f t="shared" si="2"/>
        <v>7.1000000000000004E-3</v>
      </c>
      <c r="X25" s="54">
        <f t="shared" si="2"/>
        <v>0.95200000000000007</v>
      </c>
    </row>
    <row r="26" spans="1:24" s="18" customFormat="1" ht="37.5" customHeight="1" thickBot="1" x14ac:dyDescent="0.4">
      <c r="A26" s="346"/>
      <c r="B26" s="346"/>
      <c r="C26" s="450"/>
      <c r="D26" s="428"/>
      <c r="E26" s="426" t="s">
        <v>22</v>
      </c>
      <c r="F26" s="428"/>
      <c r="G26" s="400"/>
      <c r="H26" s="402"/>
      <c r="I26" s="47"/>
      <c r="J26" s="48"/>
      <c r="K26" s="443">
        <f>K25/23.5</f>
        <v>30.475319148936169</v>
      </c>
      <c r="L26" s="402"/>
      <c r="M26" s="398"/>
      <c r="N26" s="47"/>
      <c r="O26" s="47"/>
      <c r="P26" s="48"/>
      <c r="Q26" s="398"/>
      <c r="R26" s="47"/>
      <c r="S26" s="47"/>
      <c r="T26" s="47"/>
      <c r="U26" s="47"/>
      <c r="V26" s="47"/>
      <c r="W26" s="47"/>
      <c r="X26" s="54"/>
    </row>
    <row r="27" spans="1:24" x14ac:dyDescent="0.35">
      <c r="A27" s="2"/>
      <c r="B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D28" s="11"/>
      <c r="E28" s="27"/>
      <c r="F28" s="28"/>
      <c r="G28" s="11"/>
      <c r="H28" s="9"/>
      <c r="I28" s="11"/>
      <c r="J28" s="11"/>
    </row>
    <row r="29" spans="1:24" ht="18" x14ac:dyDescent="0.35">
      <c r="A29" s="71" t="s">
        <v>70</v>
      </c>
      <c r="B29" s="148"/>
      <c r="C29" s="72"/>
      <c r="D29" s="60"/>
      <c r="E29" s="27"/>
      <c r="F29" s="28"/>
      <c r="G29" s="11"/>
      <c r="H29" s="11"/>
      <c r="I29" s="11"/>
      <c r="J29" s="11"/>
    </row>
    <row r="30" spans="1:24" ht="18" x14ac:dyDescent="0.35">
      <c r="A30" s="68" t="s">
        <v>71</v>
      </c>
      <c r="B30" s="149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60" zoomScaleNormal="60" workbookViewId="0">
      <selection activeCell="C19" sqref="C19:X19"/>
    </sheetView>
  </sheetViews>
  <sheetFormatPr defaultRowHeight="14.5" x14ac:dyDescent="0.35"/>
  <cols>
    <col min="1" max="1" width="20.26953125" customWidth="1"/>
    <col min="2" max="2" width="11.26953125" style="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52"/>
      <c r="C4" s="130" t="s">
        <v>40</v>
      </c>
      <c r="D4" s="173"/>
      <c r="E4" s="225"/>
      <c r="F4" s="655"/>
      <c r="G4" s="654"/>
      <c r="H4" s="350" t="s">
        <v>23</v>
      </c>
      <c r="I4" s="351"/>
      <c r="J4" s="352"/>
      <c r="K4" s="43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153"/>
      <c r="C5" s="131" t="s">
        <v>41</v>
      </c>
      <c r="D5" s="111" t="s">
        <v>42</v>
      </c>
      <c r="E5" s="131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8" t="s">
        <v>31</v>
      </c>
      <c r="L5" s="796" t="s">
        <v>32</v>
      </c>
      <c r="M5" s="796" t="s">
        <v>147</v>
      </c>
      <c r="N5" s="796" t="s">
        <v>33</v>
      </c>
      <c r="O5" s="917" t="s">
        <v>148</v>
      </c>
      <c r="P5" s="796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38.25" customHeight="1" x14ac:dyDescent="0.35">
      <c r="A6" s="191" t="s">
        <v>6</v>
      </c>
      <c r="B6" s="683"/>
      <c r="C6" s="184">
        <v>25</v>
      </c>
      <c r="D6" s="328" t="s">
        <v>20</v>
      </c>
      <c r="E6" s="493" t="s">
        <v>52</v>
      </c>
      <c r="F6" s="495">
        <v>150</v>
      </c>
      <c r="G6" s="184"/>
      <c r="H6" s="41">
        <v>0.6</v>
      </c>
      <c r="I6" s="42">
        <v>0.45</v>
      </c>
      <c r="J6" s="49">
        <v>12.3</v>
      </c>
      <c r="K6" s="251">
        <v>54.9</v>
      </c>
      <c r="L6" s="357">
        <v>0.03</v>
      </c>
      <c r="M6" s="41">
        <v>0.05</v>
      </c>
      <c r="N6" s="42">
        <v>7.5</v>
      </c>
      <c r="O6" s="42">
        <v>0</v>
      </c>
      <c r="P6" s="43">
        <v>0</v>
      </c>
      <c r="Q6" s="41">
        <v>28.5</v>
      </c>
      <c r="R6" s="42">
        <v>24</v>
      </c>
      <c r="S6" s="42">
        <v>18</v>
      </c>
      <c r="T6" s="42">
        <v>3.45</v>
      </c>
      <c r="U6" s="42">
        <v>232.5</v>
      </c>
      <c r="V6" s="42">
        <v>2E-3</v>
      </c>
      <c r="W6" s="42">
        <v>2.0000000000000001E-4</v>
      </c>
      <c r="X6" s="54">
        <v>0.02</v>
      </c>
    </row>
    <row r="7" spans="1:24" s="18" customFormat="1" ht="38.25" customHeight="1" x14ac:dyDescent="0.35">
      <c r="A7" s="189"/>
      <c r="B7" s="158"/>
      <c r="C7" s="180">
        <v>196</v>
      </c>
      <c r="D7" s="267" t="s">
        <v>109</v>
      </c>
      <c r="E7" s="206" t="s">
        <v>155</v>
      </c>
      <c r="F7" s="180">
        <v>150</v>
      </c>
      <c r="G7" s="266"/>
      <c r="H7" s="21">
        <v>18.899999999999999</v>
      </c>
      <c r="I7" s="22">
        <v>14.1</v>
      </c>
      <c r="J7" s="23">
        <v>31.35</v>
      </c>
      <c r="K7" s="252">
        <v>328.8</v>
      </c>
      <c r="L7" s="369">
        <v>0.06</v>
      </c>
      <c r="M7" s="21">
        <v>0.34</v>
      </c>
      <c r="N7" s="22">
        <v>0.52</v>
      </c>
      <c r="O7" s="22">
        <v>0.06</v>
      </c>
      <c r="P7" s="54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4">
        <v>0.03</v>
      </c>
    </row>
    <row r="8" spans="1:24" s="18" customFormat="1" ht="38.25" customHeight="1" x14ac:dyDescent="0.35">
      <c r="A8" s="189"/>
      <c r="B8" s="158"/>
      <c r="C8" s="179">
        <v>114</v>
      </c>
      <c r="D8" s="229" t="s">
        <v>47</v>
      </c>
      <c r="E8" s="281" t="s">
        <v>54</v>
      </c>
      <c r="F8" s="496">
        <v>200</v>
      </c>
      <c r="G8" s="179"/>
      <c r="H8" s="19">
        <v>0.2</v>
      </c>
      <c r="I8" s="17">
        <v>0</v>
      </c>
      <c r="J8" s="20">
        <v>11</v>
      </c>
      <c r="K8" s="249">
        <v>44.8</v>
      </c>
      <c r="L8" s="315">
        <v>0</v>
      </c>
      <c r="M8" s="19">
        <v>0</v>
      </c>
      <c r="N8" s="17">
        <v>0.08</v>
      </c>
      <c r="O8" s="17">
        <v>0</v>
      </c>
      <c r="P8" s="46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6">
        <v>0</v>
      </c>
    </row>
    <row r="9" spans="1:24" s="18" customFormat="1" ht="38.25" customHeight="1" x14ac:dyDescent="0.35">
      <c r="A9" s="189"/>
      <c r="B9" s="158"/>
      <c r="C9" s="182">
        <v>121</v>
      </c>
      <c r="D9" s="229" t="s">
        <v>14</v>
      </c>
      <c r="E9" s="281" t="s">
        <v>53</v>
      </c>
      <c r="F9" s="462">
        <v>30</v>
      </c>
      <c r="G9" s="179"/>
      <c r="H9" s="19">
        <v>2.16</v>
      </c>
      <c r="I9" s="17">
        <v>0.81</v>
      </c>
      <c r="J9" s="20">
        <v>14.73</v>
      </c>
      <c r="K9" s="249">
        <v>75.66</v>
      </c>
      <c r="L9" s="315">
        <v>0.04</v>
      </c>
      <c r="M9" s="19">
        <v>0.01</v>
      </c>
      <c r="N9" s="17">
        <v>0</v>
      </c>
      <c r="O9" s="17">
        <v>0</v>
      </c>
      <c r="P9" s="46">
        <v>0</v>
      </c>
      <c r="Q9" s="315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24" s="18" customFormat="1" ht="38.25" customHeight="1" x14ac:dyDescent="0.35">
      <c r="A10" s="189"/>
      <c r="B10" s="158"/>
      <c r="C10" s="179">
        <v>120</v>
      </c>
      <c r="D10" s="229" t="s">
        <v>15</v>
      </c>
      <c r="E10" s="197" t="s">
        <v>49</v>
      </c>
      <c r="F10" s="172">
        <v>20</v>
      </c>
      <c r="G10" s="179"/>
      <c r="H10" s="19">
        <v>1.1399999999999999</v>
      </c>
      <c r="I10" s="17">
        <v>0.22</v>
      </c>
      <c r="J10" s="20">
        <v>7.44</v>
      </c>
      <c r="K10" s="250">
        <v>36.26</v>
      </c>
      <c r="L10" s="369">
        <v>0.02</v>
      </c>
      <c r="M10" s="21">
        <v>2.4E-2</v>
      </c>
      <c r="N10" s="22">
        <v>0.08</v>
      </c>
      <c r="O10" s="22">
        <v>0</v>
      </c>
      <c r="P10" s="54">
        <v>0</v>
      </c>
      <c r="Q10" s="369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4">
        <v>1.2E-2</v>
      </c>
    </row>
    <row r="11" spans="1:24" s="18" customFormat="1" ht="15.5" x14ac:dyDescent="0.35">
      <c r="A11" s="139"/>
      <c r="B11" s="158"/>
      <c r="C11" s="179"/>
      <c r="D11" s="229"/>
      <c r="E11" s="425" t="s">
        <v>21</v>
      </c>
      <c r="F11" s="433">
        <f>SUM(F6:F10)</f>
        <v>550</v>
      </c>
      <c r="G11" s="179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501">
        <f t="shared" si="0"/>
        <v>540.41999999999996</v>
      </c>
      <c r="L11" s="315">
        <f t="shared" si="0"/>
        <v>0.15</v>
      </c>
      <c r="M11" s="315">
        <f t="shared" si="0"/>
        <v>0.42400000000000004</v>
      </c>
      <c r="N11" s="17">
        <f t="shared" si="0"/>
        <v>8.18</v>
      </c>
      <c r="O11" s="17">
        <f t="shared" si="0"/>
        <v>0.06</v>
      </c>
      <c r="P11" s="46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4">
        <f t="shared" si="0"/>
        <v>6.2E-2</v>
      </c>
    </row>
    <row r="12" spans="1:24" s="18" customFormat="1" ht="38.25" customHeight="1" thickBot="1" x14ac:dyDescent="0.4">
      <c r="A12" s="139"/>
      <c r="B12" s="158"/>
      <c r="C12" s="492"/>
      <c r="D12" s="491"/>
      <c r="E12" s="494" t="s">
        <v>22</v>
      </c>
      <c r="F12" s="497"/>
      <c r="G12" s="453"/>
      <c r="H12" s="498"/>
      <c r="I12" s="98"/>
      <c r="J12" s="499"/>
      <c r="K12" s="500">
        <f>K11/23.5</f>
        <v>22.99659574468085</v>
      </c>
      <c r="L12" s="502"/>
      <c r="M12" s="498"/>
      <c r="N12" s="98"/>
      <c r="O12" s="98"/>
      <c r="P12" s="99"/>
      <c r="Q12" s="498"/>
      <c r="R12" s="98"/>
      <c r="S12" s="98"/>
      <c r="T12" s="98"/>
      <c r="U12" s="98"/>
      <c r="V12" s="98"/>
      <c r="W12" s="98"/>
      <c r="X12" s="54"/>
    </row>
    <row r="13" spans="1:24" s="18" customFormat="1" ht="38.25" customHeight="1" x14ac:dyDescent="0.35">
      <c r="A13" s="191" t="s">
        <v>7</v>
      </c>
      <c r="B13" s="683"/>
      <c r="C13" s="963">
        <v>133</v>
      </c>
      <c r="D13" s="449" t="s">
        <v>20</v>
      </c>
      <c r="E13" s="423" t="s">
        <v>174</v>
      </c>
      <c r="F13" s="427">
        <v>60</v>
      </c>
      <c r="G13" s="382"/>
      <c r="H13" s="55">
        <v>1.32</v>
      </c>
      <c r="I13" s="39">
        <v>0.24</v>
      </c>
      <c r="J13" s="56">
        <v>8.82</v>
      </c>
      <c r="K13" s="288">
        <v>40.799999999999997</v>
      </c>
      <c r="L13" s="342">
        <v>0</v>
      </c>
      <c r="M13" s="55">
        <v>0.03</v>
      </c>
      <c r="N13" s="39">
        <v>2.88</v>
      </c>
      <c r="O13" s="39">
        <v>1.2</v>
      </c>
      <c r="P13" s="56">
        <v>0</v>
      </c>
      <c r="Q13" s="357">
        <v>3</v>
      </c>
      <c r="R13" s="42">
        <v>30</v>
      </c>
      <c r="S13" s="42">
        <v>0</v>
      </c>
      <c r="T13" s="42">
        <v>0.24</v>
      </c>
      <c r="U13" s="42">
        <v>81.599999999999994</v>
      </c>
      <c r="V13" s="42">
        <v>0</v>
      </c>
      <c r="W13" s="42">
        <v>2.9999999999999997E-4</v>
      </c>
      <c r="X13" s="43">
        <v>1.0999999999999999E-2</v>
      </c>
    </row>
    <row r="14" spans="1:24" s="18" customFormat="1" ht="38.25" customHeight="1" x14ac:dyDescent="0.35">
      <c r="A14" s="139"/>
      <c r="B14" s="646"/>
      <c r="C14" s="181">
        <v>32</v>
      </c>
      <c r="D14" s="349" t="s">
        <v>9</v>
      </c>
      <c r="E14" s="424" t="s">
        <v>55</v>
      </c>
      <c r="F14" s="378">
        <v>200</v>
      </c>
      <c r="G14" s="181"/>
      <c r="H14" s="272">
        <v>5.88</v>
      </c>
      <c r="I14" s="108">
        <v>8.82</v>
      </c>
      <c r="J14" s="109">
        <v>9.6</v>
      </c>
      <c r="K14" s="274">
        <v>142.19999999999999</v>
      </c>
      <c r="L14" s="316">
        <v>0.04</v>
      </c>
      <c r="M14" s="103">
        <v>0.08</v>
      </c>
      <c r="N14" s="13">
        <v>2.2400000000000002</v>
      </c>
      <c r="O14" s="13">
        <v>132.44</v>
      </c>
      <c r="P14" s="50">
        <v>0.06</v>
      </c>
      <c r="Q14" s="103">
        <v>32.880000000000003</v>
      </c>
      <c r="R14" s="13">
        <v>83.64</v>
      </c>
      <c r="S14" s="35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0">
        <v>3.5999999999999997E-2</v>
      </c>
    </row>
    <row r="15" spans="1:24" s="18" customFormat="1" ht="38.25" customHeight="1" x14ac:dyDescent="0.35">
      <c r="A15" s="139"/>
      <c r="B15" s="801" t="s">
        <v>80</v>
      </c>
      <c r="C15" s="215">
        <v>90</v>
      </c>
      <c r="D15" s="311" t="s">
        <v>10</v>
      </c>
      <c r="E15" s="470" t="s">
        <v>137</v>
      </c>
      <c r="F15" s="476">
        <v>90</v>
      </c>
      <c r="G15" s="215"/>
      <c r="H15" s="326">
        <v>15.21</v>
      </c>
      <c r="I15" s="63">
        <v>14.04</v>
      </c>
      <c r="J15" s="100">
        <v>8.91</v>
      </c>
      <c r="K15" s="482">
        <v>222.75</v>
      </c>
      <c r="L15" s="624">
        <v>0.37</v>
      </c>
      <c r="M15" s="625">
        <v>0.15</v>
      </c>
      <c r="N15" s="625">
        <v>0.09</v>
      </c>
      <c r="O15" s="625">
        <v>25.83</v>
      </c>
      <c r="P15" s="722">
        <v>0.16</v>
      </c>
      <c r="Q15" s="624">
        <v>54.18</v>
      </c>
      <c r="R15" s="625">
        <v>117.54</v>
      </c>
      <c r="S15" s="625">
        <v>24.8</v>
      </c>
      <c r="T15" s="625">
        <v>1.6</v>
      </c>
      <c r="U15" s="625">
        <v>268.38</v>
      </c>
      <c r="V15" s="625">
        <v>7.0000000000000001E-3</v>
      </c>
      <c r="W15" s="625">
        <v>2.7000000000000001E-3</v>
      </c>
      <c r="X15" s="626">
        <v>0.09</v>
      </c>
    </row>
    <row r="16" spans="1:24" s="18" customFormat="1" ht="38.25" customHeight="1" x14ac:dyDescent="0.35">
      <c r="A16" s="141"/>
      <c r="B16" s="968" t="s">
        <v>81</v>
      </c>
      <c r="C16" s="216">
        <v>88</v>
      </c>
      <c r="D16" s="312" t="s">
        <v>10</v>
      </c>
      <c r="E16" s="471" t="s">
        <v>141</v>
      </c>
      <c r="F16" s="477">
        <v>90</v>
      </c>
      <c r="G16" s="216"/>
      <c r="H16" s="485">
        <v>18</v>
      </c>
      <c r="I16" s="66">
        <v>16.5</v>
      </c>
      <c r="J16" s="101">
        <v>2.89</v>
      </c>
      <c r="K16" s="483">
        <v>232.8</v>
      </c>
      <c r="L16" s="610">
        <v>0.05</v>
      </c>
      <c r="M16" s="106">
        <v>0.13</v>
      </c>
      <c r="N16" s="106">
        <v>0.55000000000000004</v>
      </c>
      <c r="O16" s="106">
        <v>0</v>
      </c>
      <c r="P16" s="704">
        <v>0</v>
      </c>
      <c r="Q16" s="610">
        <v>11.7</v>
      </c>
      <c r="R16" s="106">
        <v>170.76</v>
      </c>
      <c r="S16" s="106">
        <v>22.04</v>
      </c>
      <c r="T16" s="106">
        <v>2.4700000000000002</v>
      </c>
      <c r="U16" s="106">
        <v>302.3</v>
      </c>
      <c r="V16" s="106">
        <v>7.0000000000000001E-3</v>
      </c>
      <c r="W16" s="106">
        <v>0</v>
      </c>
      <c r="X16" s="611">
        <v>5.8999999999999997E-2</v>
      </c>
    </row>
    <row r="17" spans="1:24" s="18" customFormat="1" ht="38.25" customHeight="1" x14ac:dyDescent="0.35">
      <c r="A17" s="141"/>
      <c r="B17" s="160"/>
      <c r="C17" s="172">
        <v>54</v>
      </c>
      <c r="D17" s="196" t="s">
        <v>51</v>
      </c>
      <c r="E17" s="233" t="s">
        <v>44</v>
      </c>
      <c r="F17" s="179">
        <v>150</v>
      </c>
      <c r="G17" s="172"/>
      <c r="H17" s="369">
        <v>7.2</v>
      </c>
      <c r="I17" s="22">
        <v>5.0999999999999996</v>
      </c>
      <c r="J17" s="54">
        <v>33.9</v>
      </c>
      <c r="K17" s="368">
        <v>210.3</v>
      </c>
      <c r="L17" s="369">
        <v>0.21</v>
      </c>
      <c r="M17" s="21">
        <v>0.11</v>
      </c>
      <c r="N17" s="22">
        <v>0</v>
      </c>
      <c r="O17" s="22">
        <v>0</v>
      </c>
      <c r="P17" s="23">
        <v>0</v>
      </c>
      <c r="Q17" s="369">
        <v>14.55</v>
      </c>
      <c r="R17" s="22">
        <v>208.87</v>
      </c>
      <c r="S17" s="22">
        <v>139.99</v>
      </c>
      <c r="T17" s="22">
        <v>4.68</v>
      </c>
      <c r="U17" s="22">
        <v>273.8</v>
      </c>
      <c r="V17" s="22">
        <v>3.0000000000000001E-3</v>
      </c>
      <c r="W17" s="22">
        <v>5.0000000000000001E-3</v>
      </c>
      <c r="X17" s="22">
        <v>0.02</v>
      </c>
    </row>
    <row r="18" spans="1:24" s="18" customFormat="1" ht="38.25" customHeight="1" x14ac:dyDescent="0.35">
      <c r="A18" s="141"/>
      <c r="B18" s="158"/>
      <c r="C18" s="172">
        <v>107</v>
      </c>
      <c r="D18" s="196" t="s">
        <v>18</v>
      </c>
      <c r="E18" s="526" t="s">
        <v>164</v>
      </c>
      <c r="F18" s="236">
        <v>200</v>
      </c>
      <c r="G18" s="172"/>
      <c r="H18" s="315">
        <v>0.8</v>
      </c>
      <c r="I18" s="17">
        <v>0.2</v>
      </c>
      <c r="J18" s="46">
        <v>23.2</v>
      </c>
      <c r="K18" s="338">
        <v>94.4</v>
      </c>
      <c r="L18" s="315">
        <v>0.02</v>
      </c>
      <c r="M18" s="19"/>
      <c r="N18" s="17">
        <v>4</v>
      </c>
      <c r="O18" s="17">
        <v>0</v>
      </c>
      <c r="P18" s="46"/>
      <c r="Q18" s="19">
        <v>16</v>
      </c>
      <c r="R18" s="17">
        <v>18</v>
      </c>
      <c r="S18" s="17">
        <v>10</v>
      </c>
      <c r="T18" s="17">
        <v>0.4</v>
      </c>
      <c r="U18" s="17"/>
      <c r="V18" s="17"/>
      <c r="W18" s="17"/>
      <c r="X18" s="46"/>
    </row>
    <row r="19" spans="1:24" s="18" customFormat="1" ht="38.25" customHeight="1" x14ac:dyDescent="0.35">
      <c r="A19" s="141"/>
      <c r="B19" s="160"/>
      <c r="C19" s="134">
        <v>119</v>
      </c>
      <c r="D19" s="196" t="s">
        <v>14</v>
      </c>
      <c r="E19" s="233" t="s">
        <v>19</v>
      </c>
      <c r="F19" s="180">
        <v>25</v>
      </c>
      <c r="G19" s="180"/>
      <c r="H19" s="21">
        <v>1.78</v>
      </c>
      <c r="I19" s="22">
        <v>0.18</v>
      </c>
      <c r="J19" s="23">
        <v>11.05</v>
      </c>
      <c r="K19" s="367">
        <v>60</v>
      </c>
      <c r="L19" s="369">
        <v>2.5000000000000001E-2</v>
      </c>
      <c r="M19" s="21">
        <v>8.0000000000000002E-3</v>
      </c>
      <c r="N19" s="22">
        <v>0</v>
      </c>
      <c r="O19" s="22">
        <v>0</v>
      </c>
      <c r="P19" s="54">
        <v>0</v>
      </c>
      <c r="Q19" s="369">
        <v>9.25</v>
      </c>
      <c r="R19" s="22">
        <v>54.5</v>
      </c>
      <c r="S19" s="22">
        <v>16.25</v>
      </c>
      <c r="T19" s="22">
        <v>0.7</v>
      </c>
      <c r="U19" s="22">
        <v>23.25</v>
      </c>
      <c r="V19" s="22">
        <v>8.0000000000000004E-4</v>
      </c>
      <c r="W19" s="22">
        <v>2E-3</v>
      </c>
      <c r="X19" s="54">
        <v>0</v>
      </c>
    </row>
    <row r="20" spans="1:24" s="18" customFormat="1" ht="38.25" customHeight="1" x14ac:dyDescent="0.35">
      <c r="A20" s="141"/>
      <c r="B20" s="160"/>
      <c r="C20" s="172">
        <v>120</v>
      </c>
      <c r="D20" s="196" t="s">
        <v>15</v>
      </c>
      <c r="E20" s="233" t="s">
        <v>49</v>
      </c>
      <c r="F20" s="180">
        <v>20</v>
      </c>
      <c r="G20" s="180"/>
      <c r="H20" s="21">
        <v>1.1399999999999999</v>
      </c>
      <c r="I20" s="22">
        <v>0.22</v>
      </c>
      <c r="J20" s="23">
        <v>7.44</v>
      </c>
      <c r="K20" s="367">
        <v>36.26</v>
      </c>
      <c r="L20" s="369">
        <v>0.02</v>
      </c>
      <c r="M20" s="21">
        <v>2.4E-2</v>
      </c>
      <c r="N20" s="22">
        <v>0.08</v>
      </c>
      <c r="O20" s="22">
        <v>0</v>
      </c>
      <c r="P20" s="54">
        <v>0</v>
      </c>
      <c r="Q20" s="369">
        <v>6.8</v>
      </c>
      <c r="R20" s="22">
        <v>24</v>
      </c>
      <c r="S20" s="22">
        <v>8.1999999999999993</v>
      </c>
      <c r="T20" s="22">
        <v>0.46</v>
      </c>
      <c r="U20" s="22">
        <v>73.5</v>
      </c>
      <c r="V20" s="22">
        <v>2E-3</v>
      </c>
      <c r="W20" s="22">
        <v>2E-3</v>
      </c>
      <c r="X20" s="54">
        <v>1.2E-2</v>
      </c>
    </row>
    <row r="21" spans="1:24" s="18" customFormat="1" ht="38.25" customHeight="1" x14ac:dyDescent="0.35">
      <c r="A21" s="141"/>
      <c r="B21" s="859"/>
      <c r="C21" s="237"/>
      <c r="D21" s="480"/>
      <c r="E21" s="419" t="s">
        <v>21</v>
      </c>
      <c r="F21" s="776">
        <f>F13+F14+F15+F17+F18+F19+F20</f>
        <v>745</v>
      </c>
      <c r="G21" s="848"/>
      <c r="H21" s="261">
        <f t="shared" ref="H21:X21" si="1">H13+H14+H15+H17+H18+H19+H20</f>
        <v>33.33</v>
      </c>
      <c r="I21" s="24">
        <f t="shared" si="1"/>
        <v>28.8</v>
      </c>
      <c r="J21" s="76">
        <f t="shared" si="1"/>
        <v>102.92</v>
      </c>
      <c r="K21" s="215">
        <f t="shared" si="1"/>
        <v>806.70999999999992</v>
      </c>
      <c r="L21" s="261">
        <f t="shared" si="1"/>
        <v>0.68500000000000005</v>
      </c>
      <c r="M21" s="24">
        <f t="shared" si="1"/>
        <v>0.40200000000000002</v>
      </c>
      <c r="N21" s="24">
        <f t="shared" si="1"/>
        <v>9.2900000000000009</v>
      </c>
      <c r="O21" s="24">
        <f t="shared" si="1"/>
        <v>159.46999999999997</v>
      </c>
      <c r="P21" s="145">
        <f t="shared" si="1"/>
        <v>0.22</v>
      </c>
      <c r="Q21" s="261">
        <f t="shared" si="1"/>
        <v>136.66000000000003</v>
      </c>
      <c r="R21" s="24">
        <f t="shared" si="1"/>
        <v>536.54999999999995</v>
      </c>
      <c r="S21" s="24">
        <f t="shared" si="1"/>
        <v>221.98</v>
      </c>
      <c r="T21" s="24">
        <f t="shared" si="1"/>
        <v>9.52</v>
      </c>
      <c r="U21" s="24">
        <f t="shared" si="1"/>
        <v>1041.33</v>
      </c>
      <c r="V21" s="24">
        <f t="shared" si="1"/>
        <v>1.8799999999999997E-2</v>
      </c>
      <c r="W21" s="24">
        <f t="shared" si="1"/>
        <v>1.2E-2</v>
      </c>
      <c r="X21" s="76">
        <f t="shared" si="1"/>
        <v>0.16900000000000001</v>
      </c>
    </row>
    <row r="22" spans="1:24" s="18" customFormat="1" ht="38.25" customHeight="1" x14ac:dyDescent="0.35">
      <c r="A22" s="141"/>
      <c r="B22" s="858"/>
      <c r="C22" s="593"/>
      <c r="D22" s="594"/>
      <c r="E22" s="420" t="s">
        <v>21</v>
      </c>
      <c r="F22" s="774">
        <f>F13+F14+F16+F17+F18+F19+F20</f>
        <v>745</v>
      </c>
      <c r="G22" s="397"/>
      <c r="H22" s="678">
        <f t="shared" ref="H22:X22" si="2">H13+H14+H16+H17+H18+H19+H20</f>
        <v>36.119999999999997</v>
      </c>
      <c r="I22" s="675">
        <f t="shared" si="2"/>
        <v>31.26</v>
      </c>
      <c r="J22" s="679">
        <f t="shared" si="2"/>
        <v>96.899999999999991</v>
      </c>
      <c r="K22" s="681">
        <f t="shared" si="2"/>
        <v>816.76</v>
      </c>
      <c r="L22" s="678">
        <f t="shared" si="2"/>
        <v>0.36500000000000005</v>
      </c>
      <c r="M22" s="675">
        <f t="shared" si="2"/>
        <v>0.38200000000000001</v>
      </c>
      <c r="N22" s="675">
        <f t="shared" si="2"/>
        <v>9.75</v>
      </c>
      <c r="O22" s="675">
        <f t="shared" si="2"/>
        <v>133.63999999999999</v>
      </c>
      <c r="P22" s="682">
        <f t="shared" si="2"/>
        <v>0.06</v>
      </c>
      <c r="Q22" s="678">
        <f t="shared" si="2"/>
        <v>94.179999999999993</v>
      </c>
      <c r="R22" s="675">
        <f t="shared" si="2"/>
        <v>589.77</v>
      </c>
      <c r="S22" s="675">
        <f t="shared" si="2"/>
        <v>219.22</v>
      </c>
      <c r="T22" s="675">
        <f t="shared" si="2"/>
        <v>10.39</v>
      </c>
      <c r="U22" s="675">
        <f t="shared" si="2"/>
        <v>1075.25</v>
      </c>
      <c r="V22" s="675">
        <f t="shared" si="2"/>
        <v>1.8799999999999997E-2</v>
      </c>
      <c r="W22" s="675">
        <f t="shared" si="2"/>
        <v>9.2999999999999992E-3</v>
      </c>
      <c r="X22" s="679">
        <f t="shared" si="2"/>
        <v>0.13800000000000001</v>
      </c>
    </row>
    <row r="23" spans="1:24" s="18" customFormat="1" ht="38.25" customHeight="1" x14ac:dyDescent="0.35">
      <c r="A23" s="141"/>
      <c r="B23" s="859"/>
      <c r="C23" s="523"/>
      <c r="D23" s="889"/>
      <c r="E23" s="421" t="s">
        <v>22</v>
      </c>
      <c r="F23" s="779"/>
      <c r="G23" s="791"/>
      <c r="H23" s="261"/>
      <c r="I23" s="24"/>
      <c r="J23" s="76"/>
      <c r="K23" s="786">
        <f>K21/23.5</f>
        <v>34.328085106382979</v>
      </c>
      <c r="L23" s="261"/>
      <c r="M23" s="24"/>
      <c r="N23" s="24"/>
      <c r="O23" s="24"/>
      <c r="P23" s="145"/>
      <c r="Q23" s="261"/>
      <c r="R23" s="24"/>
      <c r="S23" s="24"/>
      <c r="T23" s="24"/>
      <c r="U23" s="24"/>
      <c r="V23" s="24"/>
      <c r="W23" s="24"/>
      <c r="X23" s="76"/>
    </row>
    <row r="24" spans="1:24" s="18" customFormat="1" ht="38.25" customHeight="1" thickBot="1" x14ac:dyDescent="0.4">
      <c r="A24" s="346"/>
      <c r="B24" s="860"/>
      <c r="C24" s="861"/>
      <c r="D24" s="862"/>
      <c r="E24" s="422" t="s">
        <v>22</v>
      </c>
      <c r="F24" s="995"/>
      <c r="G24" s="845"/>
      <c r="H24" s="996"/>
      <c r="I24" s="997"/>
      <c r="J24" s="998"/>
      <c r="K24" s="644">
        <f>K22/23.5</f>
        <v>34.755744680851066</v>
      </c>
      <c r="L24" s="996"/>
      <c r="M24" s="997"/>
      <c r="N24" s="997"/>
      <c r="O24" s="997"/>
      <c r="P24" s="999"/>
      <c r="Q24" s="996"/>
      <c r="R24" s="997"/>
      <c r="S24" s="997"/>
      <c r="T24" s="997"/>
      <c r="U24" s="997"/>
      <c r="V24" s="997"/>
      <c r="W24" s="997"/>
      <c r="X24" s="998"/>
    </row>
    <row r="25" spans="1:24" x14ac:dyDescent="0.35">
      <c r="A25" s="9"/>
      <c r="C25" s="33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x14ac:dyDescent="0.35">
      <c r="A26" s="647" t="s">
        <v>170</v>
      </c>
      <c r="B26" s="648"/>
      <c r="C26" s="649"/>
      <c r="D26" s="60"/>
      <c r="E26" s="30"/>
      <c r="F26" s="2"/>
      <c r="G26" s="9"/>
      <c r="H26" s="9"/>
      <c r="I26" s="9"/>
      <c r="J26" s="2"/>
      <c r="K26" s="2"/>
      <c r="L26" s="2"/>
      <c r="M26" s="2"/>
      <c r="N26" s="2"/>
    </row>
    <row r="27" spans="1:24" x14ac:dyDescent="0.35">
      <c r="A27" s="650" t="s">
        <v>71</v>
      </c>
      <c r="B27" s="651"/>
      <c r="C27" s="652"/>
      <c r="D27" s="70"/>
      <c r="G27" s="11"/>
      <c r="H27" s="9"/>
      <c r="I27" s="11"/>
    </row>
    <row r="28" spans="1:24" ht="18" x14ac:dyDescent="0.35">
      <c r="D28" s="11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B6" sqref="B6:W6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7" max="7" width="11.1796875" bestFit="1" customWidth="1"/>
    <col min="8" max="8" width="11.26953125" customWidth="1"/>
    <col min="9" max="9" width="14.269531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87"/>
      <c r="B4" s="137" t="s">
        <v>40</v>
      </c>
      <c r="C4" s="135"/>
      <c r="D4" s="207"/>
      <c r="E4" s="130"/>
      <c r="F4" s="137"/>
      <c r="G4" s="1089" t="s">
        <v>23</v>
      </c>
      <c r="H4" s="1090"/>
      <c r="I4" s="1091"/>
      <c r="J4" s="247" t="s">
        <v>24</v>
      </c>
      <c r="K4" s="1079" t="s">
        <v>25</v>
      </c>
      <c r="L4" s="1080"/>
      <c r="M4" s="1081"/>
      <c r="N4" s="1081"/>
      <c r="O4" s="1082"/>
      <c r="P4" s="1083" t="s">
        <v>26</v>
      </c>
      <c r="Q4" s="1084"/>
      <c r="R4" s="1084"/>
      <c r="S4" s="1084"/>
      <c r="T4" s="1084"/>
      <c r="U4" s="1084"/>
      <c r="V4" s="1084"/>
      <c r="W4" s="1084"/>
    </row>
    <row r="5" spans="1:23" s="18" customFormat="1" ht="28.5" customHeight="1" thickBot="1" x14ac:dyDescent="0.4">
      <c r="A5" s="188" t="s">
        <v>0</v>
      </c>
      <c r="B5" s="333" t="s">
        <v>41</v>
      </c>
      <c r="C5" s="909" t="s">
        <v>42</v>
      </c>
      <c r="D5" s="333" t="s">
        <v>39</v>
      </c>
      <c r="E5" s="775" t="s">
        <v>27</v>
      </c>
      <c r="F5" s="333" t="s">
        <v>38</v>
      </c>
      <c r="G5" s="793" t="s">
        <v>28</v>
      </c>
      <c r="H5" s="794" t="s">
        <v>29</v>
      </c>
      <c r="I5" s="795" t="s">
        <v>30</v>
      </c>
      <c r="J5" s="916" t="s">
        <v>31</v>
      </c>
      <c r="K5" s="796" t="s">
        <v>32</v>
      </c>
      <c r="L5" s="796" t="s">
        <v>147</v>
      </c>
      <c r="M5" s="796" t="s">
        <v>33</v>
      </c>
      <c r="N5" s="917" t="s">
        <v>148</v>
      </c>
      <c r="O5" s="796" t="s">
        <v>149</v>
      </c>
      <c r="P5" s="796" t="s">
        <v>34</v>
      </c>
      <c r="Q5" s="796" t="s">
        <v>35</v>
      </c>
      <c r="R5" s="796" t="s">
        <v>36</v>
      </c>
      <c r="S5" s="796" t="s">
        <v>37</v>
      </c>
      <c r="T5" s="796" t="s">
        <v>150</v>
      </c>
      <c r="U5" s="796" t="s">
        <v>151</v>
      </c>
      <c r="V5" s="796" t="s">
        <v>152</v>
      </c>
      <c r="W5" s="796" t="s">
        <v>153</v>
      </c>
    </row>
    <row r="6" spans="1:23" s="18" customFormat="1" ht="28.5" customHeight="1" thickBot="1" x14ac:dyDescent="0.4">
      <c r="A6" s="908"/>
      <c r="B6" s="184">
        <v>133</v>
      </c>
      <c r="C6" s="563" t="s">
        <v>20</v>
      </c>
      <c r="D6" s="328" t="s">
        <v>174</v>
      </c>
      <c r="E6" s="847">
        <v>60</v>
      </c>
      <c r="F6" s="855"/>
      <c r="G6" s="357">
        <v>1.32</v>
      </c>
      <c r="H6" s="42">
        <v>0.24</v>
      </c>
      <c r="I6" s="43">
        <v>8.82</v>
      </c>
      <c r="J6" s="440">
        <v>40.799999999999997</v>
      </c>
      <c r="K6" s="386">
        <v>0</v>
      </c>
      <c r="L6" s="117">
        <v>0.03</v>
      </c>
      <c r="M6" s="117">
        <v>2.88</v>
      </c>
      <c r="N6" s="117">
        <v>1.2</v>
      </c>
      <c r="O6" s="118">
        <v>0</v>
      </c>
      <c r="P6" s="386">
        <v>3</v>
      </c>
      <c r="Q6" s="117">
        <v>30</v>
      </c>
      <c r="R6" s="117">
        <v>0</v>
      </c>
      <c r="S6" s="117">
        <v>0.24</v>
      </c>
      <c r="T6" s="117">
        <v>81.599999999999994</v>
      </c>
      <c r="U6" s="117">
        <v>0</v>
      </c>
      <c r="V6" s="117">
        <v>2.9999999999999997E-4</v>
      </c>
      <c r="W6" s="119">
        <v>1.0999999999999999E-2</v>
      </c>
    </row>
    <row r="7" spans="1:23" s="18" customFormat="1" ht="39" customHeight="1" x14ac:dyDescent="0.35">
      <c r="A7" s="191" t="s">
        <v>6</v>
      </c>
      <c r="B7" s="180">
        <v>78</v>
      </c>
      <c r="C7" s="266" t="s">
        <v>10</v>
      </c>
      <c r="D7" s="451" t="s">
        <v>114</v>
      </c>
      <c r="E7" s="295">
        <v>90</v>
      </c>
      <c r="F7" s="133"/>
      <c r="G7" s="315">
        <v>14.85</v>
      </c>
      <c r="H7" s="17">
        <v>13.32</v>
      </c>
      <c r="I7" s="46">
        <v>5.94</v>
      </c>
      <c r="J7" s="338">
        <v>202.68</v>
      </c>
      <c r="K7" s="315">
        <v>0.06</v>
      </c>
      <c r="L7" s="19">
        <v>0.11</v>
      </c>
      <c r="M7" s="17">
        <v>3.83</v>
      </c>
      <c r="N7" s="17">
        <v>19.5</v>
      </c>
      <c r="O7" s="46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4">
        <v>0.9</v>
      </c>
    </row>
    <row r="8" spans="1:23" s="18" customFormat="1" ht="39" customHeight="1" x14ac:dyDescent="0.35">
      <c r="A8" s="139"/>
      <c r="B8" s="181">
        <v>65</v>
      </c>
      <c r="C8" s="331" t="s">
        <v>68</v>
      </c>
      <c r="D8" s="452" t="s">
        <v>57</v>
      </c>
      <c r="E8" s="181">
        <v>150</v>
      </c>
      <c r="F8" s="132"/>
      <c r="G8" s="316">
        <v>6.45</v>
      </c>
      <c r="H8" s="13">
        <v>4.05</v>
      </c>
      <c r="I8" s="50">
        <v>40.200000000000003</v>
      </c>
      <c r="J8" s="134">
        <v>223.65</v>
      </c>
      <c r="K8" s="316">
        <v>0.08</v>
      </c>
      <c r="L8" s="103">
        <v>0.02</v>
      </c>
      <c r="M8" s="13">
        <v>0</v>
      </c>
      <c r="N8" s="13">
        <v>30</v>
      </c>
      <c r="O8" s="50">
        <v>0.11</v>
      </c>
      <c r="P8" s="10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4">
        <v>0</v>
      </c>
    </row>
    <row r="9" spans="1:23" s="18" customFormat="1" ht="39" customHeight="1" x14ac:dyDescent="0.35">
      <c r="A9" s="139"/>
      <c r="B9" s="180">
        <v>160</v>
      </c>
      <c r="C9" s="331" t="s">
        <v>67</v>
      </c>
      <c r="D9" s="424" t="s">
        <v>122</v>
      </c>
      <c r="E9" s="239">
        <v>200</v>
      </c>
      <c r="F9" s="132"/>
      <c r="G9" s="315">
        <v>0.4</v>
      </c>
      <c r="H9" s="17">
        <v>0.6</v>
      </c>
      <c r="I9" s="46">
        <v>17.8</v>
      </c>
      <c r="J9" s="338">
        <v>78.599999999999994</v>
      </c>
      <c r="K9" s="315">
        <v>0</v>
      </c>
      <c r="L9" s="19">
        <v>0</v>
      </c>
      <c r="M9" s="17">
        <v>48</v>
      </c>
      <c r="N9" s="17">
        <v>0</v>
      </c>
      <c r="O9" s="46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6">
        <v>0</v>
      </c>
    </row>
    <row r="10" spans="1:23" s="18" customFormat="1" ht="39" customHeight="1" x14ac:dyDescent="0.35">
      <c r="A10" s="139"/>
      <c r="B10" s="182">
        <v>119</v>
      </c>
      <c r="C10" s="196" t="s">
        <v>14</v>
      </c>
      <c r="D10" s="196" t="s">
        <v>58</v>
      </c>
      <c r="E10" s="236">
        <v>20</v>
      </c>
      <c r="F10" s="172"/>
      <c r="G10" s="315">
        <v>1.4</v>
      </c>
      <c r="H10" s="17">
        <v>0.14000000000000001</v>
      </c>
      <c r="I10" s="46">
        <v>8.8000000000000007</v>
      </c>
      <c r="J10" s="338">
        <v>48</v>
      </c>
      <c r="K10" s="315">
        <v>0.02</v>
      </c>
      <c r="L10" s="19">
        <v>6.0000000000000001E-3</v>
      </c>
      <c r="M10" s="17">
        <v>0</v>
      </c>
      <c r="N10" s="17">
        <v>0</v>
      </c>
      <c r="O10" s="46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6">
        <v>0</v>
      </c>
    </row>
    <row r="11" spans="1:23" s="18" customFormat="1" ht="39" customHeight="1" x14ac:dyDescent="0.35">
      <c r="A11" s="139"/>
      <c r="B11" s="179">
        <v>120</v>
      </c>
      <c r="C11" s="196" t="s">
        <v>15</v>
      </c>
      <c r="D11" s="196" t="s">
        <v>49</v>
      </c>
      <c r="E11" s="179">
        <v>20</v>
      </c>
      <c r="F11" s="172"/>
      <c r="G11" s="315">
        <v>1.1399999999999999</v>
      </c>
      <c r="H11" s="17">
        <v>0.22</v>
      </c>
      <c r="I11" s="46">
        <v>7.44</v>
      </c>
      <c r="J11" s="339">
        <v>36.26</v>
      </c>
      <c r="K11" s="369">
        <v>0.02</v>
      </c>
      <c r="L11" s="21">
        <v>2.4E-2</v>
      </c>
      <c r="M11" s="22">
        <v>0.08</v>
      </c>
      <c r="N11" s="22">
        <v>0</v>
      </c>
      <c r="O11" s="54">
        <v>0</v>
      </c>
      <c r="P11" s="369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4">
        <v>1.2E-2</v>
      </c>
    </row>
    <row r="12" spans="1:23" s="18" customFormat="1" ht="39" customHeight="1" x14ac:dyDescent="0.35">
      <c r="A12" s="139"/>
      <c r="B12" s="180"/>
      <c r="C12" s="266"/>
      <c r="D12" s="425" t="s">
        <v>21</v>
      </c>
      <c r="E12" s="360">
        <f>E6+E7+E8+E9+E10+E11</f>
        <v>540</v>
      </c>
      <c r="F12" s="133"/>
      <c r="G12" s="369">
        <f t="shared" ref="G12:W12" si="0">G6+G7+G8+G9+G10+G11</f>
        <v>25.559999999999995</v>
      </c>
      <c r="H12" s="22">
        <f t="shared" si="0"/>
        <v>18.57</v>
      </c>
      <c r="I12" s="54">
        <f t="shared" si="0"/>
        <v>89</v>
      </c>
      <c r="J12" s="454">
        <f t="shared" si="0"/>
        <v>629.99</v>
      </c>
      <c r="K12" s="369">
        <f t="shared" si="0"/>
        <v>0.18</v>
      </c>
      <c r="L12" s="369">
        <f t="shared" si="0"/>
        <v>0.19</v>
      </c>
      <c r="M12" s="22">
        <f t="shared" si="0"/>
        <v>54.79</v>
      </c>
      <c r="N12" s="22">
        <f t="shared" si="0"/>
        <v>50.7</v>
      </c>
      <c r="O12" s="54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4">
        <f t="shared" si="0"/>
        <v>0.92300000000000004</v>
      </c>
    </row>
    <row r="13" spans="1:23" s="18" customFormat="1" ht="39" customHeight="1" thickBot="1" x14ac:dyDescent="0.4">
      <c r="A13" s="139"/>
      <c r="B13" s="183"/>
      <c r="C13" s="381"/>
      <c r="D13" s="426" t="s">
        <v>22</v>
      </c>
      <c r="E13" s="183"/>
      <c r="F13" s="269"/>
      <c r="G13" s="323"/>
      <c r="H13" s="200"/>
      <c r="I13" s="201"/>
      <c r="J13" s="458">
        <f>J12/23.5</f>
        <v>26.808085106382979</v>
      </c>
      <c r="K13" s="323"/>
      <c r="L13" s="270"/>
      <c r="M13" s="200"/>
      <c r="N13" s="200"/>
      <c r="O13" s="201"/>
      <c r="P13" s="270"/>
      <c r="Q13" s="200"/>
      <c r="R13" s="200"/>
      <c r="S13" s="200"/>
      <c r="T13" s="200"/>
      <c r="U13" s="200"/>
      <c r="V13" s="200"/>
      <c r="W13" s="201"/>
    </row>
    <row r="14" spans="1:23" s="18" customFormat="1" ht="39" customHeight="1" x14ac:dyDescent="0.35">
      <c r="A14" s="191" t="s">
        <v>7</v>
      </c>
      <c r="B14" s="202">
        <v>134</v>
      </c>
      <c r="C14" s="328" t="s">
        <v>20</v>
      </c>
      <c r="D14" s="366" t="s">
        <v>136</v>
      </c>
      <c r="E14" s="184">
        <v>150</v>
      </c>
      <c r="F14" s="436"/>
      <c r="G14" s="357">
        <v>0.6</v>
      </c>
      <c r="H14" s="42">
        <v>0</v>
      </c>
      <c r="I14" s="43">
        <v>16.95</v>
      </c>
      <c r="J14" s="440">
        <v>69</v>
      </c>
      <c r="K14" s="342">
        <v>0.01</v>
      </c>
      <c r="L14" s="55">
        <v>0.03</v>
      </c>
      <c r="M14" s="39">
        <v>19.5</v>
      </c>
      <c r="N14" s="39">
        <v>0</v>
      </c>
      <c r="O14" s="56">
        <v>0</v>
      </c>
      <c r="P14" s="357">
        <v>24</v>
      </c>
      <c r="Q14" s="42">
        <v>16.5</v>
      </c>
      <c r="R14" s="42">
        <v>13.5</v>
      </c>
      <c r="S14" s="42">
        <v>3.3</v>
      </c>
      <c r="T14" s="42">
        <v>417</v>
      </c>
      <c r="U14" s="42">
        <v>3.0000000000000001E-3</v>
      </c>
      <c r="V14" s="42">
        <v>5.0000000000000001E-4</v>
      </c>
      <c r="W14" s="43">
        <v>1.4999999999999999E-2</v>
      </c>
    </row>
    <row r="15" spans="1:23" s="18" customFormat="1" ht="39" customHeight="1" x14ac:dyDescent="0.35">
      <c r="A15" s="139"/>
      <c r="B15" s="181">
        <v>37</v>
      </c>
      <c r="C15" s="196" t="s">
        <v>9</v>
      </c>
      <c r="D15" s="322" t="s">
        <v>59</v>
      </c>
      <c r="E15" s="236">
        <v>200</v>
      </c>
      <c r="F15" s="172"/>
      <c r="G15" s="316">
        <v>6</v>
      </c>
      <c r="H15" s="13">
        <v>5.4</v>
      </c>
      <c r="I15" s="50">
        <v>10.8</v>
      </c>
      <c r="J15" s="134">
        <v>115.6</v>
      </c>
      <c r="K15" s="316">
        <v>0.1</v>
      </c>
      <c r="L15" s="103">
        <v>0.1</v>
      </c>
      <c r="M15" s="13">
        <v>10.7</v>
      </c>
      <c r="N15" s="13">
        <v>162</v>
      </c>
      <c r="O15" s="50">
        <v>0</v>
      </c>
      <c r="P15" s="316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0">
        <v>0.05</v>
      </c>
    </row>
    <row r="16" spans="1:23" s="18" customFormat="1" ht="39" customHeight="1" x14ac:dyDescent="0.35">
      <c r="A16" s="141"/>
      <c r="B16" s="181">
        <v>75</v>
      </c>
      <c r="C16" s="349" t="s">
        <v>10</v>
      </c>
      <c r="D16" s="424" t="s">
        <v>69</v>
      </c>
      <c r="E16" s="378">
        <v>90</v>
      </c>
      <c r="F16" s="181"/>
      <c r="G16" s="463">
        <v>12.42</v>
      </c>
      <c r="H16" s="31">
        <v>2.88</v>
      </c>
      <c r="I16" s="32">
        <v>4.59</v>
      </c>
      <c r="J16" s="461">
        <v>93.51</v>
      </c>
      <c r="K16" s="463">
        <v>0.03</v>
      </c>
      <c r="L16" s="463">
        <v>0.09</v>
      </c>
      <c r="M16" s="31">
        <v>2.4</v>
      </c>
      <c r="N16" s="31">
        <v>162</v>
      </c>
      <c r="O16" s="32">
        <v>0.14000000000000001</v>
      </c>
      <c r="P16" s="465">
        <v>26.1</v>
      </c>
      <c r="Q16" s="31">
        <v>104.5</v>
      </c>
      <c r="R16" s="31">
        <v>16.899999999999999</v>
      </c>
      <c r="S16" s="31">
        <v>0.5</v>
      </c>
      <c r="T16" s="31">
        <v>83</v>
      </c>
      <c r="U16" s="31">
        <v>8.9999999999999998E-4</v>
      </c>
      <c r="V16" s="31">
        <v>8.9999999999999998E-4</v>
      </c>
      <c r="W16" s="116">
        <v>0.51</v>
      </c>
    </row>
    <row r="17" spans="1:23" s="18" customFormat="1" ht="39" customHeight="1" x14ac:dyDescent="0.35">
      <c r="A17" s="141"/>
      <c r="B17" s="181">
        <v>53</v>
      </c>
      <c r="C17" s="349" t="s">
        <v>68</v>
      </c>
      <c r="D17" s="452" t="s">
        <v>64</v>
      </c>
      <c r="E17" s="132">
        <v>150</v>
      </c>
      <c r="F17" s="181"/>
      <c r="G17" s="103">
        <v>3.3</v>
      </c>
      <c r="H17" s="13">
        <v>4.95</v>
      </c>
      <c r="I17" s="25">
        <v>32.25</v>
      </c>
      <c r="J17" s="182">
        <v>186.45</v>
      </c>
      <c r="K17" s="103">
        <v>0.03</v>
      </c>
      <c r="L17" s="103">
        <v>0.03</v>
      </c>
      <c r="M17" s="13">
        <v>0</v>
      </c>
      <c r="N17" s="13">
        <v>18.899999999999999</v>
      </c>
      <c r="O17" s="25">
        <v>0.08</v>
      </c>
      <c r="P17" s="316">
        <v>4.95</v>
      </c>
      <c r="Q17" s="13">
        <v>79.83</v>
      </c>
      <c r="R17" s="35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0">
        <v>2.7E-2</v>
      </c>
    </row>
    <row r="18" spans="1:23" s="18" customFormat="1" ht="39" customHeight="1" x14ac:dyDescent="0.35">
      <c r="A18" s="141"/>
      <c r="B18" s="133">
        <v>104</v>
      </c>
      <c r="C18" s="331" t="s">
        <v>18</v>
      </c>
      <c r="D18" s="313" t="s">
        <v>188</v>
      </c>
      <c r="E18" s="239">
        <v>200</v>
      </c>
      <c r="F18" s="132"/>
      <c r="G18" s="315">
        <v>0</v>
      </c>
      <c r="H18" s="17">
        <v>0</v>
      </c>
      <c r="I18" s="46">
        <v>19.2</v>
      </c>
      <c r="J18" s="249">
        <v>76.8</v>
      </c>
      <c r="K18" s="315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15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6">
        <v>0</v>
      </c>
    </row>
    <row r="19" spans="1:23" s="18" customFormat="1" ht="39" customHeight="1" x14ac:dyDescent="0.35">
      <c r="A19" s="141"/>
      <c r="B19" s="182">
        <v>119</v>
      </c>
      <c r="C19" s="229" t="s">
        <v>14</v>
      </c>
      <c r="D19" s="197" t="s">
        <v>58</v>
      </c>
      <c r="E19" s="172">
        <v>45</v>
      </c>
      <c r="F19" s="179"/>
      <c r="G19" s="19">
        <v>3.19</v>
      </c>
      <c r="H19" s="17">
        <v>0.31</v>
      </c>
      <c r="I19" s="20">
        <v>19.89</v>
      </c>
      <c r="J19" s="24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15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0">
        <v>0</v>
      </c>
    </row>
    <row r="20" spans="1:23" s="18" customFormat="1" ht="39" customHeight="1" x14ac:dyDescent="0.35">
      <c r="A20" s="141"/>
      <c r="B20" s="179">
        <v>120</v>
      </c>
      <c r="C20" s="229" t="s">
        <v>15</v>
      </c>
      <c r="D20" s="197" t="s">
        <v>49</v>
      </c>
      <c r="E20" s="172">
        <v>25</v>
      </c>
      <c r="F20" s="179"/>
      <c r="G20" s="19">
        <v>1.42</v>
      </c>
      <c r="H20" s="17">
        <v>0.27</v>
      </c>
      <c r="I20" s="20">
        <v>9.3000000000000007</v>
      </c>
      <c r="J20" s="24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15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0">
        <v>1.7999999999999999E-2</v>
      </c>
    </row>
    <row r="21" spans="1:23" s="18" customFormat="1" ht="39" customHeight="1" x14ac:dyDescent="0.35">
      <c r="A21" s="141"/>
      <c r="B21" s="294"/>
      <c r="C21" s="336"/>
      <c r="D21" s="425" t="s">
        <v>21</v>
      </c>
      <c r="E21" s="433">
        <f>SUM(E14:E20)</f>
        <v>860</v>
      </c>
      <c r="F21" s="179"/>
      <c r="G21" s="26">
        <f t="shared" ref="G21:I21" si="1">SUM(G14:G20)</f>
        <v>26.93</v>
      </c>
      <c r="H21" s="15">
        <f t="shared" si="1"/>
        <v>13.81</v>
      </c>
      <c r="I21" s="167">
        <f t="shared" si="1"/>
        <v>112.98</v>
      </c>
      <c r="J21" s="432">
        <f>SUM(J14:J20)</f>
        <v>694.68000000000006</v>
      </c>
      <c r="K21" s="26">
        <f t="shared" ref="K21:W21" si="2">SUM(K14:K20)</f>
        <v>0.41000000000000003</v>
      </c>
      <c r="L21" s="26">
        <f t="shared" si="2"/>
        <v>0.316</v>
      </c>
      <c r="M21" s="15">
        <f t="shared" si="2"/>
        <v>41.88</v>
      </c>
      <c r="N21" s="15">
        <f t="shared" si="2"/>
        <v>441.9</v>
      </c>
      <c r="O21" s="167">
        <f t="shared" si="2"/>
        <v>1.3699999999999999</v>
      </c>
      <c r="P21" s="260">
        <f t="shared" si="2"/>
        <v>115.80000000000003</v>
      </c>
      <c r="Q21" s="15">
        <f t="shared" si="2"/>
        <v>411.97</v>
      </c>
      <c r="R21" s="15">
        <f t="shared" si="2"/>
        <v>154.79</v>
      </c>
      <c r="S21" s="15">
        <f t="shared" si="2"/>
        <v>7.3000000000000007</v>
      </c>
      <c r="T21" s="15">
        <f t="shared" si="2"/>
        <v>1218.4199999999998</v>
      </c>
      <c r="U21" s="15">
        <f t="shared" si="2"/>
        <v>1.49E-2</v>
      </c>
      <c r="V21" s="15">
        <f t="shared" si="2"/>
        <v>1.54E-2</v>
      </c>
      <c r="W21" s="51">
        <f t="shared" si="2"/>
        <v>0.62</v>
      </c>
    </row>
    <row r="22" spans="1:23" s="18" customFormat="1" ht="39" customHeight="1" thickBot="1" x14ac:dyDescent="0.4">
      <c r="A22" s="346"/>
      <c r="B22" s="450"/>
      <c r="C22" s="428"/>
      <c r="D22" s="426" t="s">
        <v>22</v>
      </c>
      <c r="E22" s="428"/>
      <c r="F22" s="400"/>
      <c r="G22" s="398"/>
      <c r="H22" s="47"/>
      <c r="I22" s="401"/>
      <c r="J22" s="941">
        <f>J21/23.5</f>
        <v>29.560851063829791</v>
      </c>
      <c r="K22" s="398"/>
      <c r="L22" s="398"/>
      <c r="M22" s="47"/>
      <c r="N22" s="47"/>
      <c r="O22" s="401"/>
      <c r="P22" s="402"/>
      <c r="Q22" s="47"/>
      <c r="R22" s="47"/>
      <c r="S22" s="47"/>
      <c r="T22" s="47"/>
      <c r="U22" s="47"/>
      <c r="V22" s="47"/>
      <c r="W22" s="48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ht="18" x14ac:dyDescent="0.35">
      <c r="C28" s="11"/>
      <c r="D28" s="27"/>
      <c r="E28" s="28"/>
      <c r="F28" s="11"/>
      <c r="G28" s="11"/>
      <c r="H28" s="11"/>
      <c r="I28" s="11"/>
    </row>
    <row r="29" spans="1:23" ht="18" x14ac:dyDescent="0.35">
      <c r="C29" s="11"/>
      <c r="D29" s="27"/>
      <c r="E29" s="28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3"/>
  <sheetViews>
    <sheetView topLeftCell="B7" zoomScale="70" zoomScaleNormal="70" workbookViewId="0">
      <selection activeCell="K21" sqref="K21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8" customFormat="1" ht="21.75" customHeight="1" thickBot="1" x14ac:dyDescent="0.4">
      <c r="A4" s="97"/>
      <c r="B4" s="456"/>
      <c r="C4" s="137" t="s">
        <v>40</v>
      </c>
      <c r="D4" s="110"/>
      <c r="E4" s="207"/>
      <c r="F4" s="137"/>
      <c r="G4" s="130"/>
      <c r="H4" s="340" t="s">
        <v>23</v>
      </c>
      <c r="I4" s="88"/>
      <c r="J4" s="341"/>
      <c r="K4" s="43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47" s="18" customFormat="1" ht="28.5" customHeight="1" thickBot="1" x14ac:dyDescent="0.4">
      <c r="A5" s="408" t="s">
        <v>0</v>
      </c>
      <c r="B5" s="457"/>
      <c r="C5" s="138" t="s">
        <v>41</v>
      </c>
      <c r="D5" s="111" t="s">
        <v>42</v>
      </c>
      <c r="E5" s="138" t="s">
        <v>39</v>
      </c>
      <c r="F5" s="138" t="s">
        <v>27</v>
      </c>
      <c r="G5" s="131" t="s">
        <v>38</v>
      </c>
      <c r="H5" s="314" t="s">
        <v>28</v>
      </c>
      <c r="I5" s="94" t="s">
        <v>29</v>
      </c>
      <c r="J5" s="95" t="s">
        <v>30</v>
      </c>
      <c r="K5" s="43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47" s="18" customFormat="1" ht="19.5" customHeight="1" x14ac:dyDescent="0.35">
      <c r="A6" s="40" t="s">
        <v>6</v>
      </c>
      <c r="B6" s="977" t="s">
        <v>6</v>
      </c>
      <c r="C6" s="942">
        <v>24</v>
      </c>
      <c r="D6" s="449" t="s">
        <v>8</v>
      </c>
      <c r="E6" s="423" t="s">
        <v>145</v>
      </c>
      <c r="F6" s="817">
        <v>150</v>
      </c>
      <c r="G6" s="384"/>
      <c r="H6" s="386">
        <v>0.6</v>
      </c>
      <c r="I6" s="117">
        <v>0</v>
      </c>
      <c r="J6" s="119">
        <v>16.95</v>
      </c>
      <c r="K6" s="818">
        <v>69</v>
      </c>
      <c r="L6" s="386">
        <v>0.01</v>
      </c>
      <c r="M6" s="117">
        <v>0.03</v>
      </c>
      <c r="N6" s="117">
        <v>19.5</v>
      </c>
      <c r="O6" s="117">
        <v>0</v>
      </c>
      <c r="P6" s="118">
        <v>0</v>
      </c>
      <c r="Q6" s="386">
        <v>24</v>
      </c>
      <c r="R6" s="117">
        <v>16.5</v>
      </c>
      <c r="S6" s="117">
        <v>13.5</v>
      </c>
      <c r="T6" s="117">
        <v>3.3</v>
      </c>
      <c r="U6" s="117">
        <v>417</v>
      </c>
      <c r="V6" s="117">
        <v>3.0000000000000001E-3</v>
      </c>
      <c r="W6" s="117">
        <v>5.0000000000000001E-4</v>
      </c>
      <c r="X6" s="119">
        <v>1.4999999999999999E-2</v>
      </c>
    </row>
    <row r="7" spans="1:47" s="38" customFormat="1" ht="26.25" customHeight="1" x14ac:dyDescent="0.35">
      <c r="A7" s="53"/>
      <c r="B7" s="445"/>
      <c r="C7" s="180">
        <v>66</v>
      </c>
      <c r="D7" s="266" t="s">
        <v>66</v>
      </c>
      <c r="E7" s="451" t="s">
        <v>61</v>
      </c>
      <c r="F7" s="295">
        <v>150</v>
      </c>
      <c r="G7" s="133"/>
      <c r="H7" s="315">
        <v>15.6</v>
      </c>
      <c r="I7" s="17">
        <v>16.350000000000001</v>
      </c>
      <c r="J7" s="46">
        <v>2.7</v>
      </c>
      <c r="K7" s="338">
        <v>220.2</v>
      </c>
      <c r="L7" s="315">
        <v>7.0000000000000007E-2</v>
      </c>
      <c r="M7" s="19">
        <v>0.41</v>
      </c>
      <c r="N7" s="17">
        <v>0.52</v>
      </c>
      <c r="O7" s="17">
        <v>171.15</v>
      </c>
      <c r="P7" s="46">
        <v>2</v>
      </c>
      <c r="Q7" s="19">
        <v>112.35</v>
      </c>
      <c r="R7" s="17">
        <v>250.35</v>
      </c>
      <c r="S7" s="17">
        <v>18.809999999999999</v>
      </c>
      <c r="T7" s="17">
        <v>2.79</v>
      </c>
      <c r="U7" s="17">
        <v>232.65</v>
      </c>
      <c r="V7" s="17">
        <v>2.3E-2</v>
      </c>
      <c r="W7" s="17">
        <v>2.7E-2</v>
      </c>
      <c r="X7" s="54">
        <v>0.1</v>
      </c>
    </row>
    <row r="8" spans="1:47" s="18" customFormat="1" ht="26.25" customHeight="1" x14ac:dyDescent="0.35">
      <c r="A8" s="44"/>
      <c r="B8" s="444"/>
      <c r="C8" s="181">
        <v>116</v>
      </c>
      <c r="D8" s="331" t="s">
        <v>67</v>
      </c>
      <c r="E8" s="452" t="s">
        <v>108</v>
      </c>
      <c r="F8" s="181">
        <v>200</v>
      </c>
      <c r="G8" s="132"/>
      <c r="H8" s="316">
        <v>3.2</v>
      </c>
      <c r="I8" s="13">
        <v>3.2</v>
      </c>
      <c r="J8" s="50">
        <v>14.6</v>
      </c>
      <c r="K8" s="134">
        <v>100.8</v>
      </c>
      <c r="L8" s="316">
        <v>6.5</v>
      </c>
      <c r="M8" s="103">
        <v>0.32</v>
      </c>
      <c r="N8" s="13">
        <v>1.08</v>
      </c>
      <c r="O8" s="13">
        <v>40</v>
      </c>
      <c r="P8" s="50">
        <v>0.1</v>
      </c>
      <c r="Q8" s="103">
        <v>178.44</v>
      </c>
      <c r="R8" s="13">
        <v>136.9</v>
      </c>
      <c r="S8" s="13">
        <v>25.2</v>
      </c>
      <c r="T8" s="13">
        <v>0.42</v>
      </c>
      <c r="U8" s="13">
        <v>319.2</v>
      </c>
      <c r="V8" s="13">
        <v>1.6E-2</v>
      </c>
      <c r="W8" s="13">
        <v>4.0000000000000001E-3</v>
      </c>
      <c r="X8" s="54">
        <v>0.04</v>
      </c>
    </row>
    <row r="9" spans="1:47" s="18" customFormat="1" ht="23.25" customHeight="1" x14ac:dyDescent="0.35">
      <c r="A9" s="44"/>
      <c r="B9" s="444"/>
      <c r="C9" s="180">
        <v>121</v>
      </c>
      <c r="D9" s="331" t="s">
        <v>14</v>
      </c>
      <c r="E9" s="424" t="s">
        <v>53</v>
      </c>
      <c r="F9" s="239">
        <v>30</v>
      </c>
      <c r="G9" s="132"/>
      <c r="H9" s="315">
        <v>2.16</v>
      </c>
      <c r="I9" s="17">
        <v>0.81</v>
      </c>
      <c r="J9" s="46">
        <v>14.73</v>
      </c>
      <c r="K9" s="338">
        <v>75.66</v>
      </c>
      <c r="L9" s="315">
        <v>0.04</v>
      </c>
      <c r="M9" s="19">
        <v>0.01</v>
      </c>
      <c r="N9" s="17">
        <v>0</v>
      </c>
      <c r="O9" s="17">
        <v>0</v>
      </c>
      <c r="P9" s="46">
        <v>0</v>
      </c>
      <c r="Q9" s="19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6">
        <v>0</v>
      </c>
    </row>
    <row r="10" spans="1:47" s="18" customFormat="1" ht="23.25" customHeight="1" x14ac:dyDescent="0.35">
      <c r="A10" s="44"/>
      <c r="B10" s="444"/>
      <c r="C10" s="182">
        <v>120</v>
      </c>
      <c r="D10" s="196" t="s">
        <v>15</v>
      </c>
      <c r="E10" s="196" t="s">
        <v>49</v>
      </c>
      <c r="F10" s="236">
        <v>20</v>
      </c>
      <c r="G10" s="172"/>
      <c r="H10" s="315">
        <v>1.1399999999999999</v>
      </c>
      <c r="I10" s="17">
        <v>0.22</v>
      </c>
      <c r="J10" s="46">
        <v>7.44</v>
      </c>
      <c r="K10" s="338">
        <v>36.26</v>
      </c>
      <c r="L10" s="315">
        <v>0.02</v>
      </c>
      <c r="M10" s="19">
        <v>2.4E-2</v>
      </c>
      <c r="N10" s="17">
        <v>0.08</v>
      </c>
      <c r="O10" s="17">
        <v>0</v>
      </c>
      <c r="P10" s="46">
        <v>0</v>
      </c>
      <c r="Q10" s="19">
        <v>6.8</v>
      </c>
      <c r="R10" s="17">
        <v>24</v>
      </c>
      <c r="S10" s="17">
        <v>8.1999999999999993</v>
      </c>
      <c r="T10" s="19">
        <v>0.46</v>
      </c>
      <c r="U10" s="17">
        <v>73.5</v>
      </c>
      <c r="V10" s="17">
        <v>2E-3</v>
      </c>
      <c r="W10" s="19">
        <v>2E-3</v>
      </c>
      <c r="X10" s="46">
        <v>1.2E-2</v>
      </c>
    </row>
    <row r="11" spans="1:47" s="18" customFormat="1" ht="24" customHeight="1" x14ac:dyDescent="0.35">
      <c r="A11" s="44"/>
      <c r="B11" s="444"/>
      <c r="C11" s="179"/>
      <c r="D11" s="196"/>
      <c r="E11" s="986" t="s">
        <v>21</v>
      </c>
      <c r="F11" s="435">
        <v>550</v>
      </c>
      <c r="G11" s="172"/>
      <c r="H11" s="315">
        <v>22.7</v>
      </c>
      <c r="I11" s="17">
        <v>20.58</v>
      </c>
      <c r="J11" s="46">
        <v>56.42</v>
      </c>
      <c r="K11" s="339">
        <v>501.91999999999996</v>
      </c>
      <c r="L11" s="369">
        <v>6.64</v>
      </c>
      <c r="M11" s="21">
        <v>0.79400000000000004</v>
      </c>
      <c r="N11" s="22">
        <v>21.18</v>
      </c>
      <c r="O11" s="22">
        <v>211.15</v>
      </c>
      <c r="P11" s="54">
        <v>2.1</v>
      </c>
      <c r="Q11" s="369">
        <v>329.09</v>
      </c>
      <c r="R11" s="22">
        <v>452.35</v>
      </c>
      <c r="S11" s="22">
        <v>75.610000000000014</v>
      </c>
      <c r="T11" s="22">
        <v>7.42</v>
      </c>
      <c r="U11" s="22">
        <v>1069.9499999999998</v>
      </c>
      <c r="V11" s="22">
        <v>4.3999999999999997E-2</v>
      </c>
      <c r="W11" s="22">
        <v>3.3500000000000002E-2</v>
      </c>
      <c r="X11" s="54">
        <v>0.16700000000000001</v>
      </c>
    </row>
    <row r="12" spans="1:47" s="38" customFormat="1" ht="24" customHeight="1" thickBot="1" x14ac:dyDescent="0.4">
      <c r="A12" s="53"/>
      <c r="B12" s="445"/>
      <c r="C12" s="180"/>
      <c r="D12" s="266"/>
      <c r="E12" s="425" t="s">
        <v>22</v>
      </c>
      <c r="F12" s="360"/>
      <c r="G12" s="133"/>
      <c r="H12" s="369"/>
      <c r="I12" s="22"/>
      <c r="J12" s="54"/>
      <c r="K12" s="1035">
        <f>K11/23.5</f>
        <v>21.358297872340422</v>
      </c>
      <c r="L12" s="369"/>
      <c r="M12" s="369"/>
      <c r="N12" s="22"/>
      <c r="O12" s="22"/>
      <c r="P12" s="54"/>
      <c r="Q12" s="21"/>
      <c r="R12" s="22"/>
      <c r="S12" s="22"/>
      <c r="T12" s="22"/>
      <c r="U12" s="22"/>
      <c r="V12" s="22"/>
      <c r="W12" s="22"/>
      <c r="X12" s="54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</row>
    <row r="13" spans="1:47" s="18" customFormat="1" ht="26.5" customHeight="1" x14ac:dyDescent="0.35">
      <c r="A13" s="191" t="s">
        <v>7</v>
      </c>
      <c r="B13" s="978" t="s">
        <v>7</v>
      </c>
      <c r="C13" s="202">
        <v>132</v>
      </c>
      <c r="D13" s="383" t="s">
        <v>20</v>
      </c>
      <c r="E13" s="423" t="s">
        <v>165</v>
      </c>
      <c r="F13" s="399">
        <v>60</v>
      </c>
      <c r="G13" s="384"/>
      <c r="H13" s="357">
        <v>0.78</v>
      </c>
      <c r="I13" s="42">
        <v>6.12</v>
      </c>
      <c r="J13" s="43">
        <v>5.52</v>
      </c>
      <c r="K13" s="440">
        <v>79.5</v>
      </c>
      <c r="L13" s="488">
        <v>0.01</v>
      </c>
      <c r="M13" s="490">
        <v>0.03</v>
      </c>
      <c r="N13" s="57">
        <v>2.4</v>
      </c>
      <c r="O13" s="57">
        <v>0</v>
      </c>
      <c r="P13" s="58">
        <v>0</v>
      </c>
      <c r="Q13" s="490">
        <v>18.329999999999998</v>
      </c>
      <c r="R13" s="57">
        <v>19.89</v>
      </c>
      <c r="S13" s="57">
        <v>10.39</v>
      </c>
      <c r="T13" s="57">
        <v>0.8</v>
      </c>
      <c r="U13" s="57">
        <v>142.6</v>
      </c>
      <c r="V13" s="57">
        <v>3.0000000000000001E-3</v>
      </c>
      <c r="W13" s="57">
        <v>0</v>
      </c>
      <c r="X13" s="58">
        <v>1.2E-2</v>
      </c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</row>
    <row r="14" spans="1:47" s="18" customFormat="1" ht="26.5" customHeight="1" x14ac:dyDescent="0.35">
      <c r="A14" s="139"/>
      <c r="B14" s="447"/>
      <c r="C14" s="181">
        <v>138</v>
      </c>
      <c r="D14" s="331" t="s">
        <v>9</v>
      </c>
      <c r="E14" s="424" t="s">
        <v>72</v>
      </c>
      <c r="F14" s="239">
        <v>200</v>
      </c>
      <c r="G14" s="132"/>
      <c r="H14" s="316">
        <v>6.2</v>
      </c>
      <c r="I14" s="13">
        <v>6.2</v>
      </c>
      <c r="J14" s="50">
        <v>11</v>
      </c>
      <c r="K14" s="134">
        <v>125.8</v>
      </c>
      <c r="L14" s="316">
        <v>0.08</v>
      </c>
      <c r="M14" s="103">
        <v>0.04</v>
      </c>
      <c r="N14" s="13">
        <v>10.7</v>
      </c>
      <c r="O14" s="13">
        <v>100.5</v>
      </c>
      <c r="P14" s="50">
        <v>0</v>
      </c>
      <c r="Q14" s="103">
        <v>32.44</v>
      </c>
      <c r="R14" s="13">
        <v>77.28</v>
      </c>
      <c r="S14" s="13">
        <v>51.28</v>
      </c>
      <c r="T14" s="13">
        <v>3.77</v>
      </c>
      <c r="U14" s="13">
        <v>261.8</v>
      </c>
      <c r="V14" s="13">
        <v>4.0000000000000001E-3</v>
      </c>
      <c r="W14" s="13">
        <v>0</v>
      </c>
      <c r="X14" s="50">
        <v>1.7999999999999999E-2</v>
      </c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</row>
    <row r="15" spans="1:47" s="18" customFormat="1" ht="26.5" customHeight="1" x14ac:dyDescent="0.35">
      <c r="A15" s="141"/>
      <c r="B15" s="447"/>
      <c r="C15" s="181">
        <v>126</v>
      </c>
      <c r="D15" s="331" t="s">
        <v>10</v>
      </c>
      <c r="E15" s="424" t="s">
        <v>201</v>
      </c>
      <c r="F15" s="239">
        <v>90</v>
      </c>
      <c r="G15" s="132"/>
      <c r="H15" s="316">
        <v>16.649999999999999</v>
      </c>
      <c r="I15" s="13">
        <v>8.01</v>
      </c>
      <c r="J15" s="50">
        <v>4.8600000000000003</v>
      </c>
      <c r="K15" s="134">
        <v>168.75</v>
      </c>
      <c r="L15" s="316">
        <v>0.15</v>
      </c>
      <c r="M15" s="103">
        <v>0.12</v>
      </c>
      <c r="N15" s="13">
        <v>2.0099999999999998</v>
      </c>
      <c r="O15" s="13">
        <v>0</v>
      </c>
      <c r="P15" s="50">
        <v>0</v>
      </c>
      <c r="Q15" s="103">
        <v>41.45</v>
      </c>
      <c r="R15" s="13">
        <v>314</v>
      </c>
      <c r="S15" s="13">
        <v>66.489999999999995</v>
      </c>
      <c r="T15" s="13">
        <v>5.3</v>
      </c>
      <c r="U15" s="13">
        <v>266.67</v>
      </c>
      <c r="V15" s="13">
        <v>6.0000000000000001E-3</v>
      </c>
      <c r="W15" s="13">
        <v>0</v>
      </c>
      <c r="X15" s="50">
        <v>0.05</v>
      </c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</row>
    <row r="16" spans="1:47" s="18" customFormat="1" ht="26.5" customHeight="1" x14ac:dyDescent="0.35">
      <c r="A16" s="141"/>
      <c r="B16" s="447"/>
      <c r="C16" s="181">
        <v>210</v>
      </c>
      <c r="D16" s="331" t="s">
        <v>68</v>
      </c>
      <c r="E16" s="452" t="s">
        <v>74</v>
      </c>
      <c r="F16" s="181">
        <v>150</v>
      </c>
      <c r="G16" s="132"/>
      <c r="H16" s="316">
        <v>13.95</v>
      </c>
      <c r="I16" s="13">
        <v>4.6500000000000004</v>
      </c>
      <c r="J16" s="50">
        <v>31.95</v>
      </c>
      <c r="K16" s="134">
        <v>224.85</v>
      </c>
      <c r="L16" s="316">
        <v>0.56999999999999995</v>
      </c>
      <c r="M16" s="103">
        <v>0.09</v>
      </c>
      <c r="N16" s="13">
        <v>0</v>
      </c>
      <c r="O16" s="13">
        <v>18.899999999999999</v>
      </c>
      <c r="P16" s="50">
        <v>7.4999999999999997E-2</v>
      </c>
      <c r="Q16" s="103">
        <v>75.03</v>
      </c>
      <c r="R16" s="13">
        <v>171.19</v>
      </c>
      <c r="S16" s="17">
        <v>3.4</v>
      </c>
      <c r="T16" s="13">
        <v>0.66</v>
      </c>
      <c r="U16" s="13">
        <v>549.6</v>
      </c>
      <c r="V16" s="13">
        <v>6.0000000000000001E-3</v>
      </c>
      <c r="W16" s="17">
        <v>1.4E-2</v>
      </c>
      <c r="X16" s="46">
        <v>2.4E-2</v>
      </c>
    </row>
    <row r="17" spans="1:24" s="18" customFormat="1" ht="26.5" customHeight="1" x14ac:dyDescent="0.35">
      <c r="A17" s="141"/>
      <c r="B17" s="447"/>
      <c r="C17" s="181">
        <v>101</v>
      </c>
      <c r="D17" s="331" t="s">
        <v>18</v>
      </c>
      <c r="E17" s="424" t="s">
        <v>73</v>
      </c>
      <c r="F17" s="239">
        <v>200</v>
      </c>
      <c r="G17" s="132"/>
      <c r="H17" s="315">
        <v>0.8</v>
      </c>
      <c r="I17" s="17">
        <v>0</v>
      </c>
      <c r="J17" s="46">
        <v>24.6</v>
      </c>
      <c r="K17" s="338">
        <v>101.2</v>
      </c>
      <c r="L17" s="315">
        <v>0</v>
      </c>
      <c r="M17" s="19">
        <v>0.04</v>
      </c>
      <c r="N17" s="17">
        <v>140</v>
      </c>
      <c r="O17" s="17">
        <v>100</v>
      </c>
      <c r="P17" s="46">
        <v>0</v>
      </c>
      <c r="Q17" s="19">
        <v>21.6</v>
      </c>
      <c r="R17" s="17">
        <v>3.4</v>
      </c>
      <c r="S17" s="17">
        <v>29.25</v>
      </c>
      <c r="T17" s="17">
        <v>1.26</v>
      </c>
      <c r="U17" s="17">
        <v>8.68</v>
      </c>
      <c r="V17" s="17">
        <v>0</v>
      </c>
      <c r="W17" s="17">
        <v>0</v>
      </c>
      <c r="X17" s="46">
        <v>0</v>
      </c>
    </row>
    <row r="18" spans="1:24" s="18" customFormat="1" ht="26.5" customHeight="1" x14ac:dyDescent="0.35">
      <c r="A18" s="141"/>
      <c r="B18" s="447"/>
      <c r="C18" s="182">
        <v>119</v>
      </c>
      <c r="D18" s="196" t="s">
        <v>14</v>
      </c>
      <c r="E18" s="197" t="s">
        <v>58</v>
      </c>
      <c r="F18" s="179">
        <v>45</v>
      </c>
      <c r="G18" s="172"/>
      <c r="H18" s="315">
        <v>3.19</v>
      </c>
      <c r="I18" s="17">
        <v>0.31</v>
      </c>
      <c r="J18" s="46">
        <v>19.89</v>
      </c>
      <c r="K18" s="249">
        <v>108</v>
      </c>
      <c r="L18" s="19">
        <v>0.05</v>
      </c>
      <c r="M18" s="19">
        <v>0.02</v>
      </c>
      <c r="N18" s="17">
        <v>0</v>
      </c>
      <c r="O18" s="17">
        <v>0</v>
      </c>
      <c r="P18" s="20">
        <v>0</v>
      </c>
      <c r="Q18" s="315">
        <v>16.649999999999999</v>
      </c>
      <c r="R18" s="17">
        <v>98.1</v>
      </c>
      <c r="S18" s="17">
        <v>29.25</v>
      </c>
      <c r="T18" s="17">
        <v>1.26</v>
      </c>
      <c r="U18" s="17">
        <v>41.85</v>
      </c>
      <c r="V18" s="17">
        <v>2E-3</v>
      </c>
      <c r="W18" s="17">
        <v>3.0000000000000001E-3</v>
      </c>
      <c r="X18" s="50">
        <v>0</v>
      </c>
    </row>
    <row r="19" spans="1:24" s="18" customFormat="1" ht="26.5" customHeight="1" x14ac:dyDescent="0.35">
      <c r="A19" s="141"/>
      <c r="B19" s="447"/>
      <c r="C19" s="179">
        <v>120</v>
      </c>
      <c r="D19" s="196" t="s">
        <v>15</v>
      </c>
      <c r="E19" s="197" t="s">
        <v>49</v>
      </c>
      <c r="F19" s="179">
        <v>25</v>
      </c>
      <c r="G19" s="172"/>
      <c r="H19" s="315">
        <v>1.42</v>
      </c>
      <c r="I19" s="17">
        <v>0.27</v>
      </c>
      <c r="J19" s="46">
        <v>9.3000000000000007</v>
      </c>
      <c r="K19" s="249">
        <v>45.32</v>
      </c>
      <c r="L19" s="19">
        <v>0.02</v>
      </c>
      <c r="M19" s="19">
        <v>0.03</v>
      </c>
      <c r="N19" s="17">
        <v>0.1</v>
      </c>
      <c r="O19" s="17">
        <v>0</v>
      </c>
      <c r="P19" s="20">
        <v>0</v>
      </c>
      <c r="Q19" s="315">
        <v>8.5</v>
      </c>
      <c r="R19" s="17">
        <v>30</v>
      </c>
      <c r="S19" s="17">
        <v>10.25</v>
      </c>
      <c r="T19" s="17">
        <v>0.56999999999999995</v>
      </c>
      <c r="U19" s="17">
        <v>91.87</v>
      </c>
      <c r="V19" s="17">
        <v>2.5000000000000001E-3</v>
      </c>
      <c r="W19" s="17">
        <v>2.5000000000000001E-3</v>
      </c>
      <c r="X19" s="46">
        <v>0.02</v>
      </c>
    </row>
    <row r="20" spans="1:24" s="18" customFormat="1" ht="26.5" customHeight="1" x14ac:dyDescent="0.35">
      <c r="A20" s="141"/>
      <c r="B20" s="447"/>
      <c r="C20" s="294"/>
      <c r="D20" s="196"/>
      <c r="E20" s="425" t="s">
        <v>21</v>
      </c>
      <c r="F20" s="435">
        <f>SUM(F13:F19)</f>
        <v>770</v>
      </c>
      <c r="G20" s="172"/>
      <c r="H20" s="260">
        <f>SUM(H13:H19)</f>
        <v>42.989999999999995</v>
      </c>
      <c r="I20" s="15">
        <f t="shared" ref="I20:J20" si="0">SUM(I13:I19)</f>
        <v>25.559999999999995</v>
      </c>
      <c r="J20" s="51">
        <f t="shared" si="0"/>
        <v>107.12</v>
      </c>
      <c r="K20" s="442">
        <f>SUM(K13:K19)</f>
        <v>853.42000000000007</v>
      </c>
      <c r="L20" s="260">
        <f t="shared" ref="L20:R20" si="1">SUM(L13:L19)</f>
        <v>0.88</v>
      </c>
      <c r="M20" s="260">
        <f t="shared" si="1"/>
        <v>0.37</v>
      </c>
      <c r="N20" s="15">
        <f t="shared" si="1"/>
        <v>155.21</v>
      </c>
      <c r="O20" s="15">
        <f t="shared" si="1"/>
        <v>219.4</v>
      </c>
      <c r="P20" s="51">
        <f t="shared" si="1"/>
        <v>7.4999999999999997E-2</v>
      </c>
      <c r="Q20" s="26">
        <f t="shared" si="1"/>
        <v>214</v>
      </c>
      <c r="R20" s="15">
        <f t="shared" si="1"/>
        <v>713.86</v>
      </c>
      <c r="S20" s="16">
        <f>SUM(S19)</f>
        <v>10.25</v>
      </c>
      <c r="T20" s="15">
        <f>SUM(T19)</f>
        <v>0.56999999999999995</v>
      </c>
      <c r="U20" s="15">
        <f t="shared" ref="U20:X20" si="2">SUM(U19)</f>
        <v>91.87</v>
      </c>
      <c r="V20" s="15">
        <f t="shared" si="2"/>
        <v>2.5000000000000001E-3</v>
      </c>
      <c r="W20" s="15">
        <f t="shared" si="2"/>
        <v>2.5000000000000001E-3</v>
      </c>
      <c r="X20" s="51">
        <f t="shared" si="2"/>
        <v>0.02</v>
      </c>
    </row>
    <row r="21" spans="1:24" ht="30" customHeight="1" thickBot="1" x14ac:dyDescent="0.4">
      <c r="A21" s="346"/>
      <c r="B21" s="448"/>
      <c r="C21" s="450"/>
      <c r="D21" s="453"/>
      <c r="E21" s="426" t="s">
        <v>22</v>
      </c>
      <c r="F21" s="400"/>
      <c r="G21" s="428"/>
      <c r="H21" s="402"/>
      <c r="I21" s="47"/>
      <c r="J21" s="48"/>
      <c r="K21" s="443">
        <f>K20/23.5</f>
        <v>36.315744680851068</v>
      </c>
      <c r="L21" s="402"/>
      <c r="M21" s="398"/>
      <c r="N21" s="47"/>
      <c r="O21" s="47"/>
      <c r="P21" s="48"/>
      <c r="Q21" s="398"/>
      <c r="R21" s="47"/>
      <c r="S21" s="347"/>
      <c r="T21" s="47"/>
      <c r="U21" s="47"/>
      <c r="V21" s="47"/>
      <c r="W21" s="347"/>
      <c r="X21" s="348"/>
    </row>
    <row r="22" spans="1:24" x14ac:dyDescent="0.35">
      <c r="A22" s="2"/>
      <c r="C22" s="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K14" sqref="K14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152"/>
      <c r="C4" s="130" t="s">
        <v>40</v>
      </c>
      <c r="D4" s="434"/>
      <c r="E4" s="225"/>
      <c r="F4" s="137"/>
      <c r="G4" s="130"/>
      <c r="H4" s="340" t="s">
        <v>23</v>
      </c>
      <c r="I4" s="88"/>
      <c r="J4" s="341"/>
      <c r="K4" s="437" t="s">
        <v>24</v>
      </c>
      <c r="L4" s="1079" t="s">
        <v>25</v>
      </c>
      <c r="M4" s="1080"/>
      <c r="N4" s="1081"/>
      <c r="O4" s="1081"/>
      <c r="P4" s="1082"/>
      <c r="Q4" s="1083" t="s">
        <v>26</v>
      </c>
      <c r="R4" s="1084"/>
      <c r="S4" s="1084"/>
      <c r="T4" s="1084"/>
      <c r="U4" s="1084"/>
      <c r="V4" s="1084"/>
      <c r="W4" s="1084"/>
      <c r="X4" s="1084"/>
    </row>
    <row r="5" spans="1:24" s="18" customFormat="1" ht="47" thickBot="1" x14ac:dyDescent="0.4">
      <c r="A5" s="188" t="s">
        <v>0</v>
      </c>
      <c r="B5" s="153"/>
      <c r="C5" s="131" t="s">
        <v>41</v>
      </c>
      <c r="D5" s="416" t="s">
        <v>42</v>
      </c>
      <c r="E5" s="131" t="s">
        <v>39</v>
      </c>
      <c r="F5" s="138" t="s">
        <v>27</v>
      </c>
      <c r="G5" s="131" t="s">
        <v>38</v>
      </c>
      <c r="H5" s="936" t="s">
        <v>28</v>
      </c>
      <c r="I5" s="794" t="s">
        <v>29</v>
      </c>
      <c r="J5" s="798" t="s">
        <v>30</v>
      </c>
      <c r="K5" s="438" t="s">
        <v>31</v>
      </c>
      <c r="L5" s="796" t="s">
        <v>32</v>
      </c>
      <c r="M5" s="796" t="s">
        <v>147</v>
      </c>
      <c r="N5" s="796" t="s">
        <v>33</v>
      </c>
      <c r="O5" s="917" t="s">
        <v>148</v>
      </c>
      <c r="P5" s="796" t="s">
        <v>149</v>
      </c>
      <c r="Q5" s="796" t="s">
        <v>34</v>
      </c>
      <c r="R5" s="796" t="s">
        <v>35</v>
      </c>
      <c r="S5" s="796" t="s">
        <v>36</v>
      </c>
      <c r="T5" s="796" t="s">
        <v>37</v>
      </c>
      <c r="U5" s="796" t="s">
        <v>150</v>
      </c>
      <c r="V5" s="796" t="s">
        <v>151</v>
      </c>
      <c r="W5" s="796" t="s">
        <v>152</v>
      </c>
      <c r="X5" s="796" t="s">
        <v>153</v>
      </c>
    </row>
    <row r="6" spans="1:24" s="18" customFormat="1" ht="19.5" customHeight="1" x14ac:dyDescent="0.35">
      <c r="A6" s="191" t="s">
        <v>6</v>
      </c>
      <c r="B6" s="683"/>
      <c r="C6" s="684">
        <v>1</v>
      </c>
      <c r="D6" s="560" t="s">
        <v>20</v>
      </c>
      <c r="E6" s="353" t="s">
        <v>12</v>
      </c>
      <c r="F6" s="202">
        <v>15</v>
      </c>
      <c r="G6" s="685"/>
      <c r="H6" s="488">
        <v>3.66</v>
      </c>
      <c r="I6" s="57">
        <v>3.54</v>
      </c>
      <c r="J6" s="58">
        <v>0</v>
      </c>
      <c r="K6" s="686">
        <v>46.5</v>
      </c>
      <c r="L6" s="357">
        <v>0</v>
      </c>
      <c r="M6" s="42">
        <v>4.4999999999999998E-2</v>
      </c>
      <c r="N6" s="42">
        <v>0.24</v>
      </c>
      <c r="O6" s="42">
        <v>43.2</v>
      </c>
      <c r="P6" s="49">
        <v>0.14000000000000001</v>
      </c>
      <c r="Q6" s="357">
        <v>150</v>
      </c>
      <c r="R6" s="42">
        <v>81.599999999999994</v>
      </c>
      <c r="S6" s="42">
        <v>7.05</v>
      </c>
      <c r="T6" s="42">
        <v>0.09</v>
      </c>
      <c r="U6" s="42">
        <v>13.2</v>
      </c>
      <c r="V6" s="42">
        <v>0</v>
      </c>
      <c r="W6" s="42">
        <v>0</v>
      </c>
      <c r="X6" s="43">
        <v>0</v>
      </c>
    </row>
    <row r="7" spans="1:24" s="18" customFormat="1" ht="36" customHeight="1" x14ac:dyDescent="0.35">
      <c r="A7" s="139"/>
      <c r="B7" s="158"/>
      <c r="C7" s="133"/>
      <c r="D7" s="266" t="s">
        <v>48</v>
      </c>
      <c r="E7" s="385" t="s">
        <v>193</v>
      </c>
      <c r="F7" s="180">
        <v>32</v>
      </c>
      <c r="G7" s="268"/>
      <c r="H7" s="369">
        <v>0.2</v>
      </c>
      <c r="I7" s="22">
        <v>0.03</v>
      </c>
      <c r="J7" s="54">
        <v>25.6</v>
      </c>
      <c r="K7" s="619">
        <v>105.6</v>
      </c>
      <c r="L7" s="315"/>
      <c r="M7" s="17"/>
      <c r="N7" s="17"/>
      <c r="O7" s="17"/>
      <c r="P7" s="20"/>
      <c r="Q7" s="315"/>
      <c r="R7" s="17"/>
      <c r="S7" s="17"/>
      <c r="T7" s="17"/>
      <c r="U7" s="17"/>
      <c r="V7" s="17"/>
      <c r="W7" s="17"/>
      <c r="X7" s="46"/>
    </row>
    <row r="8" spans="1:24" s="18" customFormat="1" ht="26.25" customHeight="1" x14ac:dyDescent="0.35">
      <c r="A8" s="139"/>
      <c r="B8" s="158"/>
      <c r="C8" s="133">
        <v>123</v>
      </c>
      <c r="D8" s="266" t="s">
        <v>66</v>
      </c>
      <c r="E8" s="403" t="s">
        <v>156</v>
      </c>
      <c r="F8" s="242" t="s">
        <v>101</v>
      </c>
      <c r="G8" s="133"/>
      <c r="H8" s="548">
        <v>7.17</v>
      </c>
      <c r="I8" s="124">
        <v>7.38</v>
      </c>
      <c r="J8" s="129">
        <v>35.049999999999997</v>
      </c>
      <c r="K8" s="687">
        <v>234.72</v>
      </c>
      <c r="L8" s="441">
        <v>0.08</v>
      </c>
      <c r="M8" s="29">
        <v>0.23</v>
      </c>
      <c r="N8" s="29">
        <v>0.88</v>
      </c>
      <c r="O8" s="29">
        <v>40</v>
      </c>
      <c r="P8" s="1046">
        <v>0.15</v>
      </c>
      <c r="Q8" s="441">
        <v>188.96</v>
      </c>
      <c r="R8" s="29">
        <v>167.11</v>
      </c>
      <c r="S8" s="29">
        <v>29.71</v>
      </c>
      <c r="T8" s="29">
        <v>0.99</v>
      </c>
      <c r="U8" s="29">
        <v>248.91</v>
      </c>
      <c r="V8" s="29">
        <v>1.2999999999999999E-2</v>
      </c>
      <c r="W8" s="29">
        <v>8.0000000000000002E-3</v>
      </c>
      <c r="X8" s="52">
        <v>0.03</v>
      </c>
    </row>
    <row r="9" spans="1:24" s="38" customFormat="1" ht="26.25" customHeight="1" x14ac:dyDescent="0.35">
      <c r="A9" s="189"/>
      <c r="B9" s="158"/>
      <c r="C9" s="179">
        <v>114</v>
      </c>
      <c r="D9" s="229" t="s">
        <v>47</v>
      </c>
      <c r="E9" s="281" t="s">
        <v>54</v>
      </c>
      <c r="F9" s="496">
        <v>200</v>
      </c>
      <c r="G9" s="220"/>
      <c r="H9" s="315">
        <v>0.2</v>
      </c>
      <c r="I9" s="17">
        <v>0</v>
      </c>
      <c r="J9" s="46">
        <v>11</v>
      </c>
      <c r="K9" s="338">
        <v>44.8</v>
      </c>
      <c r="L9" s="315">
        <v>0</v>
      </c>
      <c r="M9" s="17">
        <v>0</v>
      </c>
      <c r="N9" s="17">
        <v>0.08</v>
      </c>
      <c r="O9" s="17">
        <v>0</v>
      </c>
      <c r="P9" s="20">
        <v>0</v>
      </c>
      <c r="Q9" s="315">
        <v>13.56</v>
      </c>
      <c r="R9" s="17">
        <v>7.66</v>
      </c>
      <c r="S9" s="17">
        <v>4.08</v>
      </c>
      <c r="T9" s="17">
        <v>0.8</v>
      </c>
      <c r="U9" s="17">
        <v>0.68</v>
      </c>
      <c r="V9" s="17">
        <v>0</v>
      </c>
      <c r="W9" s="17">
        <v>0</v>
      </c>
      <c r="X9" s="46">
        <v>0</v>
      </c>
    </row>
    <row r="10" spans="1:24" s="38" customFormat="1" ht="26.25" customHeight="1" x14ac:dyDescent="0.35">
      <c r="A10" s="189"/>
      <c r="B10" s="158"/>
      <c r="C10" s="179" t="s">
        <v>206</v>
      </c>
      <c r="D10" s="229" t="s">
        <v>18</v>
      </c>
      <c r="E10" s="281" t="s">
        <v>208</v>
      </c>
      <c r="F10" s="496">
        <v>200</v>
      </c>
      <c r="G10" s="220"/>
      <c r="H10" s="315">
        <v>5.4</v>
      </c>
      <c r="I10" s="17">
        <v>4.2</v>
      </c>
      <c r="J10" s="46">
        <v>18</v>
      </c>
      <c r="K10" s="338">
        <v>131.4</v>
      </c>
      <c r="L10" s="315"/>
      <c r="M10" s="17"/>
      <c r="N10" s="17"/>
      <c r="O10" s="17"/>
      <c r="P10" s="20"/>
      <c r="Q10" s="315"/>
      <c r="R10" s="17"/>
      <c r="S10" s="17"/>
      <c r="T10" s="17"/>
      <c r="U10" s="17"/>
      <c r="V10" s="17"/>
      <c r="W10" s="17"/>
      <c r="X10" s="46"/>
    </row>
    <row r="11" spans="1:24" s="38" customFormat="1" ht="26.25" customHeight="1" x14ac:dyDescent="0.35">
      <c r="A11" s="189"/>
      <c r="B11" s="158"/>
      <c r="C11" s="547">
        <v>116</v>
      </c>
      <c r="D11" s="266" t="s">
        <v>14</v>
      </c>
      <c r="E11" s="268" t="s">
        <v>43</v>
      </c>
      <c r="F11" s="180">
        <v>30</v>
      </c>
      <c r="G11" s="658"/>
      <c r="H11" s="369">
        <v>2.13</v>
      </c>
      <c r="I11" s="22">
        <v>0.21</v>
      </c>
      <c r="J11" s="54">
        <v>13.26</v>
      </c>
      <c r="K11" s="619">
        <v>72</v>
      </c>
      <c r="L11" s="369">
        <v>0.03</v>
      </c>
      <c r="M11" s="22">
        <v>0.01</v>
      </c>
      <c r="N11" s="22">
        <v>0</v>
      </c>
      <c r="O11" s="22">
        <v>0</v>
      </c>
      <c r="P11" s="23">
        <v>0</v>
      </c>
      <c r="Q11" s="369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4">
        <v>0</v>
      </c>
    </row>
    <row r="12" spans="1:24" s="38" customFormat="1" ht="23.25" customHeight="1" x14ac:dyDescent="0.35">
      <c r="A12" s="189"/>
      <c r="B12" s="158"/>
      <c r="C12" s="133">
        <v>120</v>
      </c>
      <c r="D12" s="266" t="s">
        <v>15</v>
      </c>
      <c r="E12" s="268" t="s">
        <v>13</v>
      </c>
      <c r="F12" s="180">
        <v>20</v>
      </c>
      <c r="G12" s="658"/>
      <c r="H12" s="369">
        <v>1.1399999999999999</v>
      </c>
      <c r="I12" s="22">
        <v>0.22</v>
      </c>
      <c r="J12" s="54">
        <v>7.44</v>
      </c>
      <c r="K12" s="61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189"/>
      <c r="B13" s="158"/>
      <c r="C13" s="133"/>
      <c r="D13" s="266"/>
      <c r="E13" s="404" t="s">
        <v>21</v>
      </c>
      <c r="F13" s="360">
        <f>F6+F7+205+F9+F11+F12+F10</f>
        <v>702</v>
      </c>
      <c r="G13" s="364"/>
      <c r="H13" s="609">
        <f t="shared" ref="H13:X13" si="0">H6+H7+205+H9+H11+H12+H10</f>
        <v>217.73</v>
      </c>
      <c r="I13" s="107">
        <f t="shared" si="0"/>
        <v>213.2</v>
      </c>
      <c r="J13" s="361">
        <f t="shared" si="0"/>
        <v>280.3</v>
      </c>
      <c r="K13" s="659">
        <f>K6+K7+K8+K9+K10+K11+K12</f>
        <v>671.28</v>
      </c>
      <c r="L13" s="609">
        <f t="shared" si="0"/>
        <v>205.05</v>
      </c>
      <c r="M13" s="107">
        <f t="shared" si="0"/>
        <v>205.07899999999998</v>
      </c>
      <c r="N13" s="107">
        <f t="shared" si="0"/>
        <v>205.40000000000003</v>
      </c>
      <c r="O13" s="107">
        <f t="shared" si="0"/>
        <v>248.2</v>
      </c>
      <c r="P13" s="362">
        <f t="shared" si="0"/>
        <v>205.14</v>
      </c>
      <c r="Q13" s="609">
        <f t="shared" si="0"/>
        <v>386.46000000000004</v>
      </c>
      <c r="R13" s="107">
        <f t="shared" si="0"/>
        <v>383.66000000000008</v>
      </c>
      <c r="S13" s="107">
        <f t="shared" si="0"/>
        <v>243.83</v>
      </c>
      <c r="T13" s="107">
        <f t="shared" si="0"/>
        <v>207.19000000000003</v>
      </c>
      <c r="U13" s="107">
        <f t="shared" si="0"/>
        <v>320.27999999999997</v>
      </c>
      <c r="V13" s="107">
        <f t="shared" si="0"/>
        <v>205.00300000000001</v>
      </c>
      <c r="W13" s="107">
        <f t="shared" si="0"/>
        <v>205.00400000000002</v>
      </c>
      <c r="X13" s="361">
        <f t="shared" si="0"/>
        <v>205.012</v>
      </c>
    </row>
    <row r="14" spans="1:24" s="38" customFormat="1" ht="28.5" customHeight="1" thickBot="1" x14ac:dyDescent="0.4">
      <c r="A14" s="189"/>
      <c r="B14" s="158"/>
      <c r="C14" s="133"/>
      <c r="D14" s="266"/>
      <c r="E14" s="405" t="s">
        <v>22</v>
      </c>
      <c r="F14" s="180"/>
      <c r="G14" s="133"/>
      <c r="H14" s="323"/>
      <c r="I14" s="200"/>
      <c r="J14" s="201"/>
      <c r="K14" s="688">
        <f>K13/23.5</f>
        <v>28.565106382978723</v>
      </c>
      <c r="L14" s="323"/>
      <c r="M14" s="953"/>
      <c r="N14" s="953"/>
      <c r="O14" s="953"/>
      <c r="P14" s="1047"/>
      <c r="Q14" s="955"/>
      <c r="R14" s="953"/>
      <c r="S14" s="956"/>
      <c r="T14" s="953"/>
      <c r="U14" s="953"/>
      <c r="V14" s="953"/>
      <c r="W14" s="953"/>
      <c r="X14" s="954"/>
    </row>
    <row r="15" spans="1:24" s="18" customFormat="1" ht="33.75" customHeight="1" x14ac:dyDescent="0.35">
      <c r="A15" s="191" t="s">
        <v>7</v>
      </c>
      <c r="B15" s="157"/>
      <c r="C15" s="202">
        <v>25</v>
      </c>
      <c r="D15" s="328" t="s">
        <v>20</v>
      </c>
      <c r="E15" s="493" t="s">
        <v>52</v>
      </c>
      <c r="F15" s="495">
        <v>150</v>
      </c>
      <c r="G15" s="184"/>
      <c r="H15" s="55">
        <v>0.6</v>
      </c>
      <c r="I15" s="39">
        <v>0.45</v>
      </c>
      <c r="J15" s="56">
        <v>12.3</v>
      </c>
      <c r="K15" s="251">
        <v>54.9</v>
      </c>
      <c r="L15" s="342">
        <v>0.03</v>
      </c>
      <c r="M15" s="55">
        <v>0.05</v>
      </c>
      <c r="N15" s="39">
        <v>7.5</v>
      </c>
      <c r="O15" s="39">
        <v>0</v>
      </c>
      <c r="P15" s="285">
        <v>0</v>
      </c>
      <c r="Q15" s="342">
        <v>28.5</v>
      </c>
      <c r="R15" s="39">
        <v>24</v>
      </c>
      <c r="S15" s="39">
        <v>18</v>
      </c>
      <c r="T15" s="39">
        <v>3.45</v>
      </c>
      <c r="U15" s="39">
        <v>232.5</v>
      </c>
      <c r="V15" s="39">
        <v>2E-3</v>
      </c>
      <c r="W15" s="39">
        <v>2.0000000000000001E-4</v>
      </c>
      <c r="X15" s="674">
        <v>0.02</v>
      </c>
    </row>
    <row r="16" spans="1:24" s="18" customFormat="1" ht="33.75" customHeight="1" x14ac:dyDescent="0.35">
      <c r="A16" s="139"/>
      <c r="B16" s="160"/>
      <c r="C16" s="132">
        <v>35</v>
      </c>
      <c r="D16" s="331" t="s">
        <v>9</v>
      </c>
      <c r="E16" s="313" t="s">
        <v>75</v>
      </c>
      <c r="F16" s="239">
        <v>200</v>
      </c>
      <c r="G16" s="132"/>
      <c r="H16" s="316">
        <v>4.8</v>
      </c>
      <c r="I16" s="13">
        <v>7.6</v>
      </c>
      <c r="J16" s="50">
        <v>9</v>
      </c>
      <c r="K16" s="134">
        <v>123.6</v>
      </c>
      <c r="L16" s="316">
        <v>0.04</v>
      </c>
      <c r="M16" s="103">
        <v>0.1</v>
      </c>
      <c r="N16" s="13">
        <v>1.92</v>
      </c>
      <c r="O16" s="13">
        <v>167.8</v>
      </c>
      <c r="P16" s="25">
        <v>0</v>
      </c>
      <c r="Q16" s="316">
        <v>32.18</v>
      </c>
      <c r="R16" s="13">
        <v>49.14</v>
      </c>
      <c r="S16" s="13">
        <v>14.76</v>
      </c>
      <c r="T16" s="13">
        <v>0.64</v>
      </c>
      <c r="U16" s="13">
        <v>547.4</v>
      </c>
      <c r="V16" s="13">
        <v>6.0000000000000001E-3</v>
      </c>
      <c r="W16" s="13">
        <v>0</v>
      </c>
      <c r="X16" s="50">
        <v>6.4000000000000001E-2</v>
      </c>
    </row>
    <row r="17" spans="1:24" s="18" customFormat="1" ht="33.75" customHeight="1" x14ac:dyDescent="0.35">
      <c r="A17" s="141"/>
      <c r="B17" s="160"/>
      <c r="C17" s="132">
        <v>89</v>
      </c>
      <c r="D17" s="331" t="s">
        <v>10</v>
      </c>
      <c r="E17" s="313" t="s">
        <v>106</v>
      </c>
      <c r="F17" s="239">
        <v>90</v>
      </c>
      <c r="G17" s="132"/>
      <c r="H17" s="316">
        <v>14.88</v>
      </c>
      <c r="I17" s="13">
        <v>13.95</v>
      </c>
      <c r="J17" s="50">
        <v>3.3</v>
      </c>
      <c r="K17" s="134">
        <v>198.45</v>
      </c>
      <c r="L17" s="548">
        <v>0.05</v>
      </c>
      <c r="M17" s="123">
        <v>0.11</v>
      </c>
      <c r="N17" s="124">
        <v>1</v>
      </c>
      <c r="O17" s="124">
        <v>49</v>
      </c>
      <c r="P17" s="125">
        <v>0</v>
      </c>
      <c r="Q17" s="548">
        <v>17.02</v>
      </c>
      <c r="R17" s="124">
        <v>127.1</v>
      </c>
      <c r="S17" s="124">
        <v>23.09</v>
      </c>
      <c r="T17" s="124">
        <v>1.29</v>
      </c>
      <c r="U17" s="124">
        <v>266.67</v>
      </c>
      <c r="V17" s="124">
        <v>6.0000000000000001E-3</v>
      </c>
      <c r="W17" s="124">
        <v>0</v>
      </c>
      <c r="X17" s="129">
        <v>0.05</v>
      </c>
    </row>
    <row r="18" spans="1:24" s="18" customFormat="1" ht="33.75" customHeight="1" x14ac:dyDescent="0.35">
      <c r="A18" s="141"/>
      <c r="B18" s="160"/>
      <c r="C18" s="181">
        <v>53</v>
      </c>
      <c r="D18" s="349" t="s">
        <v>68</v>
      </c>
      <c r="E18" s="452" t="s">
        <v>64</v>
      </c>
      <c r="F18" s="132">
        <v>150</v>
      </c>
      <c r="G18" s="181"/>
      <c r="H18" s="103">
        <v>3.3</v>
      </c>
      <c r="I18" s="13">
        <v>4.95</v>
      </c>
      <c r="J18" s="25">
        <v>32.25</v>
      </c>
      <c r="K18" s="182">
        <v>186.45</v>
      </c>
      <c r="L18" s="103">
        <v>0.03</v>
      </c>
      <c r="M18" s="103">
        <v>0.03</v>
      </c>
      <c r="N18" s="13">
        <v>0</v>
      </c>
      <c r="O18" s="13">
        <v>18.899999999999999</v>
      </c>
      <c r="P18" s="25">
        <v>0.08</v>
      </c>
      <c r="Q18" s="316">
        <v>4.95</v>
      </c>
      <c r="R18" s="13">
        <v>79.83</v>
      </c>
      <c r="S18" s="35">
        <v>26.52</v>
      </c>
      <c r="T18" s="13">
        <v>0.53</v>
      </c>
      <c r="U18" s="13">
        <v>0.52</v>
      </c>
      <c r="V18" s="13">
        <v>0</v>
      </c>
      <c r="W18" s="13">
        <v>8.0000000000000002E-3</v>
      </c>
      <c r="X18" s="50">
        <v>2.7E-2</v>
      </c>
    </row>
    <row r="19" spans="1:24" s="18" customFormat="1" ht="43.5" customHeight="1" x14ac:dyDescent="0.35">
      <c r="A19" s="141"/>
      <c r="B19" s="160"/>
      <c r="C19" s="274">
        <v>216</v>
      </c>
      <c r="D19" s="229" t="s">
        <v>18</v>
      </c>
      <c r="E19" s="281" t="s">
        <v>162</v>
      </c>
      <c r="F19" s="179">
        <v>200</v>
      </c>
      <c r="G19" s="336"/>
      <c r="H19" s="315">
        <v>0.26</v>
      </c>
      <c r="I19" s="17">
        <v>0</v>
      </c>
      <c r="J19" s="46">
        <v>15.46</v>
      </c>
      <c r="K19" s="249">
        <v>62</v>
      </c>
      <c r="L19" s="369">
        <v>0</v>
      </c>
      <c r="M19" s="21">
        <v>0</v>
      </c>
      <c r="N19" s="22">
        <v>4.4000000000000004</v>
      </c>
      <c r="O19" s="22">
        <v>0</v>
      </c>
      <c r="P19" s="54">
        <v>0</v>
      </c>
      <c r="Q19" s="369">
        <v>0.4</v>
      </c>
      <c r="R19" s="22">
        <v>0</v>
      </c>
      <c r="S19" s="22">
        <v>0</v>
      </c>
      <c r="T19" s="22">
        <v>0.04</v>
      </c>
      <c r="U19" s="22">
        <v>0.36</v>
      </c>
      <c r="V19" s="22">
        <v>0</v>
      </c>
      <c r="W19" s="22">
        <v>0</v>
      </c>
      <c r="X19" s="54">
        <v>0</v>
      </c>
    </row>
    <row r="20" spans="1:24" s="18" customFormat="1" ht="33.75" customHeight="1" x14ac:dyDescent="0.35">
      <c r="A20" s="141"/>
      <c r="B20" s="160"/>
      <c r="C20" s="134">
        <v>119</v>
      </c>
      <c r="D20" s="196" t="s">
        <v>14</v>
      </c>
      <c r="E20" s="233" t="s">
        <v>58</v>
      </c>
      <c r="F20" s="180">
        <v>30</v>
      </c>
      <c r="G20" s="180"/>
      <c r="H20" s="21">
        <v>2.13</v>
      </c>
      <c r="I20" s="22">
        <v>0.21</v>
      </c>
      <c r="J20" s="23">
        <v>13.26</v>
      </c>
      <c r="K20" s="367">
        <v>72</v>
      </c>
      <c r="L20" s="369">
        <v>0.03</v>
      </c>
      <c r="M20" s="21">
        <v>0.01</v>
      </c>
      <c r="N20" s="22">
        <v>0</v>
      </c>
      <c r="O20" s="22">
        <v>0</v>
      </c>
      <c r="P20" s="54">
        <v>0</v>
      </c>
      <c r="Q20" s="369">
        <v>11.1</v>
      </c>
      <c r="R20" s="22">
        <v>65.400000000000006</v>
      </c>
      <c r="S20" s="22">
        <v>19.5</v>
      </c>
      <c r="T20" s="22">
        <v>0.84</v>
      </c>
      <c r="U20" s="22">
        <v>27.9</v>
      </c>
      <c r="V20" s="22">
        <v>1E-3</v>
      </c>
      <c r="W20" s="22">
        <v>2E-3</v>
      </c>
      <c r="X20" s="54">
        <v>0</v>
      </c>
    </row>
    <row r="21" spans="1:24" s="18" customFormat="1" ht="33.75" customHeight="1" x14ac:dyDescent="0.35">
      <c r="A21" s="141"/>
      <c r="B21" s="160"/>
      <c r="C21" s="172">
        <v>120</v>
      </c>
      <c r="D21" s="196" t="s">
        <v>15</v>
      </c>
      <c r="E21" s="233" t="s">
        <v>49</v>
      </c>
      <c r="F21" s="180">
        <v>20</v>
      </c>
      <c r="G21" s="180"/>
      <c r="H21" s="21">
        <v>1.1399999999999999</v>
      </c>
      <c r="I21" s="22">
        <v>0.22</v>
      </c>
      <c r="J21" s="23">
        <v>7.44</v>
      </c>
      <c r="K21" s="367">
        <v>36.26</v>
      </c>
      <c r="L21" s="369">
        <v>0.02</v>
      </c>
      <c r="M21" s="21">
        <v>2.4E-2</v>
      </c>
      <c r="N21" s="22">
        <v>0.08</v>
      </c>
      <c r="O21" s="22">
        <v>0</v>
      </c>
      <c r="P21" s="54">
        <v>0</v>
      </c>
      <c r="Q21" s="369">
        <v>6.8</v>
      </c>
      <c r="R21" s="22">
        <v>24</v>
      </c>
      <c r="S21" s="22">
        <v>8.1999999999999993</v>
      </c>
      <c r="T21" s="22">
        <v>0.46</v>
      </c>
      <c r="U21" s="22">
        <v>73.5</v>
      </c>
      <c r="V21" s="22">
        <v>2E-3</v>
      </c>
      <c r="W21" s="22">
        <v>2E-3</v>
      </c>
      <c r="X21" s="54">
        <v>1.2E-2</v>
      </c>
    </row>
    <row r="22" spans="1:24" s="18" customFormat="1" ht="33.75" customHeight="1" x14ac:dyDescent="0.35">
      <c r="A22" s="141"/>
      <c r="B22" s="160"/>
      <c r="C22" s="354"/>
      <c r="D22" s="296"/>
      <c r="E22" s="404" t="s">
        <v>21</v>
      </c>
      <c r="F22" s="435">
        <f>F15+F16+F17+F18+F19+F20+F21+60</f>
        <v>900</v>
      </c>
      <c r="G22" s="172"/>
      <c r="H22" s="260">
        <f>SUM(H15:H21)</f>
        <v>27.110000000000003</v>
      </c>
      <c r="I22" s="15">
        <f>SUM(I15:I21)</f>
        <v>27.38</v>
      </c>
      <c r="J22" s="51">
        <f t="shared" ref="J22" si="1">SUM(J15:J21)</f>
        <v>93.01</v>
      </c>
      <c r="K22" s="442">
        <f>SUM(K15:K21)</f>
        <v>733.66</v>
      </c>
      <c r="L22" s="744">
        <f t="shared" ref="L22:X22" si="2">SUM(L14:L21)</f>
        <v>0.2</v>
      </c>
      <c r="M22" s="744">
        <f t="shared" si="2"/>
        <v>0.32400000000000007</v>
      </c>
      <c r="N22" s="745">
        <f t="shared" si="2"/>
        <v>14.9</v>
      </c>
      <c r="O22" s="745">
        <f t="shared" si="2"/>
        <v>235.70000000000002</v>
      </c>
      <c r="P22" s="746">
        <f t="shared" si="2"/>
        <v>0.08</v>
      </c>
      <c r="Q22" s="744">
        <f t="shared" si="2"/>
        <v>100.95</v>
      </c>
      <c r="R22" s="745">
        <f t="shared" si="2"/>
        <v>369.47</v>
      </c>
      <c r="S22" s="745">
        <f t="shared" si="2"/>
        <v>110.07</v>
      </c>
      <c r="T22" s="745">
        <f t="shared" si="2"/>
        <v>7.25</v>
      </c>
      <c r="U22" s="745">
        <f t="shared" si="2"/>
        <v>1148.8499999999999</v>
      </c>
      <c r="V22" s="745">
        <f t="shared" si="2"/>
        <v>1.7000000000000001E-2</v>
      </c>
      <c r="W22" s="745">
        <f t="shared" si="2"/>
        <v>1.2200000000000001E-2</v>
      </c>
      <c r="X22" s="957">
        <f t="shared" si="2"/>
        <v>0.17300000000000001</v>
      </c>
    </row>
    <row r="23" spans="1:24" s="18" customFormat="1" ht="33.75" customHeight="1" thickBot="1" x14ac:dyDescent="0.4">
      <c r="A23" s="346"/>
      <c r="B23" s="412"/>
      <c r="C23" s="414"/>
      <c r="D23" s="400"/>
      <c r="E23" s="406" t="s">
        <v>22</v>
      </c>
      <c r="F23" s="400"/>
      <c r="G23" s="428"/>
      <c r="H23" s="402"/>
      <c r="I23" s="47"/>
      <c r="J23" s="48"/>
      <c r="K23" s="443">
        <f>K22/23.5</f>
        <v>31.219574468085106</v>
      </c>
      <c r="L23" s="402"/>
      <c r="M23" s="398"/>
      <c r="N23" s="47"/>
      <c r="O23" s="47"/>
      <c r="P23" s="401"/>
      <c r="Q23" s="402"/>
      <c r="R23" s="47"/>
      <c r="S23" s="47"/>
      <c r="T23" s="47"/>
      <c r="U23" s="47"/>
      <c r="V23" s="47"/>
      <c r="W23" s="47"/>
      <c r="X23" s="48"/>
    </row>
    <row r="24" spans="1:24" x14ac:dyDescent="0.35">
      <c r="A24" s="2"/>
      <c r="C24" s="4"/>
      <c r="D24" s="2"/>
      <c r="E24" s="2"/>
      <c r="F24" s="2"/>
      <c r="G24" s="9"/>
      <c r="H24" s="10"/>
      <c r="I24" s="9"/>
      <c r="J24" s="2"/>
      <c r="K24" s="12"/>
      <c r="L24" s="2"/>
      <c r="M24" s="2"/>
      <c r="N24" s="2"/>
    </row>
    <row r="25" spans="1:24" s="279" customFormat="1" ht="18" x14ac:dyDescent="0.35">
      <c r="B25" s="371"/>
      <c r="C25" s="371"/>
      <c r="D25" s="372"/>
      <c r="E25" s="373"/>
      <c r="F25" s="374"/>
      <c r="G25" s="372"/>
      <c r="H25" s="372"/>
      <c r="I25" s="372"/>
      <c r="J25" s="372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2"/>
  <sheetViews>
    <sheetView topLeftCell="C13" zoomScale="70" zoomScaleNormal="70" workbookViewId="0">
      <selection activeCell="C17" sqref="C17:X17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87"/>
      <c r="B4" s="570"/>
      <c r="C4" s="553" t="s">
        <v>40</v>
      </c>
      <c r="D4" s="135"/>
      <c r="E4" s="207"/>
      <c r="F4" s="130"/>
      <c r="G4" s="137"/>
      <c r="H4" s="88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1"/>
      <c r="Q4" s="1083" t="s">
        <v>26</v>
      </c>
      <c r="R4" s="1084"/>
      <c r="S4" s="1084"/>
      <c r="T4" s="1084"/>
      <c r="U4" s="1084"/>
      <c r="V4" s="1084"/>
      <c r="W4" s="1084"/>
      <c r="X4" s="1088"/>
    </row>
    <row r="5" spans="1:24" s="18" customFormat="1" ht="28.5" customHeight="1" thickBot="1" x14ac:dyDescent="0.4">
      <c r="A5" s="188" t="s">
        <v>0</v>
      </c>
      <c r="B5" s="571"/>
      <c r="C5" s="138" t="s">
        <v>41</v>
      </c>
      <c r="D5" s="576" t="s">
        <v>42</v>
      </c>
      <c r="E5" s="138" t="s">
        <v>39</v>
      </c>
      <c r="F5" s="131" t="s">
        <v>27</v>
      </c>
      <c r="G5" s="138" t="s">
        <v>38</v>
      </c>
      <c r="H5" s="793" t="s">
        <v>28</v>
      </c>
      <c r="I5" s="794" t="s">
        <v>29</v>
      </c>
      <c r="J5" s="795" t="s">
        <v>30</v>
      </c>
      <c r="K5" s="248" t="s">
        <v>31</v>
      </c>
      <c r="L5" s="796" t="s">
        <v>32</v>
      </c>
      <c r="M5" s="796" t="s">
        <v>147</v>
      </c>
      <c r="N5" s="796" t="s">
        <v>33</v>
      </c>
      <c r="O5" s="917" t="s">
        <v>148</v>
      </c>
      <c r="P5" s="906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739" t="s">
        <v>153</v>
      </c>
    </row>
    <row r="6" spans="1:24" s="18" customFormat="1" ht="26.5" customHeight="1" x14ac:dyDescent="0.35">
      <c r="A6" s="191" t="s">
        <v>6</v>
      </c>
      <c r="B6" s="446"/>
      <c r="C6" s="184">
        <v>134</v>
      </c>
      <c r="D6" s="328" t="s">
        <v>20</v>
      </c>
      <c r="E6" s="366" t="s">
        <v>136</v>
      </c>
      <c r="F6" s="184">
        <v>150</v>
      </c>
      <c r="G6" s="436"/>
      <c r="H6" s="357">
        <v>0.6</v>
      </c>
      <c r="I6" s="42">
        <v>0</v>
      </c>
      <c r="J6" s="43">
        <v>16.95</v>
      </c>
      <c r="K6" s="440">
        <v>69</v>
      </c>
      <c r="L6" s="357">
        <v>0.01</v>
      </c>
      <c r="M6" s="42">
        <v>0.03</v>
      </c>
      <c r="N6" s="42">
        <v>19.5</v>
      </c>
      <c r="O6" s="42">
        <v>0</v>
      </c>
      <c r="P6" s="43">
        <v>0</v>
      </c>
      <c r="Q6" s="55">
        <v>24</v>
      </c>
      <c r="R6" s="39">
        <v>16.5</v>
      </c>
      <c r="S6" s="39">
        <v>13.5</v>
      </c>
      <c r="T6" s="39">
        <v>3.3</v>
      </c>
      <c r="U6" s="39">
        <v>417</v>
      </c>
      <c r="V6" s="39">
        <v>3.0000000000000001E-3</v>
      </c>
      <c r="W6" s="39">
        <v>5.0000000000000001E-4</v>
      </c>
      <c r="X6" s="285">
        <v>1.4999999999999999E-2</v>
      </c>
    </row>
    <row r="7" spans="1:24" s="18" customFormat="1" ht="26.5" customHeight="1" x14ac:dyDescent="0.35">
      <c r="A7" s="409"/>
      <c r="B7" s="572" t="s">
        <v>80</v>
      </c>
      <c r="C7" s="237">
        <v>221</v>
      </c>
      <c r="D7" s="480" t="s">
        <v>10</v>
      </c>
      <c r="E7" s="311" t="s">
        <v>78</v>
      </c>
      <c r="F7" s="237">
        <v>90</v>
      </c>
      <c r="G7" s="480"/>
      <c r="H7" s="429">
        <v>18.100000000000001</v>
      </c>
      <c r="I7" s="74">
        <v>15.7</v>
      </c>
      <c r="J7" s="75">
        <v>11.7</v>
      </c>
      <c r="K7" s="580">
        <v>261.8</v>
      </c>
      <c r="L7" s="429">
        <v>0.03</v>
      </c>
      <c r="M7" s="74">
        <v>0.18</v>
      </c>
      <c r="N7" s="74">
        <v>0.5</v>
      </c>
      <c r="O7" s="74">
        <v>55.57</v>
      </c>
      <c r="P7" s="75">
        <v>0.28000000000000003</v>
      </c>
      <c r="Q7" s="73">
        <v>17.350000000000001</v>
      </c>
      <c r="R7" s="74">
        <v>113.15</v>
      </c>
      <c r="S7" s="74">
        <v>16.149999999999999</v>
      </c>
      <c r="T7" s="74">
        <v>0.97</v>
      </c>
      <c r="U7" s="74">
        <v>227.52</v>
      </c>
      <c r="V7" s="74">
        <v>5.0000000000000001E-3</v>
      </c>
      <c r="W7" s="74">
        <v>2E-3</v>
      </c>
      <c r="X7" s="75">
        <v>0.12</v>
      </c>
    </row>
    <row r="8" spans="1:24" s="18" customFormat="1" ht="36" customHeight="1" x14ac:dyDescent="0.35">
      <c r="A8" s="410"/>
      <c r="B8" s="573" t="s">
        <v>82</v>
      </c>
      <c r="C8" s="238">
        <v>81</v>
      </c>
      <c r="D8" s="479" t="s">
        <v>10</v>
      </c>
      <c r="E8" s="417" t="s">
        <v>77</v>
      </c>
      <c r="F8" s="238">
        <v>90</v>
      </c>
      <c r="G8" s="479"/>
      <c r="H8" s="317">
        <v>22.41</v>
      </c>
      <c r="I8" s="80">
        <v>15.3</v>
      </c>
      <c r="J8" s="144">
        <v>0.54</v>
      </c>
      <c r="K8" s="581">
        <v>229.77</v>
      </c>
      <c r="L8" s="317">
        <v>0.05</v>
      </c>
      <c r="M8" s="80">
        <v>0.14000000000000001</v>
      </c>
      <c r="N8" s="80">
        <v>1.24</v>
      </c>
      <c r="O8" s="80">
        <v>28.8</v>
      </c>
      <c r="P8" s="144">
        <v>0</v>
      </c>
      <c r="Q8" s="79">
        <v>27.54</v>
      </c>
      <c r="R8" s="80">
        <v>170.72</v>
      </c>
      <c r="S8" s="80">
        <v>21.15</v>
      </c>
      <c r="T8" s="80">
        <v>1.2</v>
      </c>
      <c r="U8" s="80">
        <v>240.57</v>
      </c>
      <c r="V8" s="80">
        <v>4.0000000000000001E-3</v>
      </c>
      <c r="W8" s="80">
        <v>0</v>
      </c>
      <c r="X8" s="144">
        <v>0.14000000000000001</v>
      </c>
    </row>
    <row r="9" spans="1:24" s="18" customFormat="1" ht="26.25" customHeight="1" x14ac:dyDescent="0.35">
      <c r="A9" s="139"/>
      <c r="B9" s="447"/>
      <c r="C9" s="133">
        <v>227</v>
      </c>
      <c r="D9" s="266" t="s">
        <v>68</v>
      </c>
      <c r="E9" s="418" t="s">
        <v>146</v>
      </c>
      <c r="F9" s="379">
        <v>150</v>
      </c>
      <c r="G9" s="219"/>
      <c r="H9" s="327">
        <v>4.3499999999999996</v>
      </c>
      <c r="I9" s="108">
        <v>3.9</v>
      </c>
      <c r="J9" s="271">
        <v>20.399999999999999</v>
      </c>
      <c r="K9" s="547">
        <v>134.25</v>
      </c>
      <c r="L9" s="327">
        <v>0.12</v>
      </c>
      <c r="M9" s="108">
        <v>0.08</v>
      </c>
      <c r="N9" s="108">
        <v>0</v>
      </c>
      <c r="O9" s="108">
        <v>19.5</v>
      </c>
      <c r="P9" s="271">
        <v>0.08</v>
      </c>
      <c r="Q9" s="272">
        <v>7.92</v>
      </c>
      <c r="R9" s="108">
        <v>109.87</v>
      </c>
      <c r="S9" s="108">
        <v>73.540000000000006</v>
      </c>
      <c r="T9" s="108">
        <v>2.46</v>
      </c>
      <c r="U9" s="108">
        <v>137.4</v>
      </c>
      <c r="V9" s="108">
        <v>2E-3</v>
      </c>
      <c r="W9" s="108">
        <v>2E-3</v>
      </c>
      <c r="X9" s="271">
        <v>8.9999999999999993E-3</v>
      </c>
    </row>
    <row r="10" spans="1:24" s="38" customFormat="1" ht="38.25" customHeight="1" x14ac:dyDescent="0.35">
      <c r="A10" s="189"/>
      <c r="B10" s="574"/>
      <c r="C10" s="180">
        <v>95</v>
      </c>
      <c r="D10" s="349" t="s">
        <v>18</v>
      </c>
      <c r="E10" s="424" t="s">
        <v>189</v>
      </c>
      <c r="F10" s="378">
        <v>200</v>
      </c>
      <c r="G10" s="218"/>
      <c r="H10" s="315">
        <v>0</v>
      </c>
      <c r="I10" s="17">
        <v>0</v>
      </c>
      <c r="J10" s="46">
        <v>20.2</v>
      </c>
      <c r="K10" s="338">
        <v>81.400000000000006</v>
      </c>
      <c r="L10" s="315">
        <v>0.1</v>
      </c>
      <c r="M10" s="17">
        <v>0.1</v>
      </c>
      <c r="N10" s="17">
        <v>3</v>
      </c>
      <c r="O10" s="17">
        <v>79.2</v>
      </c>
      <c r="P10" s="46">
        <v>0.96</v>
      </c>
      <c r="Q10" s="19">
        <v>0</v>
      </c>
      <c r="R10" s="17">
        <v>0</v>
      </c>
      <c r="S10" s="34">
        <v>0</v>
      </c>
      <c r="T10" s="17">
        <v>0</v>
      </c>
      <c r="U10" s="17">
        <v>0</v>
      </c>
      <c r="V10" s="17">
        <v>0</v>
      </c>
      <c r="W10" s="17">
        <v>0</v>
      </c>
      <c r="X10" s="50">
        <v>0</v>
      </c>
    </row>
    <row r="11" spans="1:24" s="38" customFormat="1" ht="26.25" customHeight="1" x14ac:dyDescent="0.35">
      <c r="A11" s="189"/>
      <c r="B11" s="574"/>
      <c r="C11" s="182">
        <v>119</v>
      </c>
      <c r="D11" s="196" t="s">
        <v>14</v>
      </c>
      <c r="E11" s="196" t="s">
        <v>58</v>
      </c>
      <c r="F11" s="236">
        <v>20</v>
      </c>
      <c r="G11" s="172"/>
      <c r="H11" s="315">
        <v>1.4</v>
      </c>
      <c r="I11" s="17">
        <v>0.14000000000000001</v>
      </c>
      <c r="J11" s="46">
        <v>8.8000000000000007</v>
      </c>
      <c r="K11" s="338">
        <v>48</v>
      </c>
      <c r="L11" s="315">
        <v>0.02</v>
      </c>
      <c r="M11" s="17">
        <v>6.0000000000000001E-3</v>
      </c>
      <c r="N11" s="17">
        <v>0</v>
      </c>
      <c r="O11" s="17">
        <v>0</v>
      </c>
      <c r="P11" s="46">
        <v>0</v>
      </c>
      <c r="Q11" s="19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6">
        <v>0</v>
      </c>
    </row>
    <row r="12" spans="1:24" s="38" customFormat="1" ht="23.25" customHeight="1" x14ac:dyDescent="0.35">
      <c r="A12" s="189"/>
      <c r="B12" s="574"/>
      <c r="C12" s="179">
        <v>120</v>
      </c>
      <c r="D12" s="229" t="s">
        <v>15</v>
      </c>
      <c r="E12" s="196" t="s">
        <v>13</v>
      </c>
      <c r="F12" s="179">
        <v>20</v>
      </c>
      <c r="G12" s="335"/>
      <c r="H12" s="315">
        <v>1.1399999999999999</v>
      </c>
      <c r="I12" s="17">
        <v>0.22</v>
      </c>
      <c r="J12" s="46">
        <v>7.44</v>
      </c>
      <c r="K12" s="339">
        <v>36.26</v>
      </c>
      <c r="L12" s="369">
        <v>0.02</v>
      </c>
      <c r="M12" s="22">
        <v>2.4E-2</v>
      </c>
      <c r="N12" s="22">
        <v>0.08</v>
      </c>
      <c r="O12" s="22">
        <v>0</v>
      </c>
      <c r="P12" s="54">
        <v>0</v>
      </c>
      <c r="Q12" s="21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38" customFormat="1" ht="23.25" customHeight="1" x14ac:dyDescent="0.35">
      <c r="A13" s="409"/>
      <c r="B13" s="572" t="s">
        <v>80</v>
      </c>
      <c r="C13" s="237"/>
      <c r="D13" s="480"/>
      <c r="E13" s="419" t="s">
        <v>21</v>
      </c>
      <c r="F13" s="396">
        <f>F6+F7+F9+F10+F11+F12</f>
        <v>630</v>
      </c>
      <c r="G13" s="719"/>
      <c r="H13" s="629">
        <f t="shared" ref="H13:K13" si="0">H6+H7+H9+H10+H11+H12</f>
        <v>25.590000000000003</v>
      </c>
      <c r="I13" s="630">
        <f t="shared" si="0"/>
        <v>19.959999999999997</v>
      </c>
      <c r="J13" s="631">
        <f t="shared" si="0"/>
        <v>85.49</v>
      </c>
      <c r="K13" s="699">
        <f t="shared" si="0"/>
        <v>630.71</v>
      </c>
      <c r="L13" s="261">
        <f>L6+L7+L9+L10+L11+L12</f>
        <v>0.30000000000000004</v>
      </c>
      <c r="M13" s="24">
        <f t="shared" ref="M13" si="1">M6+M7+M9+M10+M11+M12</f>
        <v>0.42000000000000004</v>
      </c>
      <c r="N13" s="24">
        <f t="shared" ref="N13:T13" si="2">N6+N7+N9+N10+N11+N12</f>
        <v>23.08</v>
      </c>
      <c r="O13" s="24">
        <f t="shared" si="2"/>
        <v>154.26999999999998</v>
      </c>
      <c r="P13" s="76">
        <f t="shared" si="2"/>
        <v>1.32</v>
      </c>
      <c r="Q13" s="61">
        <f t="shared" si="2"/>
        <v>63.47</v>
      </c>
      <c r="R13" s="24">
        <f t="shared" si="2"/>
        <v>307.12</v>
      </c>
      <c r="S13" s="24">
        <f t="shared" si="2"/>
        <v>124.39</v>
      </c>
      <c r="T13" s="24">
        <f t="shared" si="2"/>
        <v>7.7499999999999991</v>
      </c>
      <c r="U13" s="24">
        <f t="shared" ref="U13:X13" si="3">U6+U7+U9+U10+U11+U12</f>
        <v>874.02</v>
      </c>
      <c r="V13" s="24">
        <f t="shared" si="3"/>
        <v>1.26E-2</v>
      </c>
      <c r="W13" s="24">
        <f t="shared" si="3"/>
        <v>7.5000000000000006E-3</v>
      </c>
      <c r="X13" s="76">
        <f t="shared" si="3"/>
        <v>0.15600000000000003</v>
      </c>
    </row>
    <row r="14" spans="1:24" s="38" customFormat="1" ht="23.25" customHeight="1" x14ac:dyDescent="0.35">
      <c r="A14" s="410"/>
      <c r="B14" s="573" t="s">
        <v>82</v>
      </c>
      <c r="C14" s="238"/>
      <c r="D14" s="479"/>
      <c r="E14" s="420" t="s">
        <v>21</v>
      </c>
      <c r="F14" s="394">
        <f>F6+F8+F9+F10+F11+F12</f>
        <v>630</v>
      </c>
      <c r="G14" s="216"/>
      <c r="H14" s="430">
        <f t="shared" ref="H14:J14" si="4">H6+H8+H9+H10+H11+H12</f>
        <v>29.9</v>
      </c>
      <c r="I14" s="65">
        <f t="shared" si="4"/>
        <v>19.559999999999999</v>
      </c>
      <c r="J14" s="102">
        <f t="shared" si="4"/>
        <v>74.33</v>
      </c>
      <c r="K14" s="582">
        <f>K6+K8+K9+K10+K11+K12</f>
        <v>598.67999999999995</v>
      </c>
      <c r="L14" s="430">
        <f>L6+L8+L9+L10+L11+L12</f>
        <v>0.32000000000000006</v>
      </c>
      <c r="M14" s="65">
        <f t="shared" ref="M14" si="5">M6+M8+M9+M10+M11+M12</f>
        <v>0.38</v>
      </c>
      <c r="N14" s="65">
        <f t="shared" ref="N14:T14" si="6">N6+N8+N9+N10+N11+N12</f>
        <v>23.819999999999997</v>
      </c>
      <c r="O14" s="65">
        <f t="shared" si="6"/>
        <v>127.5</v>
      </c>
      <c r="P14" s="102">
        <f t="shared" si="6"/>
        <v>1.04</v>
      </c>
      <c r="Q14" s="918">
        <f t="shared" si="6"/>
        <v>73.66</v>
      </c>
      <c r="R14" s="65">
        <f t="shared" si="6"/>
        <v>364.69000000000005</v>
      </c>
      <c r="S14" s="65">
        <f t="shared" si="6"/>
        <v>129.38999999999999</v>
      </c>
      <c r="T14" s="65">
        <f t="shared" si="6"/>
        <v>7.9799999999999995</v>
      </c>
      <c r="U14" s="65">
        <f t="shared" ref="U14:X14" si="7">U6+U8+U9+U10+U11+U12</f>
        <v>887.06999999999994</v>
      </c>
      <c r="V14" s="65">
        <f t="shared" si="7"/>
        <v>1.1600000000000001E-2</v>
      </c>
      <c r="W14" s="65">
        <f t="shared" si="7"/>
        <v>5.4999999999999997E-3</v>
      </c>
      <c r="X14" s="102">
        <f t="shared" si="7"/>
        <v>0.17600000000000005</v>
      </c>
    </row>
    <row r="15" spans="1:24" s="38" customFormat="1" ht="23.25" customHeight="1" x14ac:dyDescent="0.35">
      <c r="A15" s="409"/>
      <c r="B15" s="572" t="s">
        <v>80</v>
      </c>
      <c r="C15" s="237"/>
      <c r="D15" s="480"/>
      <c r="E15" s="421" t="s">
        <v>22</v>
      </c>
      <c r="F15" s="237"/>
      <c r="G15" s="215"/>
      <c r="H15" s="261"/>
      <c r="I15" s="24"/>
      <c r="J15" s="76"/>
      <c r="K15" s="583">
        <f>K13/23.5</f>
        <v>26.838723404255322</v>
      </c>
      <c r="L15" s="261"/>
      <c r="M15" s="24"/>
      <c r="N15" s="24"/>
      <c r="O15" s="24"/>
      <c r="P15" s="76"/>
      <c r="Q15" s="61"/>
      <c r="R15" s="24"/>
      <c r="S15" s="24"/>
      <c r="T15" s="24"/>
      <c r="U15" s="24"/>
      <c r="V15" s="24"/>
      <c r="W15" s="24"/>
      <c r="X15" s="76"/>
    </row>
    <row r="16" spans="1:24" s="38" customFormat="1" ht="28.5" customHeight="1" thickBot="1" x14ac:dyDescent="0.4">
      <c r="A16" s="411"/>
      <c r="B16" s="575" t="s">
        <v>82</v>
      </c>
      <c r="C16" s="241"/>
      <c r="D16" s="481"/>
      <c r="E16" s="422" t="s">
        <v>22</v>
      </c>
      <c r="F16" s="241"/>
      <c r="G16" s="217"/>
      <c r="H16" s="601"/>
      <c r="I16" s="554"/>
      <c r="J16" s="555"/>
      <c r="K16" s="584">
        <f>K14/23.5</f>
        <v>25.475744680851061</v>
      </c>
      <c r="L16" s="601"/>
      <c r="M16" s="554"/>
      <c r="N16" s="554"/>
      <c r="O16" s="554"/>
      <c r="P16" s="555"/>
      <c r="Q16" s="603"/>
      <c r="R16" s="554"/>
      <c r="S16" s="554"/>
      <c r="T16" s="554"/>
      <c r="U16" s="554"/>
      <c r="V16" s="554"/>
      <c r="W16" s="554"/>
      <c r="X16" s="555"/>
    </row>
    <row r="17" spans="1:24" s="18" customFormat="1" ht="33.75" customHeight="1" x14ac:dyDescent="0.35">
      <c r="A17" s="114" t="s">
        <v>7</v>
      </c>
      <c r="B17" s="157"/>
      <c r="C17" s="942">
        <v>172</v>
      </c>
      <c r="D17" s="449" t="s">
        <v>20</v>
      </c>
      <c r="E17" s="423" t="s">
        <v>173</v>
      </c>
      <c r="F17" s="817">
        <v>60</v>
      </c>
      <c r="G17" s="384"/>
      <c r="H17" s="386">
        <v>1.86</v>
      </c>
      <c r="I17" s="117">
        <v>0.12</v>
      </c>
      <c r="J17" s="119">
        <v>4.26</v>
      </c>
      <c r="K17" s="818">
        <v>24.6</v>
      </c>
      <c r="L17" s="386">
        <v>0.06</v>
      </c>
      <c r="M17" s="117">
        <v>0.11</v>
      </c>
      <c r="N17" s="117">
        <v>6</v>
      </c>
      <c r="O17" s="117">
        <v>1.2</v>
      </c>
      <c r="P17" s="118">
        <v>0</v>
      </c>
      <c r="Q17" s="386">
        <v>9.6</v>
      </c>
      <c r="R17" s="117">
        <v>31.8</v>
      </c>
      <c r="S17" s="117">
        <v>12.6</v>
      </c>
      <c r="T17" s="117">
        <v>0.42</v>
      </c>
      <c r="U17" s="117">
        <v>438.6</v>
      </c>
      <c r="V17" s="117">
        <v>0</v>
      </c>
      <c r="W17" s="117">
        <v>1E-3</v>
      </c>
      <c r="X17" s="119">
        <v>0.02</v>
      </c>
    </row>
    <row r="18" spans="1:24" s="18" customFormat="1" ht="33.75" customHeight="1" x14ac:dyDescent="0.35">
      <c r="A18" s="112"/>
      <c r="B18" s="161" t="s">
        <v>80</v>
      </c>
      <c r="C18" s="776">
        <v>49</v>
      </c>
      <c r="D18" s="480" t="s">
        <v>9</v>
      </c>
      <c r="E18" s="623" t="s">
        <v>133</v>
      </c>
      <c r="F18" s="476">
        <v>200</v>
      </c>
      <c r="G18" s="215"/>
      <c r="H18" s="624">
        <v>8.6</v>
      </c>
      <c r="I18" s="625">
        <v>8.4</v>
      </c>
      <c r="J18" s="626">
        <v>10.8</v>
      </c>
      <c r="K18" s="627">
        <v>153.80000000000001</v>
      </c>
      <c r="L18" s="624">
        <v>0.1</v>
      </c>
      <c r="M18" s="625">
        <v>0.16</v>
      </c>
      <c r="N18" s="625">
        <v>10</v>
      </c>
      <c r="O18" s="625">
        <v>305.8</v>
      </c>
      <c r="P18" s="722">
        <v>0.36</v>
      </c>
      <c r="Q18" s="624">
        <v>36.840000000000003</v>
      </c>
      <c r="R18" s="625">
        <v>101.94</v>
      </c>
      <c r="S18" s="625">
        <v>30.52</v>
      </c>
      <c r="T18" s="625">
        <v>1.2</v>
      </c>
      <c r="U18" s="625">
        <v>199.4</v>
      </c>
      <c r="V18" s="625">
        <v>4.0000000000000001E-3</v>
      </c>
      <c r="W18" s="625">
        <v>0</v>
      </c>
      <c r="X18" s="626">
        <v>7.0000000000000007E-2</v>
      </c>
    </row>
    <row r="19" spans="1:24" s="18" customFormat="1" ht="33.75" customHeight="1" x14ac:dyDescent="0.35">
      <c r="A19" s="112"/>
      <c r="B19" s="946" t="s">
        <v>82</v>
      </c>
      <c r="C19" s="943">
        <v>37</v>
      </c>
      <c r="D19" s="819" t="s">
        <v>9</v>
      </c>
      <c r="E19" s="820" t="s">
        <v>59</v>
      </c>
      <c r="F19" s="821">
        <v>200</v>
      </c>
      <c r="G19" s="822"/>
      <c r="H19" s="823">
        <v>6</v>
      </c>
      <c r="I19" s="824">
        <v>5.4</v>
      </c>
      <c r="J19" s="825">
        <v>10.8</v>
      </c>
      <c r="K19" s="826">
        <v>115.6</v>
      </c>
      <c r="L19" s="823">
        <v>0.1</v>
      </c>
      <c r="M19" s="824">
        <v>0.1</v>
      </c>
      <c r="N19" s="824">
        <v>10.7</v>
      </c>
      <c r="O19" s="824">
        <v>162</v>
      </c>
      <c r="P19" s="827">
        <v>0</v>
      </c>
      <c r="Q19" s="823">
        <v>33.14</v>
      </c>
      <c r="R19" s="824">
        <v>77.040000000000006</v>
      </c>
      <c r="S19" s="824">
        <v>27.32</v>
      </c>
      <c r="T19" s="824">
        <v>1.02</v>
      </c>
      <c r="U19" s="824">
        <v>565.79999999999995</v>
      </c>
      <c r="V19" s="824">
        <v>6.0000000000000001E-3</v>
      </c>
      <c r="W19" s="824">
        <v>0</v>
      </c>
      <c r="X19" s="825">
        <v>0.05</v>
      </c>
    </row>
    <row r="20" spans="1:24" s="18" customFormat="1" ht="33.75" customHeight="1" x14ac:dyDescent="0.35">
      <c r="A20" s="115"/>
      <c r="B20" s="161" t="s">
        <v>80</v>
      </c>
      <c r="C20" s="776">
        <v>179</v>
      </c>
      <c r="D20" s="480" t="s">
        <v>10</v>
      </c>
      <c r="E20" s="623" t="s">
        <v>130</v>
      </c>
      <c r="F20" s="476">
        <v>90</v>
      </c>
      <c r="G20" s="215"/>
      <c r="H20" s="624">
        <v>11.61</v>
      </c>
      <c r="I20" s="625">
        <v>7.02</v>
      </c>
      <c r="J20" s="626">
        <v>2.52</v>
      </c>
      <c r="K20" s="627">
        <v>119.43</v>
      </c>
      <c r="L20" s="624">
        <v>0.21</v>
      </c>
      <c r="M20" s="625">
        <v>1.55</v>
      </c>
      <c r="N20" s="625">
        <v>77.16</v>
      </c>
      <c r="O20" s="625">
        <v>4412.25</v>
      </c>
      <c r="P20" s="722">
        <v>1.08</v>
      </c>
      <c r="Q20" s="624">
        <v>22.15</v>
      </c>
      <c r="R20" s="625">
        <v>221.14</v>
      </c>
      <c r="S20" s="625">
        <v>14.93</v>
      </c>
      <c r="T20" s="625">
        <v>11.35</v>
      </c>
      <c r="U20" s="625">
        <v>233.1</v>
      </c>
      <c r="V20" s="625">
        <v>6.0000000000000001E-3</v>
      </c>
      <c r="W20" s="625">
        <v>3.5999999999999997E-2</v>
      </c>
      <c r="X20" s="626">
        <v>0.21</v>
      </c>
    </row>
    <row r="21" spans="1:24" s="18" customFormat="1" ht="33.75" customHeight="1" x14ac:dyDescent="0.35">
      <c r="A21" s="115"/>
      <c r="B21" s="162" t="s">
        <v>82</v>
      </c>
      <c r="C21" s="944">
        <v>85</v>
      </c>
      <c r="D21" s="479" t="s">
        <v>10</v>
      </c>
      <c r="E21" s="622" t="s">
        <v>196</v>
      </c>
      <c r="F21" s="477">
        <v>90</v>
      </c>
      <c r="G21" s="216"/>
      <c r="H21" s="485">
        <v>13.77</v>
      </c>
      <c r="I21" s="66">
        <v>7.74</v>
      </c>
      <c r="J21" s="101">
        <v>3.33</v>
      </c>
      <c r="K21" s="483">
        <v>138.15</v>
      </c>
      <c r="L21" s="485">
        <v>0.16</v>
      </c>
      <c r="M21" s="66">
        <v>1.38</v>
      </c>
      <c r="N21" s="66">
        <v>6.79</v>
      </c>
      <c r="O21" s="66">
        <v>3925.53</v>
      </c>
      <c r="P21" s="67">
        <v>0.84</v>
      </c>
      <c r="Q21" s="485">
        <v>28.8</v>
      </c>
      <c r="R21" s="66">
        <v>204.4</v>
      </c>
      <c r="S21" s="66">
        <v>17.18</v>
      </c>
      <c r="T21" s="66">
        <v>4.4000000000000004</v>
      </c>
      <c r="U21" s="66">
        <v>195.48</v>
      </c>
      <c r="V21" s="66">
        <v>3.1E-2</v>
      </c>
      <c r="W21" s="66">
        <v>2.8000000000000001E-2</v>
      </c>
      <c r="X21" s="101">
        <v>0.16</v>
      </c>
    </row>
    <row r="22" spans="1:24" s="18" customFormat="1" ht="33.75" customHeight="1" x14ac:dyDescent="0.35">
      <c r="A22" s="115"/>
      <c r="B22" s="158"/>
      <c r="C22" s="900">
        <v>64</v>
      </c>
      <c r="D22" s="268" t="s">
        <v>51</v>
      </c>
      <c r="E22" s="418" t="s">
        <v>76</v>
      </c>
      <c r="F22" s="242">
        <v>150</v>
      </c>
      <c r="G22" s="133"/>
      <c r="H22" s="327">
        <v>6.45</v>
      </c>
      <c r="I22" s="108">
        <v>4.05</v>
      </c>
      <c r="J22" s="271">
        <v>40.200000000000003</v>
      </c>
      <c r="K22" s="547">
        <v>223.65</v>
      </c>
      <c r="L22" s="327">
        <v>0.08</v>
      </c>
      <c r="M22" s="108">
        <v>0.2</v>
      </c>
      <c r="N22" s="108">
        <v>0</v>
      </c>
      <c r="O22" s="108">
        <v>30</v>
      </c>
      <c r="P22" s="109">
        <v>0.11</v>
      </c>
      <c r="Q22" s="327">
        <v>13.05</v>
      </c>
      <c r="R22" s="108">
        <v>58.34</v>
      </c>
      <c r="S22" s="108">
        <v>22.53</v>
      </c>
      <c r="T22" s="108">
        <v>1.25</v>
      </c>
      <c r="U22" s="108">
        <v>1.1000000000000001</v>
      </c>
      <c r="V22" s="108">
        <v>0</v>
      </c>
      <c r="W22" s="108">
        <v>0</v>
      </c>
      <c r="X22" s="271">
        <v>0</v>
      </c>
    </row>
    <row r="23" spans="1:24" s="18" customFormat="1" ht="43.5" customHeight="1" x14ac:dyDescent="0.35">
      <c r="A23" s="115"/>
      <c r="B23" s="158"/>
      <c r="C23" s="180">
        <v>95</v>
      </c>
      <c r="D23" s="349" t="s">
        <v>18</v>
      </c>
      <c r="E23" s="424" t="s">
        <v>190</v>
      </c>
      <c r="F23" s="378">
        <v>200</v>
      </c>
      <c r="G23" s="180"/>
      <c r="H23" s="369">
        <v>0</v>
      </c>
      <c r="I23" s="22">
        <v>0</v>
      </c>
      <c r="J23" s="23">
        <v>20</v>
      </c>
      <c r="K23" s="252">
        <v>80.599999999999994</v>
      </c>
      <c r="L23" s="19">
        <v>0.1</v>
      </c>
      <c r="M23" s="19">
        <v>0.1</v>
      </c>
      <c r="N23" s="17">
        <v>3</v>
      </c>
      <c r="O23" s="17">
        <v>79.2</v>
      </c>
      <c r="P23" s="20">
        <v>0.96</v>
      </c>
      <c r="Q23" s="315">
        <v>0</v>
      </c>
      <c r="R23" s="17">
        <v>0</v>
      </c>
      <c r="S23" s="34">
        <v>0</v>
      </c>
      <c r="T23" s="17">
        <v>0</v>
      </c>
      <c r="U23" s="17">
        <v>0</v>
      </c>
      <c r="V23" s="17">
        <v>0</v>
      </c>
      <c r="W23" s="17">
        <v>0</v>
      </c>
      <c r="X23" s="50">
        <v>0</v>
      </c>
    </row>
    <row r="24" spans="1:24" s="18" customFormat="1" ht="33.75" customHeight="1" x14ac:dyDescent="0.35">
      <c r="A24" s="115"/>
      <c r="B24" s="158"/>
      <c r="C24" s="938">
        <v>119</v>
      </c>
      <c r="D24" s="268" t="s">
        <v>14</v>
      </c>
      <c r="E24" s="198" t="s">
        <v>58</v>
      </c>
      <c r="F24" s="180">
        <v>30</v>
      </c>
      <c r="G24" s="219"/>
      <c r="H24" s="369">
        <v>2.13</v>
      </c>
      <c r="I24" s="22">
        <v>0.21</v>
      </c>
      <c r="J24" s="54">
        <v>13.26</v>
      </c>
      <c r="K24" s="619">
        <v>72</v>
      </c>
      <c r="L24" s="369">
        <v>0.03</v>
      </c>
      <c r="M24" s="22">
        <v>0.01</v>
      </c>
      <c r="N24" s="22">
        <v>0</v>
      </c>
      <c r="O24" s="22">
        <v>0</v>
      </c>
      <c r="P24" s="23">
        <v>0</v>
      </c>
      <c r="Q24" s="369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4">
        <v>0</v>
      </c>
    </row>
    <row r="25" spans="1:24" s="18" customFormat="1" ht="33.75" customHeight="1" x14ac:dyDescent="0.35">
      <c r="A25" s="115"/>
      <c r="B25" s="158"/>
      <c r="C25" s="900">
        <v>120</v>
      </c>
      <c r="D25" s="268" t="s">
        <v>15</v>
      </c>
      <c r="E25" s="198" t="s">
        <v>49</v>
      </c>
      <c r="F25" s="180">
        <v>20</v>
      </c>
      <c r="G25" s="219"/>
      <c r="H25" s="369">
        <v>1.1399999999999999</v>
      </c>
      <c r="I25" s="22">
        <v>0.22</v>
      </c>
      <c r="J25" s="54">
        <v>7.44</v>
      </c>
      <c r="K25" s="619">
        <v>36.26</v>
      </c>
      <c r="L25" s="369">
        <v>0.02</v>
      </c>
      <c r="M25" s="22">
        <v>2.4E-2</v>
      </c>
      <c r="N25" s="22">
        <v>0.08</v>
      </c>
      <c r="O25" s="22">
        <v>0</v>
      </c>
      <c r="P25" s="23">
        <v>0</v>
      </c>
      <c r="Q25" s="369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4">
        <v>1.2E-2</v>
      </c>
    </row>
    <row r="26" spans="1:24" s="18" customFormat="1" ht="33.75" customHeight="1" x14ac:dyDescent="0.35">
      <c r="A26" s="115"/>
      <c r="B26" s="209" t="s">
        <v>80</v>
      </c>
      <c r="C26" s="776"/>
      <c r="D26" s="227"/>
      <c r="E26" s="628" t="s">
        <v>21</v>
      </c>
      <c r="F26" s="396">
        <f>F17+F18+F20+F22+F23+F24+F25</f>
        <v>750</v>
      </c>
      <c r="G26" s="719"/>
      <c r="H26" s="629">
        <f t="shared" ref="H26:X26" si="8">H17+H18+H20+H22+H23+H24+H25</f>
        <v>31.79</v>
      </c>
      <c r="I26" s="630">
        <f t="shared" si="8"/>
        <v>20.02</v>
      </c>
      <c r="J26" s="631">
        <f t="shared" si="8"/>
        <v>98.48</v>
      </c>
      <c r="K26" s="699">
        <f t="shared" si="8"/>
        <v>710.34</v>
      </c>
      <c r="L26" s="629">
        <f t="shared" si="8"/>
        <v>0.60000000000000009</v>
      </c>
      <c r="M26" s="630">
        <f t="shared" si="8"/>
        <v>2.1539999999999999</v>
      </c>
      <c r="N26" s="630">
        <f t="shared" si="8"/>
        <v>96.24</v>
      </c>
      <c r="O26" s="630">
        <f t="shared" si="8"/>
        <v>4828.45</v>
      </c>
      <c r="P26" s="723">
        <f t="shared" si="8"/>
        <v>2.5099999999999998</v>
      </c>
      <c r="Q26" s="629">
        <f t="shared" si="8"/>
        <v>99.539999999999992</v>
      </c>
      <c r="R26" s="630">
        <f t="shared" si="8"/>
        <v>502.62</v>
      </c>
      <c r="S26" s="630">
        <f t="shared" si="8"/>
        <v>108.28</v>
      </c>
      <c r="T26" s="630">
        <f t="shared" si="8"/>
        <v>15.52</v>
      </c>
      <c r="U26" s="630">
        <f t="shared" si="8"/>
        <v>973.6</v>
      </c>
      <c r="V26" s="630">
        <f t="shared" si="8"/>
        <v>1.2999999999999999E-2</v>
      </c>
      <c r="W26" s="630">
        <f t="shared" si="8"/>
        <v>4.1000000000000002E-2</v>
      </c>
      <c r="X26" s="631">
        <f t="shared" si="8"/>
        <v>0.312</v>
      </c>
    </row>
    <row r="27" spans="1:24" s="18" customFormat="1" ht="33.75" customHeight="1" x14ac:dyDescent="0.35">
      <c r="A27" s="115"/>
      <c r="B27" s="877" t="s">
        <v>82</v>
      </c>
      <c r="C27" s="945"/>
      <c r="D27" s="632"/>
      <c r="E27" s="633" t="s">
        <v>21</v>
      </c>
      <c r="F27" s="395">
        <f>F17+F19+F21+F22+F23+F24+F25</f>
        <v>750</v>
      </c>
      <c r="G27" s="720"/>
      <c r="H27" s="678">
        <f t="shared" ref="H27:X27" si="9">H17+H19+H21+H22+H23+H24+H25</f>
        <v>31.349999999999998</v>
      </c>
      <c r="I27" s="675">
        <f t="shared" si="9"/>
        <v>17.740000000000002</v>
      </c>
      <c r="J27" s="679">
        <f t="shared" si="9"/>
        <v>99.29</v>
      </c>
      <c r="K27" s="721">
        <f t="shared" si="9"/>
        <v>690.86</v>
      </c>
      <c r="L27" s="678">
        <f t="shared" si="9"/>
        <v>0.55000000000000004</v>
      </c>
      <c r="M27" s="675">
        <f t="shared" si="9"/>
        <v>1.9239999999999999</v>
      </c>
      <c r="N27" s="675">
        <f t="shared" si="9"/>
        <v>26.569999999999997</v>
      </c>
      <c r="O27" s="675">
        <f t="shared" si="9"/>
        <v>4197.9299999999994</v>
      </c>
      <c r="P27" s="682">
        <f t="shared" si="9"/>
        <v>1.91</v>
      </c>
      <c r="Q27" s="678">
        <f t="shared" si="9"/>
        <v>102.49</v>
      </c>
      <c r="R27" s="675">
        <f t="shared" si="9"/>
        <v>460.98</v>
      </c>
      <c r="S27" s="675">
        <f t="shared" si="9"/>
        <v>107.33</v>
      </c>
      <c r="T27" s="675">
        <f t="shared" si="9"/>
        <v>8.39</v>
      </c>
      <c r="U27" s="675">
        <f t="shared" si="9"/>
        <v>1302.3799999999999</v>
      </c>
      <c r="V27" s="675">
        <f t="shared" si="9"/>
        <v>0.04</v>
      </c>
      <c r="W27" s="675">
        <f t="shared" si="9"/>
        <v>3.3000000000000002E-2</v>
      </c>
      <c r="X27" s="679">
        <f t="shared" si="9"/>
        <v>0.24200000000000002</v>
      </c>
    </row>
    <row r="28" spans="1:24" s="18" customFormat="1" ht="33.75" customHeight="1" thickBot="1" x14ac:dyDescent="0.4">
      <c r="A28" s="115"/>
      <c r="B28" s="875" t="s">
        <v>80</v>
      </c>
      <c r="C28" s="807"/>
      <c r="D28" s="634"/>
      <c r="E28" s="635" t="s">
        <v>22</v>
      </c>
      <c r="F28" s="636"/>
      <c r="G28" s="637"/>
      <c r="H28" s="629"/>
      <c r="I28" s="630"/>
      <c r="J28" s="631"/>
      <c r="K28" s="645">
        <f>K26/23.5</f>
        <v>30.227234042553192</v>
      </c>
      <c r="L28" s="629"/>
      <c r="M28" s="630"/>
      <c r="N28" s="630"/>
      <c r="O28" s="630"/>
      <c r="P28" s="723"/>
      <c r="Q28" s="629"/>
      <c r="R28" s="630"/>
      <c r="S28" s="630"/>
      <c r="T28" s="630"/>
      <c r="U28" s="630"/>
      <c r="V28" s="630"/>
      <c r="W28" s="630"/>
      <c r="X28" s="631"/>
    </row>
    <row r="29" spans="1:24" s="18" customFormat="1" ht="33.75" customHeight="1" thickBot="1" x14ac:dyDescent="0.4">
      <c r="A29" s="517"/>
      <c r="B29" s="785" t="s">
        <v>82</v>
      </c>
      <c r="C29" s="782"/>
      <c r="D29" s="638"/>
      <c r="E29" s="639" t="s">
        <v>22</v>
      </c>
      <c r="F29" s="640"/>
      <c r="G29" s="217"/>
      <c r="H29" s="641"/>
      <c r="I29" s="642"/>
      <c r="J29" s="643"/>
      <c r="K29" s="644">
        <f>K27/23.5</f>
        <v>29.398297872340425</v>
      </c>
      <c r="L29" s="641"/>
      <c r="M29" s="642"/>
      <c r="N29" s="642"/>
      <c r="O29" s="642"/>
      <c r="P29" s="724"/>
      <c r="Q29" s="641"/>
      <c r="R29" s="642"/>
      <c r="S29" s="642"/>
      <c r="T29" s="642"/>
      <c r="U29" s="642"/>
      <c r="V29" s="642"/>
      <c r="W29" s="642"/>
      <c r="X29" s="643"/>
    </row>
    <row r="30" spans="1:24" x14ac:dyDescent="0.35">
      <c r="A30" s="2"/>
      <c r="C30" s="4"/>
      <c r="D30" s="2"/>
      <c r="E30" s="2"/>
      <c r="F30" s="2"/>
      <c r="G30" s="9"/>
      <c r="H30" s="10"/>
      <c r="I30" s="9"/>
      <c r="J30" s="2"/>
      <c r="K30" s="12"/>
      <c r="L30" s="2"/>
      <c r="M30" s="2"/>
      <c r="N30" s="2"/>
    </row>
    <row r="31" spans="1:24" ht="18" x14ac:dyDescent="0.35">
      <c r="A31" s="71" t="s">
        <v>70</v>
      </c>
      <c r="B31" s="579"/>
      <c r="C31" s="72"/>
      <c r="D31" s="60"/>
      <c r="E31" s="27"/>
      <c r="F31" s="28"/>
      <c r="G31" s="11"/>
      <c r="H31" s="9"/>
      <c r="I31" s="11"/>
      <c r="J31" s="11"/>
    </row>
    <row r="32" spans="1:24" ht="18" x14ac:dyDescent="0.35">
      <c r="A32" s="68" t="s">
        <v>71</v>
      </c>
      <c r="B32" s="303"/>
      <c r="C32" s="69"/>
      <c r="D32" s="70"/>
      <c r="E32" s="27"/>
      <c r="F32" s="28"/>
      <c r="G32" s="11"/>
      <c r="H32" s="11"/>
      <c r="I32" s="11"/>
      <c r="J32" s="11"/>
    </row>
    <row r="33" spans="4:10" ht="18" x14ac:dyDescent="0.35">
      <c r="D33" s="11"/>
      <c r="E33" s="27"/>
      <c r="F33" s="28"/>
      <c r="G33" s="11"/>
      <c r="H33" s="11"/>
      <c r="I33" s="11"/>
      <c r="J33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ht="18" x14ac:dyDescent="0.35">
      <c r="D35" s="11"/>
      <c r="E35" s="27"/>
      <c r="F35" s="28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  <row r="42" spans="4:10" x14ac:dyDescent="0.35">
      <c r="D42" s="11"/>
      <c r="E42" s="11"/>
      <c r="F42" s="11"/>
      <c r="G42" s="11"/>
      <c r="H42" s="11"/>
      <c r="I42" s="11"/>
      <c r="J42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topLeftCell="A2" zoomScale="60" zoomScaleNormal="60" workbookViewId="0">
      <selection activeCell="B8" sqref="B8:AI8"/>
    </sheetView>
  </sheetViews>
  <sheetFormatPr defaultRowHeight="14.5" x14ac:dyDescent="0.35"/>
  <cols>
    <col min="1" max="2" width="21.54296875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54">
        <v>9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83"/>
      <c r="B4" s="1004"/>
      <c r="C4" s="130" t="s">
        <v>40</v>
      </c>
      <c r="D4" s="173"/>
      <c r="E4" s="225"/>
      <c r="F4" s="1092" t="s">
        <v>27</v>
      </c>
      <c r="G4" s="137"/>
      <c r="H4" s="88" t="s">
        <v>23</v>
      </c>
      <c r="I4" s="88"/>
      <c r="J4" s="88"/>
      <c r="K4" s="247" t="s">
        <v>24</v>
      </c>
      <c r="L4" s="1079" t="s">
        <v>25</v>
      </c>
      <c r="M4" s="1080"/>
      <c r="N4" s="1081"/>
      <c r="O4" s="1081"/>
      <c r="P4" s="1082"/>
      <c r="Q4" s="1085" t="s">
        <v>26</v>
      </c>
      <c r="R4" s="1086"/>
      <c r="S4" s="1086"/>
      <c r="T4" s="1086"/>
      <c r="U4" s="1086"/>
      <c r="V4" s="1086"/>
      <c r="W4" s="1086"/>
      <c r="X4" s="1087"/>
    </row>
    <row r="5" spans="1:24" s="18" customFormat="1" ht="28.5" customHeight="1" thickBot="1" x14ac:dyDescent="0.4">
      <c r="A5" s="89" t="s">
        <v>0</v>
      </c>
      <c r="B5" s="460"/>
      <c r="C5" s="131" t="s">
        <v>41</v>
      </c>
      <c r="D5" s="174" t="s">
        <v>42</v>
      </c>
      <c r="E5" s="131" t="s">
        <v>39</v>
      </c>
      <c r="F5" s="1093"/>
      <c r="G5" s="138" t="s">
        <v>38</v>
      </c>
      <c r="H5" s="93" t="s">
        <v>28</v>
      </c>
      <c r="I5" s="94" t="s">
        <v>29</v>
      </c>
      <c r="J5" s="243" t="s">
        <v>30</v>
      </c>
      <c r="K5" s="248" t="s">
        <v>31</v>
      </c>
      <c r="L5" s="512" t="s">
        <v>32</v>
      </c>
      <c r="M5" s="512" t="s">
        <v>147</v>
      </c>
      <c r="N5" s="512" t="s">
        <v>33</v>
      </c>
      <c r="O5" s="735" t="s">
        <v>148</v>
      </c>
      <c r="P5" s="512" t="s">
        <v>149</v>
      </c>
      <c r="Q5" s="512" t="s">
        <v>34</v>
      </c>
      <c r="R5" s="512" t="s">
        <v>35</v>
      </c>
      <c r="S5" s="512" t="s">
        <v>36</v>
      </c>
      <c r="T5" s="512" t="s">
        <v>37</v>
      </c>
      <c r="U5" s="512" t="s">
        <v>150</v>
      </c>
      <c r="V5" s="512" t="s">
        <v>151</v>
      </c>
      <c r="W5" s="512" t="s">
        <v>152</v>
      </c>
      <c r="X5" s="512" t="s">
        <v>153</v>
      </c>
    </row>
    <row r="6" spans="1:24" s="18" customFormat="1" ht="33.75" customHeight="1" x14ac:dyDescent="0.35">
      <c r="A6" s="120" t="s">
        <v>7</v>
      </c>
      <c r="B6" s="586"/>
      <c r="C6" s="184">
        <v>13</v>
      </c>
      <c r="D6" s="366" t="s">
        <v>8</v>
      </c>
      <c r="E6" s="469" t="s">
        <v>62</v>
      </c>
      <c r="F6" s="1051">
        <v>60</v>
      </c>
      <c r="G6" s="184"/>
      <c r="H6" s="488">
        <v>1.2</v>
      </c>
      <c r="I6" s="57">
        <v>4.26</v>
      </c>
      <c r="J6" s="58">
        <v>6.18</v>
      </c>
      <c r="K6" s="1048">
        <v>67.92</v>
      </c>
      <c r="L6" s="488">
        <v>0.03</v>
      </c>
      <c r="M6" s="57">
        <v>0.02</v>
      </c>
      <c r="N6" s="57">
        <v>7.44</v>
      </c>
      <c r="O6" s="57">
        <v>930</v>
      </c>
      <c r="P6" s="561">
        <v>0</v>
      </c>
      <c r="Q6" s="488">
        <v>24.87</v>
      </c>
      <c r="R6" s="57">
        <v>42.95</v>
      </c>
      <c r="S6" s="57">
        <v>26.03</v>
      </c>
      <c r="T6" s="57">
        <v>0.76</v>
      </c>
      <c r="U6" s="57">
        <v>199.1</v>
      </c>
      <c r="V6" s="57">
        <v>2E-3</v>
      </c>
      <c r="W6" s="57">
        <v>0</v>
      </c>
      <c r="X6" s="58">
        <v>0.04</v>
      </c>
    </row>
    <row r="7" spans="1:24" s="18" customFormat="1" ht="33.75" customHeight="1" x14ac:dyDescent="0.35">
      <c r="A7" s="120"/>
      <c r="B7" s="113"/>
      <c r="C7" s="964">
        <v>48</v>
      </c>
      <c r="D7" s="349" t="s">
        <v>9</v>
      </c>
      <c r="E7" s="424" t="s">
        <v>79</v>
      </c>
      <c r="F7" s="378">
        <v>200</v>
      </c>
      <c r="G7" s="181"/>
      <c r="H7" s="316">
        <v>7.2</v>
      </c>
      <c r="I7" s="13">
        <v>6.4</v>
      </c>
      <c r="J7" s="50">
        <v>8</v>
      </c>
      <c r="K7" s="390">
        <v>117.6</v>
      </c>
      <c r="L7" s="316">
        <v>0.1</v>
      </c>
      <c r="M7" s="13">
        <v>0.08</v>
      </c>
      <c r="N7" s="13">
        <v>15.44</v>
      </c>
      <c r="O7" s="13">
        <v>96</v>
      </c>
      <c r="P7" s="25">
        <v>0.06</v>
      </c>
      <c r="Q7" s="316">
        <v>46.04</v>
      </c>
      <c r="R7" s="13">
        <v>100.14</v>
      </c>
      <c r="S7" s="13">
        <v>27.04</v>
      </c>
      <c r="T7" s="13">
        <v>0.86</v>
      </c>
      <c r="U7" s="13">
        <v>321.39999999999998</v>
      </c>
      <c r="V7" s="13">
        <v>4.0000000000000001E-3</v>
      </c>
      <c r="W7" s="13">
        <v>0</v>
      </c>
      <c r="X7" s="50">
        <v>0.2</v>
      </c>
    </row>
    <row r="8" spans="1:24" s="18" customFormat="1" ht="33.75" customHeight="1" x14ac:dyDescent="0.35">
      <c r="A8" s="297"/>
      <c r="B8" s="211" t="s">
        <v>82</v>
      </c>
      <c r="C8" s="394">
        <v>126</v>
      </c>
      <c r="D8" s="479" t="s">
        <v>10</v>
      </c>
      <c r="E8" s="991" t="s">
        <v>201</v>
      </c>
      <c r="F8" s="765">
        <v>90</v>
      </c>
      <c r="G8" s="238"/>
      <c r="H8" s="317">
        <v>16.649999999999999</v>
      </c>
      <c r="I8" s="80">
        <v>8.01</v>
      </c>
      <c r="J8" s="144">
        <v>4.8600000000000003</v>
      </c>
      <c r="K8" s="929">
        <v>168.75</v>
      </c>
      <c r="L8" s="317">
        <v>0.15</v>
      </c>
      <c r="M8" s="80">
        <v>0.12</v>
      </c>
      <c r="N8" s="80">
        <v>2.0099999999999998</v>
      </c>
      <c r="O8" s="80">
        <v>0</v>
      </c>
      <c r="P8" s="749">
        <v>0</v>
      </c>
      <c r="Q8" s="317">
        <v>41.45</v>
      </c>
      <c r="R8" s="80">
        <v>314</v>
      </c>
      <c r="S8" s="80">
        <v>66.489999999999995</v>
      </c>
      <c r="T8" s="80">
        <v>5.3</v>
      </c>
      <c r="U8" s="80">
        <v>266.67</v>
      </c>
      <c r="V8" s="80">
        <v>6.0000000000000001E-3</v>
      </c>
      <c r="W8" s="80">
        <v>0</v>
      </c>
      <c r="X8" s="144">
        <v>0.05</v>
      </c>
    </row>
    <row r="9" spans="1:24" s="18" customFormat="1" ht="33.75" customHeight="1" x14ac:dyDescent="0.35">
      <c r="A9" s="507"/>
      <c r="B9" s="122"/>
      <c r="C9" s="435">
        <v>54</v>
      </c>
      <c r="D9" s="229" t="s">
        <v>68</v>
      </c>
      <c r="E9" s="197" t="s">
        <v>44</v>
      </c>
      <c r="F9" s="172">
        <v>150</v>
      </c>
      <c r="G9" s="179"/>
      <c r="H9" s="369">
        <v>7.2</v>
      </c>
      <c r="I9" s="22">
        <v>5.0999999999999996</v>
      </c>
      <c r="J9" s="54">
        <v>33.9</v>
      </c>
      <c r="K9" s="389">
        <v>210.3</v>
      </c>
      <c r="L9" s="369">
        <v>0.21</v>
      </c>
      <c r="M9" s="22">
        <v>0.11</v>
      </c>
      <c r="N9" s="22">
        <v>0</v>
      </c>
      <c r="O9" s="22">
        <v>0</v>
      </c>
      <c r="P9" s="23">
        <v>0</v>
      </c>
      <c r="Q9" s="369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4">
        <v>0.02</v>
      </c>
    </row>
    <row r="10" spans="1:24" s="18" customFormat="1" ht="43.5" customHeight="1" x14ac:dyDescent="0.35">
      <c r="A10" s="507"/>
      <c r="B10" s="122"/>
      <c r="C10" s="964">
        <v>107</v>
      </c>
      <c r="D10" s="349" t="s">
        <v>18</v>
      </c>
      <c r="E10" s="424" t="s">
        <v>166</v>
      </c>
      <c r="F10" s="378">
        <v>200</v>
      </c>
      <c r="G10" s="181"/>
      <c r="H10" s="315">
        <v>0</v>
      </c>
      <c r="I10" s="17">
        <v>0</v>
      </c>
      <c r="J10" s="46">
        <v>24.2</v>
      </c>
      <c r="K10" s="1049">
        <v>96.6</v>
      </c>
      <c r="L10" s="315">
        <v>0.08</v>
      </c>
      <c r="M10" s="17"/>
      <c r="N10" s="17">
        <v>50</v>
      </c>
      <c r="O10" s="17">
        <v>0.06</v>
      </c>
      <c r="P10" s="20"/>
      <c r="Q10" s="315">
        <v>0</v>
      </c>
      <c r="R10" s="17">
        <v>0</v>
      </c>
      <c r="S10" s="17">
        <v>0</v>
      </c>
      <c r="T10" s="17">
        <v>0</v>
      </c>
      <c r="U10" s="17"/>
      <c r="V10" s="17"/>
      <c r="W10" s="17"/>
      <c r="X10" s="46"/>
    </row>
    <row r="11" spans="1:24" s="18" customFormat="1" ht="33.75" customHeight="1" x14ac:dyDescent="0.35">
      <c r="A11" s="959"/>
      <c r="B11" s="115"/>
      <c r="C11" s="962">
        <v>119</v>
      </c>
      <c r="D11" s="229" t="s">
        <v>14</v>
      </c>
      <c r="E11" s="196" t="s">
        <v>58</v>
      </c>
      <c r="F11" s="462">
        <v>20</v>
      </c>
      <c r="G11" s="179"/>
      <c r="H11" s="315">
        <v>1.4</v>
      </c>
      <c r="I11" s="17">
        <v>0.14000000000000001</v>
      </c>
      <c r="J11" s="46">
        <v>8.8000000000000007</v>
      </c>
      <c r="K11" s="1049">
        <v>48</v>
      </c>
      <c r="L11" s="315">
        <v>0.02</v>
      </c>
      <c r="M11" s="17">
        <v>6.0000000000000001E-3</v>
      </c>
      <c r="N11" s="17">
        <v>0</v>
      </c>
      <c r="O11" s="17">
        <v>0</v>
      </c>
      <c r="P11" s="20">
        <v>0</v>
      </c>
      <c r="Q11" s="315">
        <v>7.4</v>
      </c>
      <c r="R11" s="17">
        <v>43.6</v>
      </c>
      <c r="S11" s="17">
        <v>13</v>
      </c>
      <c r="T11" s="17">
        <v>0.56000000000000005</v>
      </c>
      <c r="U11" s="17">
        <v>18.600000000000001</v>
      </c>
      <c r="V11" s="17">
        <v>5.9999999999999995E-4</v>
      </c>
      <c r="W11" s="17">
        <v>1E-3</v>
      </c>
      <c r="X11" s="46">
        <v>0</v>
      </c>
    </row>
    <row r="12" spans="1:24" s="18" customFormat="1" ht="33.75" customHeight="1" x14ac:dyDescent="0.35">
      <c r="A12" s="959"/>
      <c r="B12" s="115"/>
      <c r="C12" s="435">
        <v>120</v>
      </c>
      <c r="D12" s="229" t="s">
        <v>15</v>
      </c>
      <c r="E12" s="197" t="s">
        <v>49</v>
      </c>
      <c r="F12" s="172">
        <v>20</v>
      </c>
      <c r="G12" s="179"/>
      <c r="H12" s="315">
        <v>1.1399999999999999</v>
      </c>
      <c r="I12" s="17">
        <v>0.22</v>
      </c>
      <c r="J12" s="46">
        <v>7.44</v>
      </c>
      <c r="K12" s="1050">
        <v>36.26</v>
      </c>
      <c r="L12" s="369">
        <v>0.02</v>
      </c>
      <c r="M12" s="22">
        <v>2.4E-2</v>
      </c>
      <c r="N12" s="22">
        <v>0.08</v>
      </c>
      <c r="O12" s="22">
        <v>0</v>
      </c>
      <c r="P12" s="23">
        <v>0</v>
      </c>
      <c r="Q12" s="369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4">
        <v>1.2E-2</v>
      </c>
    </row>
    <row r="13" spans="1:24" s="18" customFormat="1" ht="33.75" customHeight="1" x14ac:dyDescent="0.35">
      <c r="A13" s="959"/>
      <c r="B13" s="209" t="s">
        <v>80</v>
      </c>
      <c r="C13" s="1006"/>
      <c r="D13" s="522"/>
      <c r="E13" s="419" t="s">
        <v>21</v>
      </c>
      <c r="F13" s="699" t="e">
        <f>F6+F7+#REF!+F9+F10+F11+F12</f>
        <v>#REF!</v>
      </c>
      <c r="G13" s="396"/>
      <c r="H13" s="629" t="e">
        <f>H6+H7+#REF!+H9+H10+H11+H12</f>
        <v>#REF!</v>
      </c>
      <c r="I13" s="630" t="e">
        <f>I6+I7+#REF!+I9+I10+I11+I12</f>
        <v>#REF!</v>
      </c>
      <c r="J13" s="631" t="e">
        <f>J6+J7+#REF!+J9+J10+J11+J12</f>
        <v>#REF!</v>
      </c>
      <c r="K13" s="719" t="e">
        <f>K6+K7+#REF!+K9+K10+K11+K12</f>
        <v>#REF!</v>
      </c>
      <c r="L13" s="629" t="e">
        <f>L6+L7+#REF!+L9+L10+L11+L12</f>
        <v>#REF!</v>
      </c>
      <c r="M13" s="630" t="e">
        <f>M6+M7+#REF!+M9+M10+M11+M12</f>
        <v>#REF!</v>
      </c>
      <c r="N13" s="630" t="e">
        <f>N6+N7+#REF!+N9+N10+N11+N12</f>
        <v>#REF!</v>
      </c>
      <c r="O13" s="630" t="e">
        <f>O6+O7+#REF!+O9+O10+O11+O12</f>
        <v>#REF!</v>
      </c>
      <c r="P13" s="723" t="e">
        <f>P6+P7+#REF!+P9+P10+P11+P12</f>
        <v>#REF!</v>
      </c>
      <c r="Q13" s="629" t="e">
        <f>Q6+Q7+#REF!+Q9+Q10+Q11+Q12</f>
        <v>#REF!</v>
      </c>
      <c r="R13" s="630" t="e">
        <f>R6+R7+#REF!+R9+R10+R11+R12</f>
        <v>#REF!</v>
      </c>
      <c r="S13" s="630" t="e">
        <f>S6+S7+#REF!+S9+S10+S11+S12</f>
        <v>#REF!</v>
      </c>
      <c r="T13" s="630" t="e">
        <f>T6+T7+#REF!+T9+T10+T11+T12</f>
        <v>#REF!</v>
      </c>
      <c r="U13" s="630" t="e">
        <f>U6+U7+#REF!+U9+U10+U11+U12</f>
        <v>#REF!</v>
      </c>
      <c r="V13" s="630" t="e">
        <f>V6+V7+#REF!+V9+V10+V11+V12</f>
        <v>#REF!</v>
      </c>
      <c r="W13" s="630" t="e">
        <f>W6+W7+#REF!+W9+W10+W11+W12</f>
        <v>#REF!</v>
      </c>
      <c r="X13" s="631" t="e">
        <f>X6+X7+#REF!+X9+X10+X11+X12</f>
        <v>#REF!</v>
      </c>
    </row>
    <row r="14" spans="1:24" s="18" customFormat="1" ht="33.75" customHeight="1" x14ac:dyDescent="0.35">
      <c r="A14" s="959"/>
      <c r="B14" s="211" t="s">
        <v>82</v>
      </c>
      <c r="C14" s="1007"/>
      <c r="D14" s="521"/>
      <c r="E14" s="420" t="s">
        <v>21</v>
      </c>
      <c r="F14" s="721">
        <f>F6+F7+F8+F10+F9+F11+F12</f>
        <v>740</v>
      </c>
      <c r="G14" s="395"/>
      <c r="H14" s="678">
        <f>H6+H7+H8+H10+H9+H11+H12</f>
        <v>34.79</v>
      </c>
      <c r="I14" s="675">
        <f>I6+I7+I8+I10+I9+I11+I12</f>
        <v>24.130000000000003</v>
      </c>
      <c r="J14" s="679">
        <f>J6+J7+J8+J10+J9+J11+J12</f>
        <v>93.379999999999981</v>
      </c>
      <c r="K14" s="720">
        <f>K6+K7+K8+K10+K9+K11+K12</f>
        <v>745.43000000000006</v>
      </c>
      <c r="L14" s="678">
        <f>L6+L7+L8+L10+L9+L11+L12</f>
        <v>0.6100000000000001</v>
      </c>
      <c r="M14" s="675">
        <f>M6+M7+M8+M10+M9+M11+M12</f>
        <v>0.36000000000000004</v>
      </c>
      <c r="N14" s="675">
        <f>N6+N7+N8+N10+N9+N11+N12</f>
        <v>74.97</v>
      </c>
      <c r="O14" s="675">
        <f>O6+O7+O8+O10+O9+O11+O12</f>
        <v>1026.06</v>
      </c>
      <c r="P14" s="682">
        <f>P6+P7+P8+P10+P9+P11+P12</f>
        <v>0.06</v>
      </c>
      <c r="Q14" s="678">
        <f>Q6+Q7+Q8+Q10+Q9+Q11+Q12</f>
        <v>141.11000000000001</v>
      </c>
      <c r="R14" s="675">
        <f>R6+R7+R8+R10+R9+R11+R12</f>
        <v>733.56000000000006</v>
      </c>
      <c r="S14" s="675">
        <f>S6+S7+S8+S10+S9+S11+S12</f>
        <v>280.75</v>
      </c>
      <c r="T14" s="675">
        <f>T6+T7+T8+T10+T9+T11+T12</f>
        <v>12.620000000000001</v>
      </c>
      <c r="U14" s="675">
        <f>U6+U7+U8+U10+U9+U11+U12</f>
        <v>1153.07</v>
      </c>
      <c r="V14" s="675">
        <f>V6+V7+V8+V10+V9+V11+V12</f>
        <v>1.7599999999999998E-2</v>
      </c>
      <c r="W14" s="675">
        <f>W6+W7+W8+W10+W9+W11+W12</f>
        <v>8.0000000000000002E-3</v>
      </c>
      <c r="X14" s="679">
        <f>X6+X7+X8+X10+X9+X11+X12</f>
        <v>0.32200000000000006</v>
      </c>
    </row>
    <row r="15" spans="1:24" s="18" customFormat="1" ht="33.75" customHeight="1" x14ac:dyDescent="0.35">
      <c r="A15" s="959"/>
      <c r="B15" s="209" t="s">
        <v>80</v>
      </c>
      <c r="C15" s="806"/>
      <c r="D15" s="889"/>
      <c r="E15" s="890" t="s">
        <v>22</v>
      </c>
      <c r="F15" s="637"/>
      <c r="G15" s="309"/>
      <c r="H15" s="261"/>
      <c r="I15" s="24"/>
      <c r="J15" s="76"/>
      <c r="K15" s="833" t="e">
        <f>K13/23.5</f>
        <v>#REF!</v>
      </c>
      <c r="L15" s="261"/>
      <c r="M15" s="24"/>
      <c r="N15" s="24"/>
      <c r="O15" s="24"/>
      <c r="P15" s="145"/>
      <c r="Q15" s="261"/>
      <c r="R15" s="24"/>
      <c r="S15" s="24"/>
      <c r="T15" s="24"/>
      <c r="U15" s="24"/>
      <c r="V15" s="24"/>
      <c r="W15" s="24"/>
      <c r="X15" s="76"/>
    </row>
    <row r="16" spans="1:24" s="18" customFormat="1" ht="33.75" customHeight="1" thickBot="1" x14ac:dyDescent="0.4">
      <c r="A16" s="960"/>
      <c r="B16" s="785" t="s">
        <v>82</v>
      </c>
      <c r="C16" s="1008"/>
      <c r="D16" s="862"/>
      <c r="E16" s="422" t="s">
        <v>22</v>
      </c>
      <c r="F16" s="862"/>
      <c r="G16" s="811"/>
      <c r="H16" s="996"/>
      <c r="I16" s="997"/>
      <c r="J16" s="998"/>
      <c r="K16" s="834">
        <f>K14/23.5</f>
        <v>31.720425531914895</v>
      </c>
      <c r="L16" s="996"/>
      <c r="M16" s="997"/>
      <c r="N16" s="997"/>
      <c r="O16" s="997"/>
      <c r="P16" s="999"/>
      <c r="Q16" s="996"/>
      <c r="R16" s="997"/>
      <c r="S16" s="997"/>
      <c r="T16" s="997"/>
      <c r="U16" s="997"/>
      <c r="V16" s="997"/>
      <c r="W16" s="997"/>
      <c r="X16" s="998"/>
    </row>
    <row r="17" spans="1:14" x14ac:dyDescent="0.35">
      <c r="A17" s="2"/>
      <c r="B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0"/>
      <c r="B18" s="550"/>
      <c r="C18" s="372"/>
      <c r="D18" s="276"/>
      <c r="E18" s="27"/>
      <c r="F18" s="28"/>
      <c r="G18" s="11"/>
      <c r="H18" s="9"/>
      <c r="I18" s="11"/>
      <c r="J18" s="11"/>
    </row>
    <row r="19" spans="1:14" ht="18" x14ac:dyDescent="0.35">
      <c r="A19" s="71" t="s">
        <v>70</v>
      </c>
      <c r="B19" s="579"/>
      <c r="C19" s="72"/>
      <c r="D19" s="60"/>
      <c r="E19" s="27"/>
      <c r="F19" s="28"/>
      <c r="G19" s="11"/>
      <c r="H19" s="11"/>
      <c r="I19" s="11"/>
      <c r="J19" s="11"/>
    </row>
    <row r="20" spans="1:14" ht="18.75" x14ac:dyDescent="0.25">
      <c r="A20" s="68" t="s">
        <v>71</v>
      </c>
      <c r="B20" s="303"/>
      <c r="C20" s="69"/>
      <c r="D20" s="70"/>
      <c r="E20" s="27"/>
      <c r="F20" s="28"/>
      <c r="G20" s="11"/>
      <c r="H20" s="11"/>
      <c r="I20" s="11"/>
      <c r="J20" s="11"/>
    </row>
    <row r="21" spans="1:14" ht="18.75" x14ac:dyDescent="0.25">
      <c r="D21" s="11"/>
      <c r="E21" s="27"/>
      <c r="F21" s="28"/>
      <c r="G21" s="11"/>
      <c r="H21" s="11"/>
      <c r="I21" s="11"/>
      <c r="J21" s="11"/>
    </row>
    <row r="23" spans="1:14" ht="15" x14ac:dyDescent="0.2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ht="15" x14ac:dyDescent="0.2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2022-05-04T09:26:34Z</dcterms:modified>
</cp:coreProperties>
</file>