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activeTab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3" l="1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F13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J13" i="14" l="1"/>
  <c r="K14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13" i="15"/>
  <c r="E13" i="14"/>
  <c r="F14" i="11"/>
  <c r="E12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W13" i="14" l="1"/>
  <c r="V13" i="14"/>
  <c r="U13" i="14"/>
  <c r="T13" i="14"/>
  <c r="S13" i="14"/>
  <c r="R13" i="14"/>
  <c r="Q13" i="14"/>
  <c r="P13" i="14"/>
  <c r="O13" i="14"/>
  <c r="N13" i="14"/>
  <c r="M13" i="14"/>
  <c r="L13" i="14"/>
  <c r="K13" i="14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17" i="17" l="1"/>
  <c r="K16" i="17"/>
  <c r="K13" i="20" l="1"/>
  <c r="J12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13" i="15"/>
  <c r="G13" i="15"/>
  <c r="K14" i="11" l="1"/>
  <c r="K15" i="11" s="1"/>
  <c r="H14" i="11"/>
  <c r="G12" i="6" l="1"/>
  <c r="J14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13" i="15"/>
  <c r="H13" i="15"/>
  <c r="J14" i="14" l="1"/>
  <c r="I13" i="14"/>
  <c r="H13" i="14"/>
  <c r="G13" i="14"/>
  <c r="I14" i="11" l="1"/>
  <c r="J14" i="11"/>
  <c r="H12" i="6" l="1"/>
  <c r="I12" i="6"/>
  <c r="J13" i="6"/>
</calcChain>
</file>

<file path=xl/sharedStrings.xml><?xml version="1.0" encoding="utf-8"?>
<sst xmlns="http://schemas.openxmlformats.org/spreadsheetml/2006/main" count="1192" uniqueCount="155">
  <si>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</si>
  <si>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</si>
  <si>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</si>
  <si>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</si>
  <si>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</si>
  <si>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</si>
  <si>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</si>
  <si>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</si>
  <si>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</si>
  <si>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</si>
  <si>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</si>
  <si>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</si>
  <si>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</si>
  <si>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</si>
  <si>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</si>
  <si>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</si>
  <si>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</si>
  <si>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</si>
  <si>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</si>
  <si>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</si>
  <si>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</si>
  <si>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</si>
  <si>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</si>
  <si>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</si>
  <si>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</si>
  <si>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</si>
  <si>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</si>
  <si>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</si>
  <si>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</si>
  <si>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</si>
  <si>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</si>
  <si>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</si>
  <si>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</si>
  <si>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</si>
  <si>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</si>
  <si>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</si>
  <si>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</si>
  <si>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</si>
  <si>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</si>
  <si>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</si>
  <si>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</si>
  <si>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</si>
  <si>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</si>
  <si>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</si>
  <si>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</si>
  <si>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</si>
  <si>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</si>
  <si>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</si>
  <si>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</si>
  <si>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</si>
  <si>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</si>
  <si>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</si>
  <si>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</si>
  <si>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</si>
  <si>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</si>
  <si>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</si>
  <si>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</si>
  <si>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</si>
  <si>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</si>
  <si>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</si>
  <si>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</si>
  <si>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</si>
  <si>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</si>
  <si>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</si>
  <si>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</si>
  <si>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</si>
  <si>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</si>
  <si>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</si>
  <si>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</si>
  <si>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</si>
  <si>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</si>
  <si>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</si>
  <si>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</si>
  <si>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</si>
  <si>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</si>
  <si>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</si>
  <si>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</si>
  <si>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</si>
  <si>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</si>
  <si>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</si>
  <si>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</si>
  <si>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</si>
  <si>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</si>
  <si>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</si>
  <si>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</si>
  <si>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200/5</t>
  </si>
  <si>
    <t>Суп  овощной с мясом и сметаной</t>
  </si>
  <si>
    <t>Гуляш (говядина)</t>
  </si>
  <si>
    <t>Икра свекольная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</si>
  <si>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</si>
  <si>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</si>
  <si>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</si>
  <si>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</si>
  <si>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</si>
  <si>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</si>
  <si>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</si>
  <si>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</si>
  <si>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Каша перловая  рассыпчатая с маслом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</si>
  <si>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</si>
  <si>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</si>
  <si>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</si>
  <si>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</si>
  <si>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</si>
  <si>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</si>
  <si>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</si>
  <si>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</si>
  <si>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</si>
  <si>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</si>
  <si>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</si>
  <si>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</si>
  <si>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</si>
  <si>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</si>
  <si>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</si>
  <si>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</si>
  <si>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</si>
  <si>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</si>
  <si>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</si>
  <si>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</si>
  <si>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</si>
  <si>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</si>
  <si>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</si>
  <si>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</si>
  <si>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</si>
  <si>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</si>
  <si>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</si>
  <si>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</si>
  <si>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</si>
  <si>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</si>
  <si>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</si>
  <si>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</si>
  <si>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</si>
  <si>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</si>
  <si>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</si>
  <si>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</si>
  <si>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</si>
  <si>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</si>
  <si>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</si>
  <si>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</si>
  <si>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</si>
  <si>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</si>
  <si>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</si>
  <si>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</si>
  <si>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</si>
  <si>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</si>
  <si>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</si>
  <si>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</si>
  <si>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</si>
  <si>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</si>
  <si>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</si>
  <si>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</si>
  <si>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Салат овощной (картофель, морковь, соленый огурец, зеленый горошек, масло) </t>
  </si>
  <si>
    <t>этик.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</si>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</sst>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8" xfId="0" applyFont="1" applyBorder="1"/>
    <xf numFmtId="0" fontId="5" fillId="0" borderId="16" xfId="0" applyFont="1" applyBorder="1" applyAlignment="1">
      <alignment horizontal="center"/>
    </xf>
    <xf numFmtId="0" fontId="9" fillId="0" borderId="18" xfId="0" applyFont="1" applyBorder="1"/>
    <xf numFmtId="0" fontId="9" fillId="0" borderId="19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0" fillId="3" borderId="0" xfId="0" applyFont="1" applyFill="1"/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10" fillId="3" borderId="1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8" fillId="0" borderId="24" xfId="0" applyFont="1" applyBorder="1"/>
    <xf numFmtId="0" fontId="9" fillId="0" borderId="23" xfId="0" applyFont="1" applyBorder="1"/>
    <xf numFmtId="0" fontId="7" fillId="0" borderId="23" xfId="0" applyFont="1" applyBorder="1" applyAlignment="1">
      <alignment horizontal="center"/>
    </xf>
    <xf numFmtId="0" fontId="7" fillId="0" borderId="29" xfId="0" applyFont="1" applyBorder="1"/>
    <xf numFmtId="0" fontId="6" fillId="0" borderId="28" xfId="0" applyFont="1" applyBorder="1"/>
    <xf numFmtId="0" fontId="7" fillId="0" borderId="28" xfId="0" applyFont="1" applyBorder="1" applyAlignment="1">
      <alignment horizontal="center"/>
    </xf>
    <xf numFmtId="0" fontId="8" fillId="0" borderId="27" xfId="0" applyFont="1" applyBorder="1"/>
    <xf numFmtId="0" fontId="7" fillId="0" borderId="26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16" xfId="0" applyFont="1" applyBorder="1"/>
    <xf numFmtId="0" fontId="6" fillId="0" borderId="11" xfId="0" applyFont="1" applyBorder="1"/>
    <xf numFmtId="0" fontId="7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0" xfId="0" applyFont="1" applyBorder="1"/>
    <xf numFmtId="0" fontId="6" fillId="0" borderId="51" xfId="0" applyFont="1" applyBorder="1"/>
    <xf numFmtId="0" fontId="10" fillId="0" borderId="52" xfId="0" applyFont="1" applyBorder="1"/>
    <xf numFmtId="0" fontId="10" fillId="2" borderId="52" xfId="0" applyFont="1" applyFill="1" applyBorder="1"/>
    <xf numFmtId="0" fontId="10" fillId="0" borderId="50" xfId="0" applyFont="1" applyBorder="1"/>
    <xf numFmtId="0" fontId="9" fillId="0" borderId="52" xfId="0" applyFont="1" applyBorder="1"/>
    <xf numFmtId="0" fontId="5" fillId="0" borderId="16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2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4" xfId="0" applyFont="1" applyBorder="1"/>
    <xf numFmtId="0" fontId="8" fillId="0" borderId="45" xfId="0" applyFont="1" applyBorder="1"/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37" xfId="0" applyFont="1" applyBorder="1"/>
    <xf numFmtId="0" fontId="9" fillId="2" borderId="37" xfId="0" applyFont="1" applyFill="1" applyBorder="1"/>
    <xf numFmtId="0" fontId="9" fillId="0" borderId="37" xfId="0" applyFont="1" applyBorder="1"/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1" xfId="0" applyFont="1" applyFill="1" applyBorder="1"/>
    <xf numFmtId="0" fontId="10" fillId="2" borderId="19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2" borderId="4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0" xfId="0" applyFont="1" applyBorder="1"/>
    <xf numFmtId="0" fontId="8" fillId="0" borderId="51" xfId="0" applyFont="1" applyBorder="1"/>
    <xf numFmtId="0" fontId="10" fillId="2" borderId="41" xfId="0" applyFont="1" applyFill="1" applyBorder="1" applyAlignment="1">
      <alignment horizontal="left"/>
    </xf>
    <xf numFmtId="0" fontId="10" fillId="0" borderId="41" xfId="0" applyFont="1" applyFill="1" applyBorder="1" applyAlignment="1">
      <alignment horizontal="left"/>
    </xf>
    <xf numFmtId="0" fontId="10" fillId="2" borderId="43" xfId="0" applyFont="1" applyFill="1" applyBorder="1"/>
    <xf numFmtId="0" fontId="9" fillId="2" borderId="42" xfId="0" applyFont="1" applyFill="1" applyBorder="1"/>
    <xf numFmtId="0" fontId="10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5" fillId="0" borderId="41" xfId="1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6" fillId="0" borderId="35" xfId="0" applyFont="1" applyBorder="1"/>
    <xf numFmtId="0" fontId="6" fillId="0" borderId="38" xfId="0" applyFont="1" applyBorder="1"/>
    <xf numFmtId="0" fontId="10" fillId="2" borderId="37" xfId="0" applyFont="1" applyFill="1" applyBorder="1"/>
    <xf numFmtId="0" fontId="10" fillId="0" borderId="35" xfId="0" applyFont="1" applyBorder="1"/>
    <xf numFmtId="0" fontId="9" fillId="2" borderId="38" xfId="0" applyFont="1" applyFill="1" applyBorder="1"/>
    <xf numFmtId="0" fontId="10" fillId="0" borderId="47" xfId="0" applyFont="1" applyBorder="1" applyAlignment="1">
      <alignment horizontal="center"/>
    </xf>
    <xf numFmtId="0" fontId="10" fillId="0" borderId="47" xfId="0" applyFont="1" applyFill="1" applyBorder="1" applyAlignment="1">
      <alignment horizontal="center"/>
    </xf>
    <xf numFmtId="0" fontId="5" fillId="0" borderId="47" xfId="1" applyFont="1" applyBorder="1" applyAlignment="1">
      <alignment horizontal="center"/>
    </xf>
    <xf numFmtId="0" fontId="10" fillId="0" borderId="41" xfId="0" applyFont="1" applyBorder="1"/>
    <xf numFmtId="0" fontId="10" fillId="0" borderId="41" xfId="0" applyFont="1" applyBorder="1" applyAlignment="1"/>
    <xf numFmtId="0" fontId="10" fillId="2" borderId="41" xfId="0" applyFont="1" applyFill="1" applyBorder="1" applyAlignment="1"/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2" xfId="0" applyFont="1" applyFill="1" applyBorder="1" applyAlignment="1">
      <alignment horizontal="left"/>
    </xf>
    <xf numFmtId="0" fontId="10" fillId="2" borderId="41" xfId="0" applyFont="1" applyFill="1" applyBorder="1" applyAlignment="1">
      <alignment horizontal="left" wrapText="1"/>
    </xf>
    <xf numFmtId="0" fontId="9" fillId="0" borderId="50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10" fillId="0" borderId="47" xfId="0" applyFont="1" applyBorder="1"/>
    <xf numFmtId="0" fontId="9" fillId="0" borderId="44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29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4" xfId="0" applyFont="1" applyFill="1" applyBorder="1" applyAlignment="1">
      <alignment horizontal="left"/>
    </xf>
    <xf numFmtId="0" fontId="10" fillId="0" borderId="41" xfId="0" applyFont="1" applyBorder="1" applyAlignment="1">
      <alignment horizontal="center" vertical="center" wrapText="1"/>
    </xf>
    <xf numFmtId="0" fontId="10" fillId="3" borderId="41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0" xfId="0" applyFont="1" applyBorder="1"/>
    <xf numFmtId="0" fontId="7" fillId="0" borderId="51" xfId="0" applyFont="1" applyBorder="1"/>
    <xf numFmtId="0" fontId="5" fillId="0" borderId="41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 wrapText="1"/>
    </xf>
    <xf numFmtId="0" fontId="6" fillId="2" borderId="43" xfId="0" applyFont="1" applyFill="1" applyBorder="1" applyAlignment="1">
      <alignment horizontal="center"/>
    </xf>
    <xf numFmtId="164" fontId="6" fillId="2" borderId="42" xfId="0" applyNumberFormat="1" applyFont="1" applyFill="1" applyBorder="1" applyAlignment="1">
      <alignment horizontal="center"/>
    </xf>
    <xf numFmtId="0" fontId="10" fillId="0" borderId="5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3" borderId="33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10" fillId="0" borderId="33" xfId="0" applyFont="1" applyBorder="1"/>
    <xf numFmtId="0" fontId="10" fillId="2" borderId="60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41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4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1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59" xfId="0" applyFont="1" applyBorder="1"/>
    <xf numFmtId="0" fontId="10" fillId="0" borderId="41" xfId="0" applyFont="1" applyBorder="1" applyAlignment="1">
      <alignment wrapText="1"/>
    </xf>
    <xf numFmtId="0" fontId="10" fillId="2" borderId="53" xfId="0" applyFont="1" applyFill="1" applyBorder="1"/>
    <xf numFmtId="0" fontId="9" fillId="2" borderId="54" xfId="0" applyFont="1" applyFill="1" applyBorder="1"/>
    <xf numFmtId="0" fontId="10" fillId="2" borderId="59" xfId="0" applyFont="1" applyFill="1" applyBorder="1" applyAlignment="1">
      <alignment horizontal="center"/>
    </xf>
    <xf numFmtId="0" fontId="10" fillId="2" borderId="59" xfId="0" applyFont="1" applyFill="1" applyBorder="1" applyAlignment="1">
      <alignment horizontal="left"/>
    </xf>
    <xf numFmtId="0" fontId="5" fillId="0" borderId="61" xfId="0" applyFont="1" applyBorder="1" applyAlignment="1">
      <alignment horizontal="center"/>
    </xf>
    <xf numFmtId="0" fontId="10" fillId="2" borderId="54" xfId="0" applyFont="1" applyFill="1" applyBorder="1"/>
    <xf numFmtId="0" fontId="5" fillId="2" borderId="20" xfId="0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1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1" xfId="0" applyFont="1" applyFill="1" applyBorder="1"/>
    <xf numFmtId="0" fontId="10" fillId="2" borderId="59" xfId="0" applyFont="1" applyFill="1" applyBorder="1"/>
    <xf numFmtId="0" fontId="9" fillId="0" borderId="41" xfId="0" applyFont="1" applyBorder="1" applyAlignment="1">
      <alignment horizontal="center"/>
    </xf>
    <xf numFmtId="0" fontId="10" fillId="2" borderId="41" xfId="0" applyFont="1" applyFill="1" applyBorder="1" applyAlignment="1">
      <alignment horizontal="center" wrapText="1"/>
    </xf>
    <xf numFmtId="0" fontId="9" fillId="0" borderId="41" xfId="0" applyFont="1" applyBorder="1"/>
    <xf numFmtId="0" fontId="0" fillId="2" borderId="0" xfId="0" applyFont="1" applyFill="1" applyBorder="1" applyAlignment="1">
      <alignment horizontal="center"/>
    </xf>
    <xf numFmtId="0" fontId="9" fillId="2" borderId="49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5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4" xfId="0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/>
    </xf>
    <xf numFmtId="0" fontId="10" fillId="0" borderId="29" xfId="0" applyFont="1" applyBorder="1"/>
    <xf numFmtId="0" fontId="8" fillId="0" borderId="50" xfId="0" applyFont="1" applyBorder="1" applyAlignment="1"/>
    <xf numFmtId="0" fontId="8" fillId="0" borderId="51" xfId="0" applyFont="1" applyBorder="1" applyAlignment="1"/>
    <xf numFmtId="0" fontId="10" fillId="0" borderId="41" xfId="0" applyFont="1" applyFill="1" applyBorder="1"/>
    <xf numFmtId="0" fontId="10" fillId="2" borderId="42" xfId="0" applyFont="1" applyFill="1" applyBorder="1" applyAlignment="1"/>
    <xf numFmtId="0" fontId="7" fillId="0" borderId="52" xfId="0" applyFont="1" applyBorder="1" applyAlignment="1">
      <alignment horizontal="center"/>
    </xf>
    <xf numFmtId="0" fontId="9" fillId="0" borderId="5" xfId="0" applyFont="1" applyBorder="1"/>
    <xf numFmtId="0" fontId="7" fillId="0" borderId="36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7" xfId="0" applyFont="1" applyBorder="1"/>
    <xf numFmtId="0" fontId="7" fillId="0" borderId="30" xfId="0" applyFont="1" applyBorder="1"/>
    <xf numFmtId="0" fontId="5" fillId="0" borderId="31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0" borderId="38" xfId="0" applyFont="1" applyBorder="1"/>
    <xf numFmtId="0" fontId="0" fillId="0" borderId="18" xfId="0" applyBorder="1"/>
    <xf numFmtId="0" fontId="0" fillId="0" borderId="19" xfId="0" applyBorder="1"/>
    <xf numFmtId="0" fontId="10" fillId="0" borderId="5" xfId="0" applyFont="1" applyFill="1" applyBorder="1"/>
    <xf numFmtId="0" fontId="7" fillId="0" borderId="32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3" xfId="0" applyFont="1" applyBorder="1" applyAlignment="1">
      <alignment horizontal="center"/>
    </xf>
    <xf numFmtId="0" fontId="10" fillId="2" borderId="29" xfId="0" applyFont="1" applyFill="1" applyBorder="1"/>
    <xf numFmtId="0" fontId="9" fillId="0" borderId="5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10" fillId="0" borderId="40" xfId="0" applyFont="1" applyBorder="1"/>
    <xf numFmtId="164" fontId="5" fillId="2" borderId="4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5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29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0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7" fillId="0" borderId="35" xfId="0" applyFont="1" applyBorder="1"/>
    <xf numFmtId="0" fontId="7" fillId="0" borderId="38" xfId="0" applyFont="1" applyBorder="1"/>
    <xf numFmtId="0" fontId="5" fillId="2" borderId="55" xfId="0" applyFont="1" applyFill="1" applyBorder="1" applyAlignment="1">
      <alignment horizontal="center"/>
    </xf>
    <xf numFmtId="0" fontId="5" fillId="0" borderId="55" xfId="1" applyFont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9" fillId="0" borderId="21" xfId="0" applyFont="1" applyBorder="1"/>
    <xf numFmtId="0" fontId="15" fillId="0" borderId="40" xfId="0" applyFont="1" applyFill="1" applyBorder="1" applyAlignment="1">
      <alignment horizontal="center" vertical="center" wrapText="1"/>
    </xf>
    <xf numFmtId="0" fontId="9" fillId="0" borderId="42" xfId="0" applyFont="1" applyBorder="1"/>
    <xf numFmtId="0" fontId="9" fillId="0" borderId="56" xfId="0" applyFont="1" applyBorder="1"/>
    <xf numFmtId="0" fontId="9" fillId="0" borderId="20" xfId="0" applyFont="1" applyBorder="1"/>
    <xf numFmtId="0" fontId="9" fillId="0" borderId="34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4" xfId="0" applyFont="1" applyFill="1" applyBorder="1"/>
    <xf numFmtId="0" fontId="7" fillId="0" borderId="50" xfId="0" applyFont="1" applyBorder="1" applyAlignment="1">
      <alignment horizontal="center"/>
    </xf>
    <xf numFmtId="0" fontId="6" fillId="0" borderId="17" xfId="0" applyFont="1" applyBorder="1"/>
    <xf numFmtId="0" fontId="10" fillId="0" borderId="29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10" fillId="2" borderId="41" xfId="0" applyFont="1" applyFill="1" applyBorder="1" applyAlignment="1">
      <alignment vertical="center" wrapText="1"/>
    </xf>
    <xf numFmtId="0" fontId="7" fillId="3" borderId="41" xfId="0" applyFont="1" applyFill="1" applyBorder="1" applyAlignment="1"/>
    <xf numFmtId="0" fontId="7" fillId="4" borderId="41" xfId="0" applyFont="1" applyFill="1" applyBorder="1" applyAlignment="1"/>
    <xf numFmtId="0" fontId="7" fillId="3" borderId="41" xfId="0" applyFont="1" applyFill="1" applyBorder="1"/>
    <xf numFmtId="0" fontId="7" fillId="4" borderId="42" xfId="0" applyFont="1" applyFill="1" applyBorder="1"/>
    <xf numFmtId="0" fontId="10" fillId="0" borderId="40" xfId="0" applyFont="1" applyFill="1" applyBorder="1" applyAlignment="1">
      <alignment vertical="center" wrapText="1"/>
    </xf>
    <xf numFmtId="0" fontId="10" fillId="0" borderId="41" xfId="0" applyFont="1" applyFill="1" applyBorder="1" applyAlignment="1">
      <alignment vertical="center" wrapText="1"/>
    </xf>
    <xf numFmtId="0" fontId="7" fillId="2" borderId="41" xfId="0" applyFont="1" applyFill="1" applyBorder="1" applyAlignment="1"/>
    <xf numFmtId="0" fontId="7" fillId="2" borderId="42" xfId="0" applyFont="1" applyFill="1" applyBorder="1"/>
    <xf numFmtId="0" fontId="15" fillId="0" borderId="29" xfId="0" applyFont="1" applyFill="1" applyBorder="1" applyAlignment="1">
      <alignment horizontal="center" vertical="center" wrapText="1"/>
    </xf>
    <xf numFmtId="0" fontId="9" fillId="0" borderId="54" xfId="0" applyFont="1" applyBorder="1"/>
    <xf numFmtId="164" fontId="6" fillId="0" borderId="41" xfId="0" applyNumberFormat="1" applyFont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0" fillId="0" borderId="29" xfId="0" applyFont="1" applyBorder="1" applyAlignment="1">
      <alignment horizontal="right"/>
    </xf>
    <xf numFmtId="0" fontId="7" fillId="0" borderId="44" xfId="0" applyFont="1" applyBorder="1"/>
    <xf numFmtId="0" fontId="7" fillId="0" borderId="45" xfId="0" applyFont="1" applyBorder="1"/>
    <xf numFmtId="164" fontId="5" fillId="0" borderId="29" xfId="0" applyNumberFormat="1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3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4" xfId="0" applyNumberFormat="1" applyFont="1" applyBorder="1" applyAlignment="1">
      <alignment horizontal="center"/>
    </xf>
    <xf numFmtId="0" fontId="10" fillId="0" borderId="29" xfId="0" applyFont="1" applyFill="1" applyBorder="1"/>
    <xf numFmtId="0" fontId="9" fillId="0" borderId="42" xfId="0" applyFont="1" applyBorder="1" applyAlignment="1">
      <alignment horizontal="center"/>
    </xf>
    <xf numFmtId="0" fontId="10" fillId="0" borderId="41" xfId="0" applyFont="1" applyFill="1" applyBorder="1" applyAlignment="1"/>
    <xf numFmtId="0" fontId="10" fillId="0" borderId="42" xfId="0" applyFont="1" applyBorder="1"/>
    <xf numFmtId="164" fontId="10" fillId="0" borderId="5" xfId="0" applyNumberFormat="1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10" fillId="0" borderId="38" xfId="0" applyFont="1" applyBorder="1"/>
    <xf numFmtId="0" fontId="6" fillId="0" borderId="45" xfId="0" applyFont="1" applyBorder="1"/>
    <xf numFmtId="0" fontId="5" fillId="0" borderId="41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4" xfId="0" applyFont="1" applyFill="1" applyBorder="1"/>
    <xf numFmtId="0" fontId="5" fillId="4" borderId="5" xfId="1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4" borderId="33" xfId="1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4" xfId="0" applyFont="1" applyBorder="1"/>
    <xf numFmtId="0" fontId="10" fillId="0" borderId="42" xfId="0" applyFont="1" applyBorder="1" applyAlignment="1">
      <alignment horizontal="center"/>
    </xf>
    <xf numFmtId="0" fontId="10" fillId="0" borderId="40" xfId="0" applyFont="1" applyBorder="1" applyAlignment="1">
      <alignment wrapText="1"/>
    </xf>
    <xf numFmtId="0" fontId="7" fillId="2" borderId="42" xfId="0" applyFont="1" applyFill="1" applyBorder="1" applyAlignment="1"/>
    <xf numFmtId="0" fontId="10" fillId="0" borderId="2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9" fillId="0" borderId="35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10" fillId="0" borderId="34" xfId="0" applyFont="1" applyBorder="1"/>
    <xf numFmtId="0" fontId="10" fillId="0" borderId="19" xfId="0" applyFont="1" applyBorder="1"/>
    <xf numFmtId="0" fontId="9" fillId="0" borderId="51" xfId="0" applyFont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 applyAlignment="1">
      <alignment wrapText="1"/>
    </xf>
    <xf numFmtId="0" fontId="9" fillId="2" borderId="41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2" xfId="0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4" xfId="0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10" fillId="2" borderId="40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5" xfId="0" applyFont="1" applyFill="1" applyBorder="1" applyAlignment="1">
      <alignment horizontal="left"/>
    </xf>
    <xf numFmtId="0" fontId="10" fillId="0" borderId="55" xfId="0" applyFont="1" applyBorder="1" applyAlignment="1">
      <alignment horizontal="left"/>
    </xf>
    <xf numFmtId="0" fontId="10" fillId="0" borderId="55" xfId="0" applyFont="1" applyBorder="1"/>
    <xf numFmtId="0" fontId="10" fillId="2" borderId="58" xfId="0" applyFont="1" applyFill="1" applyBorder="1"/>
    <xf numFmtId="0" fontId="9" fillId="2" borderId="56" xfId="0" applyFont="1" applyFill="1" applyBorder="1"/>
    <xf numFmtId="0" fontId="6" fillId="2" borderId="53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left" wrapText="1"/>
    </xf>
    <xf numFmtId="0" fontId="10" fillId="2" borderId="40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3" xfId="0" applyFont="1" applyFill="1" applyBorder="1" applyAlignment="1"/>
    <xf numFmtId="0" fontId="10" fillId="0" borderId="30" xfId="0" applyFont="1" applyBorder="1"/>
    <xf numFmtId="0" fontId="10" fillId="2" borderId="57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/>
    </xf>
    <xf numFmtId="0" fontId="5" fillId="2" borderId="55" xfId="1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6" fillId="0" borderId="65" xfId="0" applyFont="1" applyBorder="1"/>
    <xf numFmtId="0" fontId="12" fillId="0" borderId="35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4" xfId="0" applyNumberFormat="1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2" borderId="29" xfId="0" applyFont="1" applyFill="1" applyBorder="1"/>
    <xf numFmtId="0" fontId="5" fillId="2" borderId="32" xfId="1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7" xfId="0" applyFont="1" applyFill="1" applyBorder="1" applyAlignment="1">
      <alignment vertical="center" wrapText="1"/>
    </xf>
    <xf numFmtId="0" fontId="10" fillId="2" borderId="55" xfId="0" applyFont="1" applyFill="1" applyBorder="1" applyAlignment="1">
      <alignment vertical="center" wrapText="1"/>
    </xf>
    <xf numFmtId="0" fontId="10" fillId="2" borderId="55" xfId="0" applyFont="1" applyFill="1" applyBorder="1" applyAlignment="1"/>
    <xf numFmtId="0" fontId="7" fillId="2" borderId="55" xfId="0" applyFont="1" applyFill="1" applyBorder="1" applyAlignment="1"/>
    <xf numFmtId="0" fontId="7" fillId="2" borderId="56" xfId="0" applyFont="1" applyFill="1" applyBorder="1" applyAlignment="1"/>
    <xf numFmtId="0" fontId="15" fillId="2" borderId="40" xfId="0" applyFont="1" applyFill="1" applyBorder="1" applyAlignment="1">
      <alignment horizontal="center" vertical="center" wrapText="1"/>
    </xf>
    <xf numFmtId="0" fontId="10" fillId="2" borderId="59" xfId="0" applyFont="1" applyFill="1" applyBorder="1" applyAlignment="1"/>
    <xf numFmtId="0" fontId="10" fillId="2" borderId="5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4" borderId="41" xfId="0" applyFont="1" applyFill="1" applyBorder="1" applyAlignment="1">
      <alignment vertical="center" wrapText="1"/>
    </xf>
    <xf numFmtId="0" fontId="10" fillId="3" borderId="41" xfId="0" applyFont="1" applyFill="1" applyBorder="1" applyAlignment="1">
      <alignment vertical="center" wrapText="1"/>
    </xf>
    <xf numFmtId="0" fontId="5" fillId="3" borderId="33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13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left"/>
    </xf>
    <xf numFmtId="0" fontId="7" fillId="4" borderId="41" xfId="0" applyFont="1" applyFill="1" applyBorder="1" applyAlignment="1">
      <alignment horizontal="left"/>
    </xf>
    <xf numFmtId="0" fontId="13" fillId="3" borderId="53" xfId="0" applyFont="1" applyFill="1" applyBorder="1" applyAlignment="1">
      <alignment horizontal="center"/>
    </xf>
    <xf numFmtId="0" fontId="10" fillId="3" borderId="53" xfId="0" applyFont="1" applyFill="1" applyBorder="1" applyAlignment="1">
      <alignment horizontal="left"/>
    </xf>
    <xf numFmtId="0" fontId="7" fillId="3" borderId="42" xfId="0" applyFont="1" applyFill="1" applyBorder="1" applyAlignment="1">
      <alignment horizontal="left"/>
    </xf>
    <xf numFmtId="0" fontId="6" fillId="3" borderId="43" xfId="0" applyFont="1" applyFill="1" applyBorder="1" applyAlignment="1">
      <alignment horizontal="center"/>
    </xf>
    <xf numFmtId="0" fontId="6" fillId="3" borderId="53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6" fillId="4" borderId="42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164" fontId="6" fillId="4" borderId="54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8" fillId="0" borderId="38" xfId="0" applyFont="1" applyBorder="1"/>
    <xf numFmtId="164" fontId="5" fillId="2" borderId="55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right"/>
    </xf>
    <xf numFmtId="164" fontId="5" fillId="2" borderId="29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6" xfId="0" applyFont="1" applyBorder="1"/>
    <xf numFmtId="0" fontId="8" fillId="0" borderId="39" xfId="0" applyFont="1" applyBorder="1"/>
    <xf numFmtId="0" fontId="10" fillId="0" borderId="47" xfId="0" applyFont="1" applyBorder="1" applyAlignment="1">
      <alignment horizontal="left"/>
    </xf>
    <xf numFmtId="0" fontId="10" fillId="2" borderId="47" xfId="0" applyFont="1" applyFill="1" applyBorder="1" applyAlignment="1">
      <alignment horizontal="left"/>
    </xf>
    <xf numFmtId="0" fontId="10" fillId="0" borderId="47" xfId="0" applyFont="1" applyFill="1" applyBorder="1" applyAlignment="1">
      <alignment horizontal="left"/>
    </xf>
    <xf numFmtId="0" fontId="10" fillId="2" borderId="48" xfId="0" applyFont="1" applyFill="1" applyBorder="1"/>
    <xf numFmtId="0" fontId="10" fillId="0" borderId="41" xfId="0" applyFont="1" applyFill="1" applyBorder="1" applyAlignment="1">
      <alignment horizontal="left" vertical="center" wrapText="1"/>
    </xf>
    <xf numFmtId="0" fontId="10" fillId="2" borderId="41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5" xfId="0" applyFont="1" applyBorder="1"/>
    <xf numFmtId="0" fontId="9" fillId="2" borderId="42" xfId="0" applyFont="1" applyFill="1" applyBorder="1" applyAlignment="1"/>
    <xf numFmtId="2" fontId="6" fillId="2" borderId="54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1" xfId="1" applyFont="1" applyBorder="1" applyAlignment="1">
      <alignment horizontal="center"/>
    </xf>
    <xf numFmtId="0" fontId="10" fillId="2" borderId="62" xfId="0" applyFont="1" applyFill="1" applyBorder="1" applyAlignment="1">
      <alignment horizontal="right"/>
    </xf>
    <xf numFmtId="0" fontId="10" fillId="2" borderId="55" xfId="0" applyFont="1" applyFill="1" applyBorder="1"/>
    <xf numFmtId="0" fontId="17" fillId="2" borderId="3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1" xfId="0" applyFont="1" applyFill="1" applyBorder="1" applyAlignment="1">
      <alignment horizontal="center"/>
    </xf>
    <xf numFmtId="0" fontId="17" fillId="2" borderId="46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6" fillId="4" borderId="58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164" fontId="10" fillId="2" borderId="58" xfId="0" applyNumberFormat="1" applyFont="1" applyFill="1" applyBorder="1" applyAlignment="1">
      <alignment horizontal="center"/>
    </xf>
    <xf numFmtId="2" fontId="6" fillId="2" borderId="56" xfId="0" applyNumberFormat="1" applyFont="1" applyFill="1" applyBorder="1" applyAlignment="1">
      <alignment horizontal="center"/>
    </xf>
    <xf numFmtId="164" fontId="10" fillId="2" borderId="53" xfId="0" applyNumberFormat="1" applyFont="1" applyFill="1" applyBorder="1" applyAlignment="1">
      <alignment horizontal="center"/>
    </xf>
    <xf numFmtId="0" fontId="10" fillId="2" borderId="56" xfId="0" applyFont="1" applyFill="1" applyBorder="1"/>
    <xf numFmtId="0" fontId="6" fillId="2" borderId="21" xfId="0" applyFont="1" applyFill="1" applyBorder="1" applyAlignment="1">
      <alignment horizontal="center"/>
    </xf>
    <xf numFmtId="0" fontId="10" fillId="2" borderId="53" xfId="0" applyFont="1" applyFill="1" applyBorder="1" applyAlignment="1"/>
    <xf numFmtId="0" fontId="9" fillId="2" borderId="54" xfId="0" applyFont="1" applyFill="1" applyBorder="1" applyAlignment="1"/>
    <xf numFmtId="0" fontId="7" fillId="0" borderId="63" xfId="0" applyFont="1" applyBorder="1" applyAlignment="1">
      <alignment horizontal="center" wrapText="1"/>
    </xf>
    <xf numFmtId="0" fontId="10" fillId="2" borderId="21" xfId="0" applyFont="1" applyFill="1" applyBorder="1"/>
    <xf numFmtId="0" fontId="7" fillId="0" borderId="65" xfId="0" applyFont="1" applyBorder="1" applyAlignment="1">
      <alignment horizontal="center"/>
    </xf>
    <xf numFmtId="0" fontId="2" fillId="0" borderId="0" xfId="1"/>
    <xf numFmtId="0" fontId="6" fillId="0" borderId="3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5" fillId="0" borderId="71" xfId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2" borderId="59" xfId="0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2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164" fontId="6" fillId="3" borderId="53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7" xfId="0" applyFont="1" applyFill="1" applyBorder="1"/>
    <xf numFmtId="0" fontId="10" fillId="2" borderId="47" xfId="0" applyFont="1" applyFill="1" applyBorder="1"/>
    <xf numFmtId="0" fontId="9" fillId="2" borderId="47" xfId="0" applyFont="1" applyFill="1" applyBorder="1"/>
    <xf numFmtId="0" fontId="10" fillId="0" borderId="57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5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6" fillId="0" borderId="37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6" xfId="0" applyFont="1" applyBorder="1"/>
    <xf numFmtId="0" fontId="10" fillId="0" borderId="59" xfId="0" applyFont="1" applyBorder="1" applyAlignment="1">
      <alignment wrapText="1"/>
    </xf>
    <xf numFmtId="0" fontId="10" fillId="0" borderId="46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7" xfId="0" applyFont="1" applyBorder="1"/>
    <xf numFmtId="0" fontId="7" fillId="0" borderId="3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72" xfId="0" applyFont="1" applyBorder="1"/>
    <xf numFmtId="0" fontId="10" fillId="0" borderId="57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7" fillId="0" borderId="74" xfId="0" applyFont="1" applyBorder="1" applyAlignment="1">
      <alignment horizontal="center"/>
    </xf>
    <xf numFmtId="0" fontId="7" fillId="0" borderId="11" xfId="0" applyFont="1" applyBorder="1"/>
    <xf numFmtId="0" fontId="7" fillId="0" borderId="23" xfId="0" applyFont="1" applyBorder="1"/>
    <xf numFmtId="0" fontId="7" fillId="0" borderId="75" xfId="0" applyFont="1" applyBorder="1"/>
    <xf numFmtId="0" fontId="7" fillId="0" borderId="50" xfId="0" applyFont="1" applyBorder="1" applyAlignment="1">
      <alignment horizontal="center"/>
    </xf>
    <xf numFmtId="0" fontId="10" fillId="2" borderId="47" xfId="0" applyFont="1" applyFill="1" applyBorder="1" applyAlignment="1">
      <alignment horizontal="center"/>
    </xf>
    <xf numFmtId="0" fontId="10" fillId="4" borderId="41" xfId="0" applyFont="1" applyFill="1" applyBorder="1" applyAlignment="1">
      <alignment horizontal="left" wrapText="1"/>
    </xf>
    <xf numFmtId="0" fontId="7" fillId="0" borderId="60" xfId="0" applyFont="1" applyBorder="1" applyAlignment="1">
      <alignment horizontal="center"/>
    </xf>
    <xf numFmtId="0" fontId="10" fillId="2" borderId="35" xfId="0" applyFont="1" applyFill="1" applyBorder="1"/>
    <xf numFmtId="0" fontId="5" fillId="2" borderId="47" xfId="1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47" xfId="0" applyFont="1" applyBorder="1"/>
    <xf numFmtId="0" fontId="9" fillId="0" borderId="49" xfId="0" applyFont="1" applyBorder="1"/>
    <xf numFmtId="0" fontId="15" fillId="0" borderId="46" xfId="0" applyFont="1" applyBorder="1" applyAlignment="1">
      <alignment horizontal="center" vertical="center" wrapText="1"/>
    </xf>
    <xf numFmtId="0" fontId="10" fillId="0" borderId="46" xfId="0" applyFont="1" applyFill="1" applyBorder="1" applyAlignment="1">
      <alignment vertical="center" wrapText="1"/>
    </xf>
    <xf numFmtId="0" fontId="15" fillId="0" borderId="62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center"/>
    </xf>
    <xf numFmtId="0" fontId="9" fillId="0" borderId="0" xfId="0" applyFont="1" applyBorder="1"/>
    <xf numFmtId="0" fontId="9" fillId="0" borderId="45" xfId="0" applyFont="1" applyBorder="1"/>
    <xf numFmtId="0" fontId="10" fillId="0" borderId="73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2" fontId="7" fillId="2" borderId="54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10" fillId="0" borderId="30" xfId="0" applyFont="1" applyFill="1" applyBorder="1"/>
    <xf numFmtId="0" fontId="10" fillId="0" borderId="29" xfId="0" applyFont="1" applyFill="1" applyBorder="1" applyAlignment="1">
      <alignment vertical="center" wrapText="1"/>
    </xf>
    <xf numFmtId="0" fontId="15" fillId="0" borderId="57" xfId="0" applyFont="1" applyFill="1" applyBorder="1" applyAlignment="1">
      <alignment horizontal="center" vertical="center" wrapText="1"/>
    </xf>
    <xf numFmtId="0" fontId="5" fillId="0" borderId="59" xfId="0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17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9" fillId="4" borderId="56" xfId="0" applyFont="1" applyFill="1" applyBorder="1"/>
    <xf numFmtId="0" fontId="15" fillId="0" borderId="30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0" xfId="0" applyFont="1" applyBorder="1" applyAlignment="1">
      <alignment vertical="center" wrapText="1"/>
    </xf>
    <xf numFmtId="0" fontId="10" fillId="2" borderId="59" xfId="0" applyFont="1" applyFill="1" applyBorder="1" applyAlignment="1">
      <alignment wrapText="1"/>
    </xf>
    <xf numFmtId="0" fontId="7" fillId="0" borderId="50" xfId="0" applyFont="1" applyBorder="1" applyAlignment="1">
      <alignment horizontal="center"/>
    </xf>
    <xf numFmtId="0" fontId="5" fillId="2" borderId="55" xfId="0" applyFont="1" applyFill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66" xfId="0" applyFont="1" applyBorder="1"/>
    <xf numFmtId="0" fontId="7" fillId="0" borderId="68" xfId="0" applyFont="1" applyBorder="1"/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5" xfId="0" applyFont="1" applyBorder="1"/>
    <xf numFmtId="0" fontId="7" fillId="0" borderId="24" xfId="0" applyFont="1" applyBorder="1"/>
    <xf numFmtId="0" fontId="7" fillId="0" borderId="2" xfId="0" applyFont="1" applyBorder="1" applyAlignment="1">
      <alignment horizontal="center" wrapText="1"/>
    </xf>
    <xf numFmtId="0" fontId="9" fillId="0" borderId="37" xfId="0" applyFont="1" applyFill="1" applyBorder="1"/>
    <xf numFmtId="0" fontId="7" fillId="0" borderId="41" xfId="0" applyFont="1" applyFill="1" applyBorder="1" applyAlignment="1"/>
    <xf numFmtId="0" fontId="10" fillId="0" borderId="33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8" xfId="0" applyFont="1" applyFill="1" applyBorder="1"/>
    <xf numFmtId="0" fontId="9" fillId="0" borderId="54" xfId="0" applyFont="1" applyFill="1" applyBorder="1"/>
    <xf numFmtId="0" fontId="7" fillId="0" borderId="42" xfId="0" applyFont="1" applyFill="1" applyBorder="1"/>
    <xf numFmtId="0" fontId="6" fillId="0" borderId="49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164" fontId="6" fillId="0" borderId="54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10" fillId="4" borderId="34" xfId="0" applyFont="1" applyFill="1" applyBorder="1"/>
    <xf numFmtId="0" fontId="10" fillId="4" borderId="18" xfId="0" applyFont="1" applyFill="1" applyBorder="1"/>
    <xf numFmtId="0" fontId="10" fillId="4" borderId="20" xfId="0" applyFont="1" applyFill="1" applyBorder="1"/>
    <xf numFmtId="0" fontId="10" fillId="4" borderId="19" xfId="0" applyFont="1" applyFill="1" applyBorder="1"/>
    <xf numFmtId="0" fontId="10" fillId="2" borderId="57" xfId="0" applyFont="1" applyFill="1" applyBorder="1" applyAlignment="1">
      <alignment horizontal="left"/>
    </xf>
    <xf numFmtId="0" fontId="9" fillId="3" borderId="55" xfId="0" applyFont="1" applyFill="1" applyBorder="1"/>
    <xf numFmtId="0" fontId="9" fillId="4" borderId="58" xfId="0" applyFont="1" applyFill="1" applyBorder="1"/>
    <xf numFmtId="0" fontId="9" fillId="3" borderId="58" xfId="0" applyFont="1" applyFill="1" applyBorder="1"/>
    <xf numFmtId="0" fontId="9" fillId="0" borderId="47" xfId="0" applyFont="1" applyBorder="1" applyAlignment="1">
      <alignment horizontal="center"/>
    </xf>
    <xf numFmtId="0" fontId="8" fillId="3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9" fillId="3" borderId="52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3" xfId="1" applyFont="1" applyBorder="1" applyAlignment="1">
      <alignment horizontal="center" wrapText="1"/>
    </xf>
    <xf numFmtId="0" fontId="5" fillId="0" borderId="16" xfId="1" applyFont="1" applyBorder="1" applyAlignment="1">
      <alignment horizontal="center" wrapText="1"/>
    </xf>
    <xf numFmtId="0" fontId="8" fillId="3" borderId="33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16" fillId="0" borderId="41" xfId="0" applyFont="1" applyBorder="1" applyAlignment="1">
      <alignment horizontal="center" vertical="center" wrapText="1"/>
    </xf>
    <xf numFmtId="0" fontId="10" fillId="2" borderId="57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0" xfId="0" applyFont="1" applyBorder="1" applyAlignment="1">
      <alignment horizontal="center"/>
    </xf>
    <xf numFmtId="0" fontId="6" fillId="0" borderId="52" xfId="0" applyFont="1" applyBorder="1"/>
    <xf numFmtId="0" fontId="10" fillId="0" borderId="40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9" fillId="0" borderId="29" xfId="0" applyFont="1" applyBorder="1" applyAlignment="1"/>
    <xf numFmtId="0" fontId="9" fillId="0" borderId="30" xfId="0" applyFont="1" applyBorder="1" applyAlignment="1"/>
    <xf numFmtId="0" fontId="7" fillId="0" borderId="35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29" xfId="0" applyFont="1" applyBorder="1" applyAlignment="1">
      <alignment horizontal="left"/>
    </xf>
    <xf numFmtId="0" fontId="9" fillId="0" borderId="44" xfId="0" applyFont="1" applyBorder="1" applyAlignment="1"/>
    <xf numFmtId="0" fontId="9" fillId="0" borderId="36" xfId="0" applyFont="1" applyBorder="1" applyAlignment="1"/>
    <xf numFmtId="0" fontId="7" fillId="0" borderId="50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7" fillId="0" borderId="6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4"/>
  <sheetViews>
    <sheetView zoomScale="41" zoomScaleNormal="41" workbookViewId="0">
      <selection activeCell="J27" sqref="J2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93"/>
      <c r="B4" s="531" t="s">
        <v>37</v>
      </c>
      <c r="C4" s="317"/>
      <c r="D4" s="407"/>
      <c r="E4" s="531"/>
      <c r="F4" s="530"/>
      <c r="G4" s="295" t="s">
        <v>20</v>
      </c>
      <c r="H4" s="296"/>
      <c r="I4" s="297"/>
      <c r="J4" s="366" t="s">
        <v>21</v>
      </c>
      <c r="K4" s="748" t="s">
        <v>22</v>
      </c>
      <c r="L4" s="749"/>
      <c r="M4" s="750"/>
      <c r="N4" s="750"/>
      <c r="O4" s="751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ht="47" thickBot="1" x14ac:dyDescent="0.4">
      <c r="A5" s="94" t="s">
        <v>0</v>
      </c>
      <c r="B5" s="118" t="s">
        <v>38</v>
      </c>
      <c r="C5" s="537" t="s">
        <v>39</v>
      </c>
      <c r="D5" s="13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367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ht="34.5" customHeight="1" x14ac:dyDescent="0.35">
      <c r="A6" s="97" t="s">
        <v>5</v>
      </c>
      <c r="B6" s="152">
        <v>25</v>
      </c>
      <c r="C6" s="275" t="s">
        <v>17</v>
      </c>
      <c r="D6" s="397" t="s">
        <v>47</v>
      </c>
      <c r="E6" s="399">
        <v>150</v>
      </c>
      <c r="F6" s="152"/>
      <c r="G6" s="40">
        <v>0.6</v>
      </c>
      <c r="H6" s="41">
        <v>0.45</v>
      </c>
      <c r="I6" s="47">
        <v>12.3</v>
      </c>
      <c r="J6" s="206">
        <v>54.9</v>
      </c>
      <c r="K6" s="301">
        <v>0.03</v>
      </c>
      <c r="L6" s="40">
        <v>0.05</v>
      </c>
      <c r="M6" s="41">
        <v>7.5</v>
      </c>
      <c r="N6" s="41">
        <v>0</v>
      </c>
      <c r="O6" s="42">
        <v>0</v>
      </c>
      <c r="P6" s="301">
        <v>28.5</v>
      </c>
      <c r="Q6" s="41">
        <v>24</v>
      </c>
      <c r="R6" s="41">
        <v>18</v>
      </c>
      <c r="S6" s="41">
        <v>3.45</v>
      </c>
      <c r="T6" s="41">
        <v>232.5</v>
      </c>
      <c r="U6" s="41">
        <v>2E-3</v>
      </c>
      <c r="V6" s="41">
        <v>2.0000000000000001E-4</v>
      </c>
      <c r="W6" s="55">
        <v>0.02</v>
      </c>
    </row>
    <row r="7" spans="1:23" ht="34.5" customHeight="1" x14ac:dyDescent="0.35">
      <c r="A7" s="95"/>
      <c r="B7" s="147">
        <v>30</v>
      </c>
      <c r="C7" s="163" t="s">
        <v>7</v>
      </c>
      <c r="D7" s="186" t="s">
        <v>13</v>
      </c>
      <c r="E7" s="147">
        <v>200</v>
      </c>
      <c r="F7" s="186"/>
      <c r="G7" s="269">
        <v>6</v>
      </c>
      <c r="H7" s="17">
        <v>6.28</v>
      </c>
      <c r="I7" s="44">
        <v>7.12</v>
      </c>
      <c r="J7" s="205">
        <v>109.74</v>
      </c>
      <c r="K7" s="269">
        <v>0.06</v>
      </c>
      <c r="L7" s="19">
        <v>0.08</v>
      </c>
      <c r="M7" s="17">
        <v>9.92</v>
      </c>
      <c r="N7" s="17">
        <v>121</v>
      </c>
      <c r="O7" s="44">
        <v>8.0000000000000002E-3</v>
      </c>
      <c r="P7" s="269">
        <v>37.1</v>
      </c>
      <c r="Q7" s="17">
        <v>79.599999999999994</v>
      </c>
      <c r="R7" s="17">
        <v>21.2</v>
      </c>
      <c r="S7" s="17">
        <v>1.2</v>
      </c>
      <c r="T7" s="17">
        <v>329.8</v>
      </c>
      <c r="U7" s="17">
        <v>6.0000000000000001E-3</v>
      </c>
      <c r="V7" s="17">
        <v>0</v>
      </c>
      <c r="W7" s="44">
        <v>3.2000000000000001E-2</v>
      </c>
    </row>
    <row r="8" spans="1:23" ht="34.5" customHeight="1" x14ac:dyDescent="0.35">
      <c r="A8" s="98"/>
      <c r="B8" s="147">
        <v>255</v>
      </c>
      <c r="C8" s="163" t="s">
        <v>8</v>
      </c>
      <c r="D8" s="294" t="s">
        <v>153</v>
      </c>
      <c r="E8" s="149">
        <v>250</v>
      </c>
      <c r="F8" s="294"/>
      <c r="G8" s="269">
        <v>27.75</v>
      </c>
      <c r="H8" s="17">
        <v>11.25</v>
      </c>
      <c r="I8" s="44">
        <v>38</v>
      </c>
      <c r="J8" s="205">
        <v>365.25</v>
      </c>
      <c r="K8" s="269">
        <v>0.1</v>
      </c>
      <c r="L8" s="19">
        <v>0.2</v>
      </c>
      <c r="M8" s="17">
        <v>1.32</v>
      </c>
      <c r="N8" s="17">
        <v>150</v>
      </c>
      <c r="O8" s="44">
        <v>0</v>
      </c>
      <c r="P8" s="269">
        <v>25.42</v>
      </c>
      <c r="Q8" s="17">
        <v>300.32</v>
      </c>
      <c r="R8" s="17">
        <v>56.72</v>
      </c>
      <c r="S8" s="17">
        <v>3.8</v>
      </c>
      <c r="T8" s="17">
        <v>461.72</v>
      </c>
      <c r="U8" s="17">
        <v>0.01</v>
      </c>
      <c r="V8" s="17">
        <v>7.0000000000000001E-3</v>
      </c>
      <c r="W8" s="44">
        <v>0.1</v>
      </c>
    </row>
    <row r="9" spans="1:23" ht="34.5" customHeight="1" x14ac:dyDescent="0.35">
      <c r="A9" s="98"/>
      <c r="B9" s="147">
        <v>98</v>
      </c>
      <c r="C9" s="163" t="s">
        <v>15</v>
      </c>
      <c r="D9" s="186" t="s">
        <v>14</v>
      </c>
      <c r="E9" s="147">
        <v>200</v>
      </c>
      <c r="F9" s="186"/>
      <c r="G9" s="269">
        <v>0.4</v>
      </c>
      <c r="H9" s="17">
        <v>0</v>
      </c>
      <c r="I9" s="44">
        <v>27</v>
      </c>
      <c r="J9" s="205">
        <v>110</v>
      </c>
      <c r="K9" s="269">
        <v>0</v>
      </c>
      <c r="L9" s="19">
        <v>0</v>
      </c>
      <c r="M9" s="17">
        <v>1.4</v>
      </c>
      <c r="N9" s="17">
        <v>0</v>
      </c>
      <c r="O9" s="44">
        <v>0</v>
      </c>
      <c r="P9" s="269">
        <v>12.8</v>
      </c>
      <c r="Q9" s="17">
        <v>2.2000000000000002</v>
      </c>
      <c r="R9" s="17">
        <v>1.8</v>
      </c>
      <c r="S9" s="17">
        <v>0.5</v>
      </c>
      <c r="T9" s="17">
        <v>0.6</v>
      </c>
      <c r="U9" s="17">
        <v>0</v>
      </c>
      <c r="V9" s="17">
        <v>0</v>
      </c>
      <c r="W9" s="44">
        <v>0</v>
      </c>
    </row>
    <row r="10" spans="1:23" ht="34.5" customHeight="1" x14ac:dyDescent="0.35">
      <c r="A10" s="98"/>
      <c r="B10" s="150">
        <v>119</v>
      </c>
      <c r="C10" s="163" t="s">
        <v>11</v>
      </c>
      <c r="D10" s="186" t="s">
        <v>52</v>
      </c>
      <c r="E10" s="147">
        <v>30</v>
      </c>
      <c r="F10" s="186"/>
      <c r="G10" s="269">
        <v>2.13</v>
      </c>
      <c r="H10" s="17">
        <v>0.21</v>
      </c>
      <c r="I10" s="44">
        <v>13.26</v>
      </c>
      <c r="J10" s="205">
        <v>72</v>
      </c>
      <c r="K10" s="311">
        <v>0.03</v>
      </c>
      <c r="L10" s="21">
        <v>0.01</v>
      </c>
      <c r="M10" s="22">
        <v>0</v>
      </c>
      <c r="N10" s="22">
        <v>0</v>
      </c>
      <c r="O10" s="51">
        <v>0</v>
      </c>
      <c r="P10" s="311">
        <v>11.1</v>
      </c>
      <c r="Q10" s="22">
        <v>65.400000000000006</v>
      </c>
      <c r="R10" s="22">
        <v>19.5</v>
      </c>
      <c r="S10" s="22">
        <v>0.84</v>
      </c>
      <c r="T10" s="22">
        <v>27.9</v>
      </c>
      <c r="U10" s="22">
        <v>1E-3</v>
      </c>
      <c r="V10" s="22">
        <v>2E-3</v>
      </c>
      <c r="W10" s="51">
        <v>0</v>
      </c>
    </row>
    <row r="11" spans="1:23" ht="34.5" customHeight="1" x14ac:dyDescent="0.35">
      <c r="A11" s="98"/>
      <c r="B11" s="147">
        <v>120</v>
      </c>
      <c r="C11" s="163" t="s">
        <v>12</v>
      </c>
      <c r="D11" s="186" t="s">
        <v>44</v>
      </c>
      <c r="E11" s="147">
        <v>20</v>
      </c>
      <c r="F11" s="186"/>
      <c r="G11" s="269">
        <v>1.1399999999999999</v>
      </c>
      <c r="H11" s="17">
        <v>0.22</v>
      </c>
      <c r="I11" s="44">
        <v>7.44</v>
      </c>
      <c r="J11" s="205">
        <v>36.26</v>
      </c>
      <c r="K11" s="311">
        <v>0.02</v>
      </c>
      <c r="L11" s="21">
        <v>2.4E-2</v>
      </c>
      <c r="M11" s="22">
        <v>0.08</v>
      </c>
      <c r="N11" s="22">
        <v>0</v>
      </c>
      <c r="O11" s="51">
        <v>0</v>
      </c>
      <c r="P11" s="311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1">
        <v>1.2E-2</v>
      </c>
    </row>
    <row r="12" spans="1:23" ht="34.5" customHeight="1" x14ac:dyDescent="0.35">
      <c r="A12" s="98"/>
      <c r="B12" s="252"/>
      <c r="C12" s="254"/>
      <c r="D12" s="343" t="s">
        <v>18</v>
      </c>
      <c r="E12" s="364">
        <f>SUM(E6:E11)</f>
        <v>850</v>
      </c>
      <c r="F12" s="281"/>
      <c r="G12" s="216">
        <f>SUM(G6:G11)</f>
        <v>38.020000000000003</v>
      </c>
      <c r="H12" s="15">
        <f>SUM(H6:H11)</f>
        <v>18.41</v>
      </c>
      <c r="I12" s="49">
        <f>SUM(I6:I11)</f>
        <v>105.12</v>
      </c>
      <c r="J12" s="360">
        <f>SUM(J6:J11)</f>
        <v>748.15</v>
      </c>
      <c r="K12" s="216">
        <f t="shared" ref="K12:W12" si="0">SUM(K6:K11)</f>
        <v>0.24</v>
      </c>
      <c r="L12" s="15">
        <f t="shared" si="0"/>
        <v>0.36400000000000005</v>
      </c>
      <c r="M12" s="15">
        <f t="shared" si="0"/>
        <v>20.22</v>
      </c>
      <c r="N12" s="15">
        <f t="shared" si="0"/>
        <v>271</v>
      </c>
      <c r="O12" s="49">
        <f t="shared" si="0"/>
        <v>8.0000000000000002E-3</v>
      </c>
      <c r="P12" s="216">
        <f t="shared" si="0"/>
        <v>121.71999999999998</v>
      </c>
      <c r="Q12" s="15">
        <f t="shared" si="0"/>
        <v>495.52</v>
      </c>
      <c r="R12" s="15">
        <f t="shared" si="0"/>
        <v>125.42</v>
      </c>
      <c r="S12" s="15">
        <f t="shared" si="0"/>
        <v>10.25</v>
      </c>
      <c r="T12" s="15">
        <f t="shared" si="0"/>
        <v>1126.02</v>
      </c>
      <c r="U12" s="15">
        <f t="shared" si="0"/>
        <v>2.1000000000000005E-2</v>
      </c>
      <c r="V12" s="15">
        <f t="shared" si="0"/>
        <v>1.12E-2</v>
      </c>
      <c r="W12" s="49">
        <f t="shared" si="0"/>
        <v>0.16400000000000003</v>
      </c>
    </row>
    <row r="13" spans="1:23" ht="34.5" customHeight="1" thickBot="1" x14ac:dyDescent="0.4">
      <c r="A13" s="416"/>
      <c r="B13" s="374"/>
      <c r="C13" s="337"/>
      <c r="D13" s="344" t="s">
        <v>19</v>
      </c>
      <c r="E13" s="337"/>
      <c r="F13" s="359"/>
      <c r="G13" s="414"/>
      <c r="H13" s="43"/>
      <c r="I13" s="415"/>
      <c r="J13" s="361">
        <f>J12/23.5</f>
        <v>31.836170212765957</v>
      </c>
      <c r="K13" s="340"/>
      <c r="L13" s="335"/>
      <c r="M13" s="45"/>
      <c r="N13" s="45"/>
      <c r="O13" s="46"/>
      <c r="P13" s="340"/>
      <c r="Q13" s="45"/>
      <c r="R13" s="45"/>
      <c r="S13" s="45"/>
      <c r="T13" s="45"/>
      <c r="U13" s="45"/>
      <c r="V13" s="45"/>
      <c r="W13" s="46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68"/>
      <c r="B4" s="441" t="s">
        <v>37</v>
      </c>
      <c r="C4" s="141"/>
      <c r="D4" s="173"/>
      <c r="E4" s="441"/>
      <c r="F4" s="442"/>
      <c r="G4" s="285" t="s">
        <v>20</v>
      </c>
      <c r="H4" s="73"/>
      <c r="I4" s="73"/>
      <c r="J4" s="202" t="s">
        <v>21</v>
      </c>
      <c r="K4" s="748" t="s">
        <v>22</v>
      </c>
      <c r="L4" s="749"/>
      <c r="M4" s="750"/>
      <c r="N4" s="750"/>
      <c r="O4" s="751"/>
      <c r="P4" s="755" t="s">
        <v>23</v>
      </c>
      <c r="Q4" s="756"/>
      <c r="R4" s="756"/>
      <c r="S4" s="756"/>
      <c r="T4" s="756"/>
      <c r="U4" s="756"/>
      <c r="V4" s="756"/>
      <c r="W4" s="763"/>
    </row>
    <row r="5" spans="1:23" s="18" customFormat="1" ht="47" thickBot="1" x14ac:dyDescent="0.4">
      <c r="A5" s="74" t="s">
        <v>0</v>
      </c>
      <c r="B5" s="111" t="s">
        <v>38</v>
      </c>
      <c r="C5" s="142" t="s">
        <v>39</v>
      </c>
      <c r="D5" s="118" t="s">
        <v>36</v>
      </c>
      <c r="E5" s="111" t="s">
        <v>24</v>
      </c>
      <c r="F5" s="118" t="s">
        <v>35</v>
      </c>
      <c r="G5" s="268" t="s">
        <v>25</v>
      </c>
      <c r="H5" s="79" t="s">
        <v>26</v>
      </c>
      <c r="I5" s="199" t="s">
        <v>27</v>
      </c>
      <c r="J5" s="203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92" t="s">
        <v>122</v>
      </c>
    </row>
    <row r="6" spans="1:23" s="18" customFormat="1" ht="33.75" customHeight="1" x14ac:dyDescent="0.35">
      <c r="A6" s="649" t="s">
        <v>5</v>
      </c>
      <c r="B6" s="152">
        <v>24</v>
      </c>
      <c r="C6" s="455" t="s">
        <v>6</v>
      </c>
      <c r="D6" s="308" t="s">
        <v>114</v>
      </c>
      <c r="E6" s="347">
        <v>150</v>
      </c>
      <c r="F6" s="616"/>
      <c r="G6" s="301">
        <v>0.6</v>
      </c>
      <c r="H6" s="41">
        <v>0</v>
      </c>
      <c r="I6" s="42">
        <v>16.95</v>
      </c>
      <c r="J6" s="368">
        <v>69</v>
      </c>
      <c r="K6" s="301">
        <v>0.01</v>
      </c>
      <c r="L6" s="41">
        <v>0.03</v>
      </c>
      <c r="M6" s="41">
        <v>19.5</v>
      </c>
      <c r="N6" s="41">
        <v>0</v>
      </c>
      <c r="O6" s="47">
        <v>0</v>
      </c>
      <c r="P6" s="301">
        <v>24</v>
      </c>
      <c r="Q6" s="41">
        <v>16.5</v>
      </c>
      <c r="R6" s="41">
        <v>13.5</v>
      </c>
      <c r="S6" s="41">
        <v>3.3</v>
      </c>
      <c r="T6" s="41">
        <v>417</v>
      </c>
      <c r="U6" s="41">
        <v>3.0000000000000001E-3</v>
      </c>
      <c r="V6" s="41">
        <v>5.0000000000000001E-4</v>
      </c>
      <c r="W6" s="42">
        <v>1.4999999999999999E-2</v>
      </c>
    </row>
    <row r="7" spans="1:23" s="18" customFormat="1" ht="33.75" customHeight="1" x14ac:dyDescent="0.35">
      <c r="A7" s="157"/>
      <c r="B7" s="149">
        <v>31</v>
      </c>
      <c r="C7" s="613" t="s">
        <v>7</v>
      </c>
      <c r="D7" s="355" t="s">
        <v>73</v>
      </c>
      <c r="E7" s="318">
        <v>200</v>
      </c>
      <c r="F7" s="177"/>
      <c r="G7" s="270">
        <v>5.74</v>
      </c>
      <c r="H7" s="13">
        <v>8.7799999999999994</v>
      </c>
      <c r="I7" s="48">
        <v>8.74</v>
      </c>
      <c r="J7" s="114">
        <v>138.04</v>
      </c>
      <c r="K7" s="270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7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48">
        <v>3.5999999999999997E-2</v>
      </c>
    </row>
    <row r="8" spans="1:23" s="18" customFormat="1" ht="51" customHeight="1" x14ac:dyDescent="0.35">
      <c r="A8" s="120"/>
      <c r="B8" s="148">
        <v>247</v>
      </c>
      <c r="C8" s="614" t="s">
        <v>59</v>
      </c>
      <c r="D8" s="418" t="s">
        <v>131</v>
      </c>
      <c r="E8" s="113">
        <v>150</v>
      </c>
      <c r="F8" s="178"/>
      <c r="G8" s="274">
        <v>3.37</v>
      </c>
      <c r="H8" s="91">
        <v>7.15</v>
      </c>
      <c r="I8" s="226">
        <v>17.5</v>
      </c>
      <c r="J8" s="436">
        <v>148.66</v>
      </c>
      <c r="K8" s="270">
        <v>0.12</v>
      </c>
      <c r="L8" s="13">
        <v>0.12</v>
      </c>
      <c r="M8" s="13">
        <v>18.57</v>
      </c>
      <c r="N8" s="13">
        <v>90</v>
      </c>
      <c r="O8" s="25">
        <v>0.09</v>
      </c>
      <c r="P8" s="270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48">
        <v>0.03</v>
      </c>
    </row>
    <row r="9" spans="1:23" s="18" customFormat="1" ht="43.5" customHeight="1" x14ac:dyDescent="0.35">
      <c r="A9" s="120"/>
      <c r="B9" s="147">
        <v>114</v>
      </c>
      <c r="C9" s="186" t="s">
        <v>42</v>
      </c>
      <c r="D9" s="236" t="s">
        <v>48</v>
      </c>
      <c r="E9" s="400">
        <v>200</v>
      </c>
      <c r="F9" s="147"/>
      <c r="G9" s="19">
        <v>0.2</v>
      </c>
      <c r="H9" s="17">
        <v>0</v>
      </c>
      <c r="I9" s="20">
        <v>11</v>
      </c>
      <c r="J9" s="204">
        <v>44.8</v>
      </c>
      <c r="K9" s="269">
        <v>0</v>
      </c>
      <c r="L9" s="19">
        <v>0</v>
      </c>
      <c r="M9" s="17">
        <v>0.08</v>
      </c>
      <c r="N9" s="17">
        <v>0</v>
      </c>
      <c r="O9" s="44">
        <v>0</v>
      </c>
      <c r="P9" s="26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4">
        <v>0</v>
      </c>
    </row>
    <row r="10" spans="1:23" s="18" customFormat="1" ht="33.75" customHeight="1" x14ac:dyDescent="0.35">
      <c r="A10" s="120"/>
      <c r="B10" s="229">
        <v>119</v>
      </c>
      <c r="C10" s="614" t="s">
        <v>11</v>
      </c>
      <c r="D10" s="165" t="s">
        <v>52</v>
      </c>
      <c r="E10" s="113">
        <v>45</v>
      </c>
      <c r="F10" s="178"/>
      <c r="G10" s="311">
        <v>3.19</v>
      </c>
      <c r="H10" s="22">
        <v>0.31</v>
      </c>
      <c r="I10" s="51">
        <v>19.89</v>
      </c>
      <c r="J10" s="310">
        <v>108</v>
      </c>
      <c r="K10" s="311">
        <v>0.05</v>
      </c>
      <c r="L10" s="22">
        <v>0.02</v>
      </c>
      <c r="M10" s="22">
        <v>0</v>
      </c>
      <c r="N10" s="22">
        <v>0</v>
      </c>
      <c r="O10" s="23">
        <v>0</v>
      </c>
      <c r="P10" s="311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1">
        <v>0</v>
      </c>
    </row>
    <row r="11" spans="1:23" s="18" customFormat="1" ht="33.75" customHeight="1" x14ac:dyDescent="0.35">
      <c r="A11" s="120"/>
      <c r="B11" s="148">
        <v>120</v>
      </c>
      <c r="C11" s="614" t="s">
        <v>12</v>
      </c>
      <c r="D11" s="165" t="s">
        <v>44</v>
      </c>
      <c r="E11" s="113">
        <v>25</v>
      </c>
      <c r="F11" s="178"/>
      <c r="G11" s="311">
        <v>1.42</v>
      </c>
      <c r="H11" s="22">
        <v>0.27</v>
      </c>
      <c r="I11" s="51">
        <v>9.3000000000000007</v>
      </c>
      <c r="J11" s="310">
        <v>45.32</v>
      </c>
      <c r="K11" s="311">
        <v>0.02</v>
      </c>
      <c r="L11" s="22">
        <v>0.03</v>
      </c>
      <c r="M11" s="22">
        <v>0.1</v>
      </c>
      <c r="N11" s="22">
        <v>0</v>
      </c>
      <c r="O11" s="23">
        <v>0</v>
      </c>
      <c r="P11" s="311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1">
        <v>0.02</v>
      </c>
    </row>
    <row r="12" spans="1:23" s="18" customFormat="1" ht="33.75" customHeight="1" x14ac:dyDescent="0.35">
      <c r="A12" s="120"/>
      <c r="B12" s="419"/>
      <c r="C12" s="615"/>
      <c r="D12" s="356" t="s">
        <v>18</v>
      </c>
      <c r="E12" s="427">
        <f>SUM(E6:E11)</f>
        <v>770</v>
      </c>
      <c r="F12" s="178"/>
      <c r="G12" s="218">
        <f t="shared" ref="G12:W12" si="0">SUM(G6:G11)</f>
        <v>14.52</v>
      </c>
      <c r="H12" s="36">
        <f t="shared" si="0"/>
        <v>16.509999999999998</v>
      </c>
      <c r="I12" s="67">
        <f t="shared" si="0"/>
        <v>83.38</v>
      </c>
      <c r="J12" s="113">
        <f t="shared" si="0"/>
        <v>553.82000000000005</v>
      </c>
      <c r="K12" s="218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02">
        <f t="shared" si="0"/>
        <v>0.15</v>
      </c>
      <c r="P12" s="218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67">
        <f t="shared" si="0"/>
        <v>0.10099999999999999</v>
      </c>
    </row>
    <row r="13" spans="1:23" s="18" customFormat="1" ht="33.75" customHeight="1" thickBot="1" x14ac:dyDescent="0.4">
      <c r="A13" s="159"/>
      <c r="B13" s="154"/>
      <c r="C13" s="256"/>
      <c r="D13" s="357" t="s">
        <v>19</v>
      </c>
      <c r="E13" s="225"/>
      <c r="F13" s="214"/>
      <c r="G13" s="221"/>
      <c r="H13" s="56"/>
      <c r="I13" s="128"/>
      <c r="J13" s="470">
        <f>J12/23.5</f>
        <v>23.5668085106383</v>
      </c>
      <c r="K13" s="221"/>
      <c r="L13" s="56"/>
      <c r="M13" s="56"/>
      <c r="N13" s="56"/>
      <c r="O13" s="139"/>
      <c r="P13" s="221"/>
      <c r="Q13" s="56"/>
      <c r="R13" s="56"/>
      <c r="S13" s="56"/>
      <c r="T13" s="56"/>
      <c r="U13" s="56"/>
      <c r="V13" s="56"/>
      <c r="W13" s="128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439"/>
      <c r="B15" s="313"/>
      <c r="C15" s="231"/>
      <c r="D15" s="27"/>
      <c r="E15" s="28"/>
      <c r="F15" s="11"/>
      <c r="G15" s="9"/>
      <c r="H15" s="11"/>
      <c r="I15" s="11"/>
    </row>
    <row r="16" spans="1:23" ht="18" x14ac:dyDescent="0.35">
      <c r="A16" s="439"/>
      <c r="B16" s="313"/>
      <c r="C16" s="313"/>
      <c r="D16" s="27"/>
      <c r="E16" s="28"/>
      <c r="F16" s="11"/>
      <c r="G16" s="11"/>
      <c r="H16" s="11"/>
      <c r="I16" s="11"/>
      <c r="Q16" s="587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93"/>
      <c r="B4" s="133"/>
      <c r="C4" s="69" t="s">
        <v>37</v>
      </c>
      <c r="D4" s="70"/>
      <c r="E4" s="71"/>
      <c r="F4" s="72"/>
      <c r="G4" s="69"/>
      <c r="H4" s="73" t="s">
        <v>20</v>
      </c>
      <c r="I4" s="73"/>
      <c r="J4" s="73"/>
      <c r="K4" s="202" t="s">
        <v>21</v>
      </c>
      <c r="L4" s="748" t="s">
        <v>22</v>
      </c>
      <c r="M4" s="749"/>
      <c r="N4" s="750"/>
      <c r="O4" s="750"/>
      <c r="P4" s="751"/>
      <c r="Q4" s="752" t="s">
        <v>23</v>
      </c>
      <c r="R4" s="753"/>
      <c r="S4" s="753"/>
      <c r="T4" s="753"/>
      <c r="U4" s="753"/>
      <c r="V4" s="753"/>
      <c r="W4" s="753"/>
      <c r="X4" s="753"/>
    </row>
    <row r="5" spans="1:24" s="18" customFormat="1" ht="47" thickBot="1" x14ac:dyDescent="0.4">
      <c r="A5" s="94" t="s">
        <v>0</v>
      </c>
      <c r="B5" s="134"/>
      <c r="C5" s="75" t="s">
        <v>38</v>
      </c>
      <c r="D5" s="76" t="s">
        <v>39</v>
      </c>
      <c r="E5" s="77" t="s">
        <v>36</v>
      </c>
      <c r="F5" s="77" t="s">
        <v>24</v>
      </c>
      <c r="G5" s="75" t="s">
        <v>35</v>
      </c>
      <c r="H5" s="78" t="s">
        <v>25</v>
      </c>
      <c r="I5" s="79" t="s">
        <v>26</v>
      </c>
      <c r="J5" s="199" t="s">
        <v>27</v>
      </c>
      <c r="K5" s="203" t="s">
        <v>28</v>
      </c>
      <c r="L5" s="413" t="s">
        <v>29</v>
      </c>
      <c r="M5" s="413" t="s">
        <v>116</v>
      </c>
      <c r="N5" s="413" t="s">
        <v>30</v>
      </c>
      <c r="O5" s="584" t="s">
        <v>117</v>
      </c>
      <c r="P5" s="413" t="s">
        <v>118</v>
      </c>
      <c r="Q5" s="413" t="s">
        <v>31</v>
      </c>
      <c r="R5" s="413" t="s">
        <v>32</v>
      </c>
      <c r="S5" s="413" t="s">
        <v>33</v>
      </c>
      <c r="T5" s="413" t="s">
        <v>34</v>
      </c>
      <c r="U5" s="413" t="s">
        <v>119</v>
      </c>
      <c r="V5" s="413" t="s">
        <v>120</v>
      </c>
      <c r="W5" s="413" t="s">
        <v>121</v>
      </c>
      <c r="X5" s="413" t="s">
        <v>122</v>
      </c>
    </row>
    <row r="6" spans="1:24" s="18" customFormat="1" ht="33.75" customHeight="1" x14ac:dyDescent="0.35">
      <c r="A6" s="97" t="s">
        <v>5</v>
      </c>
      <c r="B6" s="522"/>
      <c r="C6" s="239">
        <v>10</v>
      </c>
      <c r="D6" s="627" t="s">
        <v>6</v>
      </c>
      <c r="E6" s="683" t="s">
        <v>136</v>
      </c>
      <c r="F6" s="658">
        <v>60</v>
      </c>
      <c r="G6" s="235"/>
      <c r="H6" s="287">
        <v>0.48</v>
      </c>
      <c r="I6" s="39">
        <v>4.8600000000000003</v>
      </c>
      <c r="J6" s="53">
        <v>1.2</v>
      </c>
      <c r="K6" s="595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01">
        <v>18.73</v>
      </c>
      <c r="R6" s="41">
        <v>25.25</v>
      </c>
      <c r="S6" s="41">
        <v>9.35</v>
      </c>
      <c r="T6" s="41">
        <v>0.37</v>
      </c>
      <c r="U6" s="41">
        <v>114.19</v>
      </c>
      <c r="V6" s="41">
        <v>0</v>
      </c>
      <c r="W6" s="41">
        <v>2.0000000000000001E-4</v>
      </c>
      <c r="X6" s="42">
        <v>0</v>
      </c>
    </row>
    <row r="7" spans="1:24" s="38" customFormat="1" ht="33.75" customHeight="1" x14ac:dyDescent="0.35">
      <c r="A7" s="96"/>
      <c r="B7" s="471"/>
      <c r="C7" s="113">
        <v>34</v>
      </c>
      <c r="D7" s="143" t="s">
        <v>7</v>
      </c>
      <c r="E7" s="189" t="s">
        <v>72</v>
      </c>
      <c r="F7" s="253">
        <v>200</v>
      </c>
      <c r="G7" s="113"/>
      <c r="H7" s="274">
        <v>9</v>
      </c>
      <c r="I7" s="91">
        <v>5.6</v>
      </c>
      <c r="J7" s="92">
        <v>13.8</v>
      </c>
      <c r="K7" s="229">
        <v>141</v>
      </c>
      <c r="L7" s="274">
        <v>0.24</v>
      </c>
      <c r="M7" s="227">
        <v>0.1</v>
      </c>
      <c r="N7" s="91">
        <v>1.1599999999999999</v>
      </c>
      <c r="O7" s="91">
        <v>160</v>
      </c>
      <c r="P7" s="226">
        <v>0</v>
      </c>
      <c r="Q7" s="274">
        <v>45.56</v>
      </c>
      <c r="R7" s="91">
        <v>86.52</v>
      </c>
      <c r="S7" s="91">
        <v>28.94</v>
      </c>
      <c r="T7" s="91">
        <v>2.16</v>
      </c>
      <c r="U7" s="91">
        <v>499.2</v>
      </c>
      <c r="V7" s="91">
        <v>4.0000000000000001E-3</v>
      </c>
      <c r="W7" s="91">
        <v>2E-3</v>
      </c>
      <c r="X7" s="226">
        <v>0.02</v>
      </c>
    </row>
    <row r="8" spans="1:24" s="38" customFormat="1" ht="33.75" customHeight="1" x14ac:dyDescent="0.35">
      <c r="A8" s="102"/>
      <c r="B8" s="130"/>
      <c r="C8" s="113">
        <v>86</v>
      </c>
      <c r="D8" s="222" t="s">
        <v>8</v>
      </c>
      <c r="E8" s="341" t="s">
        <v>75</v>
      </c>
      <c r="F8" s="198">
        <v>240</v>
      </c>
      <c r="G8" s="113"/>
      <c r="H8" s="269">
        <v>20.88</v>
      </c>
      <c r="I8" s="17">
        <v>8.8800000000000008</v>
      </c>
      <c r="J8" s="23">
        <v>24.48</v>
      </c>
      <c r="K8" s="204">
        <v>428.64</v>
      </c>
      <c r="L8" s="269">
        <v>0.21</v>
      </c>
      <c r="M8" s="19">
        <v>0.22</v>
      </c>
      <c r="N8" s="17">
        <v>11.16</v>
      </c>
      <c r="O8" s="17">
        <v>24</v>
      </c>
      <c r="P8" s="44">
        <v>0</v>
      </c>
      <c r="Q8" s="26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4">
        <v>0.12</v>
      </c>
    </row>
    <row r="9" spans="1:24" s="18" customFormat="1" ht="43.5" customHeight="1" x14ac:dyDescent="0.35">
      <c r="A9" s="98"/>
      <c r="B9" s="132"/>
      <c r="C9" s="112">
        <v>102</v>
      </c>
      <c r="D9" s="278" t="s">
        <v>15</v>
      </c>
      <c r="E9" s="267" t="s">
        <v>76</v>
      </c>
      <c r="F9" s="196">
        <v>200</v>
      </c>
      <c r="G9" s="112"/>
      <c r="H9" s="269">
        <v>1</v>
      </c>
      <c r="I9" s="17">
        <v>0</v>
      </c>
      <c r="J9" s="20">
        <v>23.6</v>
      </c>
      <c r="K9" s="204">
        <v>98.4</v>
      </c>
      <c r="L9" s="269">
        <v>0.02</v>
      </c>
      <c r="M9" s="19">
        <v>0.02</v>
      </c>
      <c r="N9" s="17">
        <v>0.78</v>
      </c>
      <c r="O9" s="17">
        <v>60</v>
      </c>
      <c r="P9" s="44">
        <v>0</v>
      </c>
      <c r="Q9" s="26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4">
        <v>0</v>
      </c>
    </row>
    <row r="10" spans="1:24" s="18" customFormat="1" ht="33.75" customHeight="1" x14ac:dyDescent="0.35">
      <c r="A10" s="98"/>
      <c r="B10" s="132"/>
      <c r="C10" s="114">
        <v>119</v>
      </c>
      <c r="D10" s="163" t="s">
        <v>11</v>
      </c>
      <c r="E10" s="190" t="s">
        <v>52</v>
      </c>
      <c r="F10" s="148">
        <v>30</v>
      </c>
      <c r="G10" s="148"/>
      <c r="H10" s="21">
        <v>2.13</v>
      </c>
      <c r="I10" s="22">
        <v>0.21</v>
      </c>
      <c r="J10" s="23">
        <v>13.26</v>
      </c>
      <c r="K10" s="309">
        <v>72</v>
      </c>
      <c r="L10" s="311">
        <v>0.03</v>
      </c>
      <c r="M10" s="21">
        <v>0.01</v>
      </c>
      <c r="N10" s="22">
        <v>0</v>
      </c>
      <c r="O10" s="22">
        <v>0</v>
      </c>
      <c r="P10" s="51">
        <v>0</v>
      </c>
      <c r="Q10" s="311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1">
        <v>0</v>
      </c>
    </row>
    <row r="11" spans="1:24" s="18" customFormat="1" ht="33.75" customHeight="1" x14ac:dyDescent="0.35">
      <c r="A11" s="98"/>
      <c r="B11" s="132"/>
      <c r="C11" s="140">
        <v>120</v>
      </c>
      <c r="D11" s="163" t="s">
        <v>12</v>
      </c>
      <c r="E11" s="190" t="s">
        <v>44</v>
      </c>
      <c r="F11" s="148">
        <v>20</v>
      </c>
      <c r="G11" s="148"/>
      <c r="H11" s="21">
        <v>1.1399999999999999</v>
      </c>
      <c r="I11" s="22">
        <v>0.22</v>
      </c>
      <c r="J11" s="23">
        <v>7.44</v>
      </c>
      <c r="K11" s="309">
        <v>36.26</v>
      </c>
      <c r="L11" s="311">
        <v>0.02</v>
      </c>
      <c r="M11" s="21">
        <v>2.4E-2</v>
      </c>
      <c r="N11" s="22">
        <v>0.08</v>
      </c>
      <c r="O11" s="22">
        <v>0</v>
      </c>
      <c r="P11" s="51">
        <v>0</v>
      </c>
      <c r="Q11" s="311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1">
        <v>1.2E-2</v>
      </c>
    </row>
    <row r="12" spans="1:24" s="38" customFormat="1" ht="33.75" customHeight="1" x14ac:dyDescent="0.35">
      <c r="A12" s="102"/>
      <c r="B12" s="471"/>
      <c r="C12" s="113"/>
      <c r="D12" s="222"/>
      <c r="E12" s="342" t="s">
        <v>18</v>
      </c>
      <c r="F12" s="304">
        <f>SUM(F6:F11)</f>
        <v>750</v>
      </c>
      <c r="G12" s="113"/>
      <c r="H12" s="311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45">
        <f>K6+K7+K8+K9+K10+K11</f>
        <v>826.57999999999993</v>
      </c>
      <c r="L12" s="311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1">
        <f t="shared" si="1"/>
        <v>0</v>
      </c>
      <c r="Q12" s="311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1">
        <f t="shared" si="1"/>
        <v>0.152</v>
      </c>
    </row>
    <row r="13" spans="1:24" s="38" customFormat="1" ht="33.75" customHeight="1" thickBot="1" x14ac:dyDescent="0.4">
      <c r="A13" s="127"/>
      <c r="B13" s="472"/>
      <c r="C13" s="290"/>
      <c r="D13" s="146"/>
      <c r="E13" s="344" t="s">
        <v>19</v>
      </c>
      <c r="F13" s="151"/>
      <c r="G13" s="225"/>
      <c r="H13" s="221"/>
      <c r="I13" s="56"/>
      <c r="J13" s="139"/>
      <c r="K13" s="423">
        <f>K12/23.5</f>
        <v>35.173617021276591</v>
      </c>
      <c r="L13" s="221"/>
      <c r="M13" s="169"/>
      <c r="N13" s="56"/>
      <c r="O13" s="56"/>
      <c r="P13" s="128"/>
      <c r="Q13" s="221"/>
      <c r="R13" s="56"/>
      <c r="S13" s="56"/>
      <c r="T13" s="56"/>
      <c r="U13" s="56"/>
      <c r="V13" s="56"/>
      <c r="W13" s="56"/>
      <c r="X13" s="128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17" t="s">
        <v>61</v>
      </c>
      <c r="B15" s="125"/>
      <c r="C15" s="618"/>
      <c r="D15" s="619"/>
      <c r="E15" s="27"/>
      <c r="F15" s="28"/>
      <c r="G15" s="11"/>
      <c r="H15" s="11"/>
      <c r="I15" s="11"/>
      <c r="J15" s="11"/>
    </row>
    <row r="16" spans="1:24" ht="18" x14ac:dyDescent="0.35">
      <c r="A16" s="620" t="s">
        <v>62</v>
      </c>
      <c r="B16" s="126"/>
      <c r="C16" s="621"/>
      <c r="D16" s="621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655" t="s">
        <v>37</v>
      </c>
      <c r="C4" s="115"/>
      <c r="D4" s="173"/>
      <c r="E4" s="442"/>
      <c r="F4" s="441"/>
      <c r="G4" s="285" t="s">
        <v>20</v>
      </c>
      <c r="H4" s="73"/>
      <c r="I4" s="286"/>
      <c r="J4" s="202" t="s">
        <v>21</v>
      </c>
      <c r="K4" s="748" t="s">
        <v>22</v>
      </c>
      <c r="L4" s="749"/>
      <c r="M4" s="750"/>
      <c r="N4" s="750"/>
      <c r="O4" s="751"/>
      <c r="P4" s="755" t="s">
        <v>23</v>
      </c>
      <c r="Q4" s="756"/>
      <c r="R4" s="756"/>
      <c r="S4" s="756"/>
      <c r="T4" s="756"/>
      <c r="U4" s="756"/>
      <c r="V4" s="756"/>
      <c r="W4" s="757"/>
    </row>
    <row r="5" spans="1:23" s="18" customFormat="1" ht="47" thickBot="1" x14ac:dyDescent="0.4">
      <c r="A5" s="94" t="s">
        <v>0</v>
      </c>
      <c r="B5" s="118" t="s">
        <v>38</v>
      </c>
      <c r="C5" s="116" t="s">
        <v>39</v>
      </c>
      <c r="D5" s="11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203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33.75" customHeight="1" x14ac:dyDescent="0.35">
      <c r="A6" s="97" t="s">
        <v>5</v>
      </c>
      <c r="B6" s="168">
        <v>14</v>
      </c>
      <c r="C6" s="299" t="s">
        <v>78</v>
      </c>
      <c r="D6" s="452" t="s">
        <v>79</v>
      </c>
      <c r="E6" s="168">
        <v>60</v>
      </c>
      <c r="F6" s="478"/>
      <c r="G6" s="479">
        <v>3.06</v>
      </c>
      <c r="H6" s="443">
        <v>6.36</v>
      </c>
      <c r="I6" s="444">
        <v>4.4400000000000004</v>
      </c>
      <c r="J6" s="666">
        <v>91.8</v>
      </c>
      <c r="K6" s="479">
        <v>2.73</v>
      </c>
      <c r="L6" s="443">
        <v>0.06</v>
      </c>
      <c r="M6" s="443">
        <v>4.33</v>
      </c>
      <c r="N6" s="443">
        <v>24</v>
      </c>
      <c r="O6" s="668">
        <v>0.09</v>
      </c>
      <c r="P6" s="479">
        <v>98.68</v>
      </c>
      <c r="Q6" s="443">
        <v>67.510000000000005</v>
      </c>
      <c r="R6" s="443">
        <v>13.48</v>
      </c>
      <c r="S6" s="443">
        <v>0.72</v>
      </c>
      <c r="T6" s="443">
        <v>151.6</v>
      </c>
      <c r="U6" s="443">
        <v>4.0000000000000001E-3</v>
      </c>
      <c r="V6" s="443">
        <v>2E-3</v>
      </c>
      <c r="W6" s="444">
        <v>1.2E-2</v>
      </c>
    </row>
    <row r="7" spans="1:23" s="18" customFormat="1" ht="33.75" customHeight="1" x14ac:dyDescent="0.35">
      <c r="A7" s="95"/>
      <c r="B7" s="148">
        <v>41</v>
      </c>
      <c r="C7" s="224" t="s">
        <v>7</v>
      </c>
      <c r="D7" s="349" t="s">
        <v>80</v>
      </c>
      <c r="E7" s="198">
        <v>200</v>
      </c>
      <c r="F7" s="438"/>
      <c r="G7" s="274">
        <v>6.8</v>
      </c>
      <c r="H7" s="91">
        <v>5.4</v>
      </c>
      <c r="I7" s="226">
        <v>8.8000000000000007</v>
      </c>
      <c r="J7" s="436">
        <v>111</v>
      </c>
      <c r="K7" s="274">
        <v>0.12</v>
      </c>
      <c r="L7" s="91">
        <v>0.1</v>
      </c>
      <c r="M7" s="91">
        <v>7.2</v>
      </c>
      <c r="N7" s="91">
        <v>160</v>
      </c>
      <c r="O7" s="92">
        <v>0</v>
      </c>
      <c r="P7" s="274">
        <v>57.04</v>
      </c>
      <c r="Q7" s="91">
        <v>126.88</v>
      </c>
      <c r="R7" s="91">
        <v>34</v>
      </c>
      <c r="S7" s="91">
        <v>1.54</v>
      </c>
      <c r="T7" s="91">
        <v>499.2</v>
      </c>
      <c r="U7" s="91">
        <v>4.0000000000000001E-3</v>
      </c>
      <c r="V7" s="91">
        <v>2E-3</v>
      </c>
      <c r="W7" s="226">
        <v>0.02</v>
      </c>
    </row>
    <row r="8" spans="1:23" s="38" customFormat="1" ht="33.75" customHeight="1" x14ac:dyDescent="0.35">
      <c r="A8" s="102"/>
      <c r="B8" s="148">
        <v>81</v>
      </c>
      <c r="C8" s="224" t="s">
        <v>8</v>
      </c>
      <c r="D8" s="172" t="s">
        <v>68</v>
      </c>
      <c r="E8" s="319">
        <v>90</v>
      </c>
      <c r="F8" s="178"/>
      <c r="G8" s="311">
        <v>22.41</v>
      </c>
      <c r="H8" s="22">
        <v>15.3</v>
      </c>
      <c r="I8" s="51">
        <v>0.54</v>
      </c>
      <c r="J8" s="310">
        <v>229.77</v>
      </c>
      <c r="K8" s="311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11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1">
        <v>0.14000000000000001</v>
      </c>
    </row>
    <row r="9" spans="1:23" s="18" customFormat="1" ht="43.5" customHeight="1" x14ac:dyDescent="0.35">
      <c r="A9" s="98"/>
      <c r="B9" s="148">
        <v>124</v>
      </c>
      <c r="C9" s="224" t="s">
        <v>83</v>
      </c>
      <c r="D9" s="418" t="s">
        <v>81</v>
      </c>
      <c r="E9" s="198">
        <v>150</v>
      </c>
      <c r="F9" s="438"/>
      <c r="G9" s="274">
        <v>4.05</v>
      </c>
      <c r="H9" s="91">
        <v>4.5</v>
      </c>
      <c r="I9" s="226">
        <v>22.8</v>
      </c>
      <c r="J9" s="436">
        <v>147.30000000000001</v>
      </c>
      <c r="K9" s="274">
        <v>0.11</v>
      </c>
      <c r="L9" s="91">
        <v>0.02</v>
      </c>
      <c r="M9" s="91">
        <v>0</v>
      </c>
      <c r="N9" s="91">
        <v>0</v>
      </c>
      <c r="O9" s="92">
        <v>0</v>
      </c>
      <c r="P9" s="274">
        <v>10.49</v>
      </c>
      <c r="Q9" s="91">
        <v>86</v>
      </c>
      <c r="R9" s="91">
        <v>30.56</v>
      </c>
      <c r="S9" s="91">
        <v>0.99</v>
      </c>
      <c r="T9" s="91">
        <v>80.400000000000006</v>
      </c>
      <c r="U9" s="91">
        <v>3.0000000000000001E-3</v>
      </c>
      <c r="V9" s="91">
        <v>1E-3</v>
      </c>
      <c r="W9" s="226">
        <v>0.02</v>
      </c>
    </row>
    <row r="10" spans="1:23" s="18" customFormat="1" ht="33.75" customHeight="1" x14ac:dyDescent="0.35">
      <c r="A10" s="98"/>
      <c r="B10" s="229">
        <v>100</v>
      </c>
      <c r="C10" s="224" t="s">
        <v>84</v>
      </c>
      <c r="D10" s="165" t="s">
        <v>82</v>
      </c>
      <c r="E10" s="148">
        <v>200</v>
      </c>
      <c r="F10" s="438"/>
      <c r="G10" s="311">
        <v>0.2</v>
      </c>
      <c r="H10" s="22">
        <v>0</v>
      </c>
      <c r="I10" s="51">
        <v>15.56</v>
      </c>
      <c r="J10" s="310">
        <v>63.2</v>
      </c>
      <c r="K10" s="269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6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4">
        <v>4.0000000000000001E-3</v>
      </c>
    </row>
    <row r="11" spans="1:23" s="18" customFormat="1" ht="33.75" customHeight="1" x14ac:dyDescent="0.35">
      <c r="A11" s="98"/>
      <c r="B11" s="229">
        <v>119</v>
      </c>
      <c r="C11" s="224" t="s">
        <v>11</v>
      </c>
      <c r="D11" s="165" t="s">
        <v>52</v>
      </c>
      <c r="E11" s="148">
        <v>45</v>
      </c>
      <c r="F11" s="438"/>
      <c r="G11" s="311">
        <v>3.19</v>
      </c>
      <c r="H11" s="22">
        <v>0.31</v>
      </c>
      <c r="I11" s="51">
        <v>19.89</v>
      </c>
      <c r="J11" s="310">
        <v>108</v>
      </c>
      <c r="K11" s="311">
        <v>0.05</v>
      </c>
      <c r="L11" s="22">
        <v>0.02</v>
      </c>
      <c r="M11" s="22">
        <v>0</v>
      </c>
      <c r="N11" s="22">
        <v>0</v>
      </c>
      <c r="O11" s="23">
        <v>0</v>
      </c>
      <c r="P11" s="311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1">
        <v>0</v>
      </c>
    </row>
    <row r="12" spans="1:23" s="18" customFormat="1" ht="33.75" customHeight="1" x14ac:dyDescent="0.35">
      <c r="A12" s="102"/>
      <c r="B12" s="148">
        <v>120</v>
      </c>
      <c r="C12" s="224" t="s">
        <v>12</v>
      </c>
      <c r="D12" s="165" t="s">
        <v>44</v>
      </c>
      <c r="E12" s="148">
        <v>25</v>
      </c>
      <c r="F12" s="438"/>
      <c r="G12" s="311">
        <v>1.42</v>
      </c>
      <c r="H12" s="22">
        <v>0.27</v>
      </c>
      <c r="I12" s="51">
        <v>9.3000000000000007</v>
      </c>
      <c r="J12" s="310">
        <v>45.32</v>
      </c>
      <c r="K12" s="311">
        <v>0.02</v>
      </c>
      <c r="L12" s="22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18" customFormat="1" ht="33.75" customHeight="1" x14ac:dyDescent="0.35">
      <c r="A13" s="102"/>
      <c r="B13" s="153"/>
      <c r="C13" s="237"/>
      <c r="D13" s="356" t="s">
        <v>18</v>
      </c>
      <c r="E13" s="209">
        <f>SUM(E6:E12)</f>
        <v>770</v>
      </c>
      <c r="F13" s="330">
        <f t="shared" ref="F13:W13" si="0">SUM(F6:F12)</f>
        <v>0</v>
      </c>
      <c r="G13" s="481">
        <f t="shared" si="0"/>
        <v>41.129999999999995</v>
      </c>
      <c r="H13" s="90">
        <f t="shared" si="0"/>
        <v>32.14</v>
      </c>
      <c r="I13" s="305">
        <f t="shared" si="0"/>
        <v>81.33</v>
      </c>
      <c r="J13" s="450">
        <f t="shared" si="0"/>
        <v>796.39000000000021</v>
      </c>
      <c r="K13" s="481">
        <f t="shared" si="0"/>
        <v>3.0799999999999996</v>
      </c>
      <c r="L13" s="90">
        <f t="shared" si="0"/>
        <v>0.37400000000000011</v>
      </c>
      <c r="M13" s="90">
        <f t="shared" si="0"/>
        <v>14.07</v>
      </c>
      <c r="N13" s="90">
        <f t="shared" si="0"/>
        <v>212.8</v>
      </c>
      <c r="O13" s="306">
        <f t="shared" si="0"/>
        <v>0.09</v>
      </c>
      <c r="P13" s="481">
        <f t="shared" si="0"/>
        <v>225.8</v>
      </c>
      <c r="Q13" s="90">
        <f t="shared" si="0"/>
        <v>584.43000000000006</v>
      </c>
      <c r="R13" s="90">
        <f t="shared" si="0"/>
        <v>143.93</v>
      </c>
      <c r="S13" s="90">
        <f t="shared" si="0"/>
        <v>6.32</v>
      </c>
      <c r="T13" s="90">
        <f t="shared" si="0"/>
        <v>1164.6899999999996</v>
      </c>
      <c r="U13" s="90">
        <f t="shared" si="0"/>
        <v>1.95E-2</v>
      </c>
      <c r="V13" s="90">
        <f t="shared" si="0"/>
        <v>1.0500000000000001E-2</v>
      </c>
      <c r="W13" s="305">
        <f t="shared" si="0"/>
        <v>0.216</v>
      </c>
    </row>
    <row r="14" spans="1:23" s="18" customFormat="1" ht="33.75" customHeight="1" thickBot="1" x14ac:dyDescent="0.4">
      <c r="A14" s="127"/>
      <c r="B14" s="151"/>
      <c r="C14" s="242"/>
      <c r="D14" s="357" t="s">
        <v>19</v>
      </c>
      <c r="E14" s="151"/>
      <c r="F14" s="225"/>
      <c r="G14" s="273"/>
      <c r="H14" s="166"/>
      <c r="I14" s="167"/>
      <c r="J14" s="667">
        <f>J13/23.5</f>
        <v>33.888936170212773</v>
      </c>
      <c r="K14" s="273"/>
      <c r="L14" s="166"/>
      <c r="M14" s="166"/>
      <c r="N14" s="166"/>
      <c r="O14" s="243"/>
      <c r="P14" s="273"/>
      <c r="Q14" s="166"/>
      <c r="R14" s="166"/>
      <c r="S14" s="166"/>
      <c r="T14" s="166"/>
      <c r="U14" s="166"/>
      <c r="V14" s="166"/>
      <c r="W14" s="167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531"/>
      <c r="C4" s="531" t="s">
        <v>37</v>
      </c>
      <c r="D4" s="549"/>
      <c r="E4" s="173"/>
      <c r="F4" s="531"/>
      <c r="G4" s="530"/>
      <c r="H4" s="285" t="s">
        <v>20</v>
      </c>
      <c r="I4" s="73"/>
      <c r="J4" s="286"/>
      <c r="K4" s="366" t="s">
        <v>21</v>
      </c>
      <c r="L4" s="748" t="s">
        <v>22</v>
      </c>
      <c r="M4" s="749"/>
      <c r="N4" s="750"/>
      <c r="O4" s="750"/>
      <c r="P4" s="751"/>
      <c r="Q4" s="752" t="s">
        <v>23</v>
      </c>
      <c r="R4" s="753"/>
      <c r="S4" s="753"/>
      <c r="T4" s="753"/>
      <c r="U4" s="753"/>
      <c r="V4" s="753"/>
      <c r="W4" s="753"/>
      <c r="X4" s="753"/>
    </row>
    <row r="5" spans="1:24" s="18" customFormat="1" ht="47" thickBot="1" x14ac:dyDescent="0.4">
      <c r="A5" s="156" t="s">
        <v>0</v>
      </c>
      <c r="B5" s="118"/>
      <c r="C5" s="118" t="s">
        <v>38</v>
      </c>
      <c r="D5" s="550" t="s">
        <v>39</v>
      </c>
      <c r="E5" s="118" t="s">
        <v>36</v>
      </c>
      <c r="F5" s="118" t="s">
        <v>24</v>
      </c>
      <c r="G5" s="111" t="s">
        <v>35</v>
      </c>
      <c r="H5" s="648" t="s">
        <v>25</v>
      </c>
      <c r="I5" s="607" t="s">
        <v>26</v>
      </c>
      <c r="J5" s="611" t="s">
        <v>27</v>
      </c>
      <c r="K5" s="367" t="s">
        <v>28</v>
      </c>
      <c r="L5" s="610" t="s">
        <v>29</v>
      </c>
      <c r="M5" s="610" t="s">
        <v>116</v>
      </c>
      <c r="N5" s="610" t="s">
        <v>30</v>
      </c>
      <c r="O5" s="630" t="s">
        <v>117</v>
      </c>
      <c r="P5" s="610" t="s">
        <v>118</v>
      </c>
      <c r="Q5" s="610" t="s">
        <v>31</v>
      </c>
      <c r="R5" s="610" t="s">
        <v>32</v>
      </c>
      <c r="S5" s="610" t="s">
        <v>33</v>
      </c>
      <c r="T5" s="610" t="s">
        <v>34</v>
      </c>
      <c r="U5" s="610" t="s">
        <v>119</v>
      </c>
      <c r="V5" s="610" t="s">
        <v>120</v>
      </c>
      <c r="W5" s="610" t="s">
        <v>121</v>
      </c>
      <c r="X5" s="610" t="s">
        <v>122</v>
      </c>
    </row>
    <row r="6" spans="1:24" s="18" customFormat="1" ht="26.5" customHeight="1" x14ac:dyDescent="0.35">
      <c r="A6" s="158" t="s">
        <v>5</v>
      </c>
      <c r="B6" s="152"/>
      <c r="C6" s="459">
        <v>135</v>
      </c>
      <c r="D6" s="435" t="s">
        <v>17</v>
      </c>
      <c r="E6" s="187" t="s">
        <v>142</v>
      </c>
      <c r="F6" s="168">
        <v>60</v>
      </c>
      <c r="G6" s="299"/>
      <c r="H6" s="539">
        <v>1.2</v>
      </c>
      <c r="I6" s="432">
        <v>5.4</v>
      </c>
      <c r="J6" s="540">
        <v>5.16</v>
      </c>
      <c r="K6" s="207">
        <v>73.2</v>
      </c>
      <c r="L6" s="539">
        <v>0.01</v>
      </c>
      <c r="M6" s="431">
        <v>0.03</v>
      </c>
      <c r="N6" s="432">
        <v>4.2</v>
      </c>
      <c r="O6" s="432">
        <v>90</v>
      </c>
      <c r="P6" s="433">
        <v>0</v>
      </c>
      <c r="Q6" s="539">
        <v>24.6</v>
      </c>
      <c r="R6" s="432">
        <v>40.200000000000003</v>
      </c>
      <c r="S6" s="432">
        <v>21</v>
      </c>
      <c r="T6" s="432">
        <v>4.2</v>
      </c>
      <c r="U6" s="432">
        <v>189</v>
      </c>
      <c r="V6" s="432">
        <v>0</v>
      </c>
      <c r="W6" s="432">
        <v>0</v>
      </c>
      <c r="X6" s="540">
        <v>0</v>
      </c>
    </row>
    <row r="7" spans="1:24" s="18" customFormat="1" ht="26.5" customHeight="1" x14ac:dyDescent="0.35">
      <c r="A7" s="119"/>
      <c r="B7" s="149"/>
      <c r="C7" s="149">
        <v>138</v>
      </c>
      <c r="D7" s="553" t="s">
        <v>7</v>
      </c>
      <c r="E7" s="555" t="s">
        <v>86</v>
      </c>
      <c r="F7" s="196">
        <v>200</v>
      </c>
      <c r="G7" s="112"/>
      <c r="H7" s="270">
        <v>6.2</v>
      </c>
      <c r="I7" s="13">
        <v>6.2</v>
      </c>
      <c r="J7" s="48">
        <v>11</v>
      </c>
      <c r="K7" s="114">
        <v>125.8</v>
      </c>
      <c r="L7" s="270">
        <v>0.08</v>
      </c>
      <c r="M7" s="87">
        <v>0.04</v>
      </c>
      <c r="N7" s="13">
        <v>10.7</v>
      </c>
      <c r="O7" s="13">
        <v>100.5</v>
      </c>
      <c r="P7" s="48">
        <v>0</v>
      </c>
      <c r="Q7" s="27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48">
        <v>1.7999999999999999E-2</v>
      </c>
    </row>
    <row r="8" spans="1:24" s="38" customFormat="1" ht="26.5" customHeight="1" x14ac:dyDescent="0.35">
      <c r="A8" s="120"/>
      <c r="B8" s="130"/>
      <c r="C8" s="148">
        <v>80</v>
      </c>
      <c r="D8" s="552" t="s">
        <v>8</v>
      </c>
      <c r="E8" s="556" t="s">
        <v>93</v>
      </c>
      <c r="F8" s="198">
        <v>90</v>
      </c>
      <c r="G8" s="113"/>
      <c r="H8" s="270">
        <v>14.85</v>
      </c>
      <c r="I8" s="13">
        <v>13.32</v>
      </c>
      <c r="J8" s="48">
        <v>5.94</v>
      </c>
      <c r="K8" s="114">
        <v>202.68</v>
      </c>
      <c r="L8" s="270">
        <v>0.06</v>
      </c>
      <c r="M8" s="87">
        <v>0.1</v>
      </c>
      <c r="N8" s="13">
        <v>3.38</v>
      </c>
      <c r="O8" s="13">
        <v>19.5</v>
      </c>
      <c r="P8" s="48">
        <v>0</v>
      </c>
      <c r="Q8" s="27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48">
        <v>0.09</v>
      </c>
    </row>
    <row r="9" spans="1:24" s="38" customFormat="1" ht="26.5" customHeight="1" x14ac:dyDescent="0.35">
      <c r="A9" s="120"/>
      <c r="B9" s="130"/>
      <c r="C9" s="148">
        <v>54</v>
      </c>
      <c r="D9" s="551" t="s">
        <v>83</v>
      </c>
      <c r="E9" s="164" t="s">
        <v>41</v>
      </c>
      <c r="F9" s="147">
        <v>150</v>
      </c>
      <c r="G9" s="140"/>
      <c r="H9" s="311">
        <v>7.2</v>
      </c>
      <c r="I9" s="22">
        <v>5.0999999999999996</v>
      </c>
      <c r="J9" s="51">
        <v>33.9</v>
      </c>
      <c r="K9" s="310">
        <v>210.3</v>
      </c>
      <c r="L9" s="311">
        <v>0.21</v>
      </c>
      <c r="M9" s="21">
        <v>0.11</v>
      </c>
      <c r="N9" s="22">
        <v>0</v>
      </c>
      <c r="O9" s="22">
        <v>0</v>
      </c>
      <c r="P9" s="51">
        <v>0</v>
      </c>
      <c r="Q9" s="311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1">
        <v>0.02</v>
      </c>
    </row>
    <row r="10" spans="1:24" s="18" customFormat="1" ht="33.75" customHeight="1" x14ac:dyDescent="0.35">
      <c r="A10" s="121"/>
      <c r="B10" s="149"/>
      <c r="C10" s="113">
        <v>98</v>
      </c>
      <c r="D10" s="163" t="s">
        <v>15</v>
      </c>
      <c r="E10" s="272" t="s">
        <v>14</v>
      </c>
      <c r="F10" s="193">
        <v>200</v>
      </c>
      <c r="G10" s="186"/>
      <c r="H10" s="269">
        <v>0.4</v>
      </c>
      <c r="I10" s="17">
        <v>0</v>
      </c>
      <c r="J10" s="44">
        <v>27</v>
      </c>
      <c r="K10" s="284">
        <v>110</v>
      </c>
      <c r="L10" s="269">
        <v>0.05</v>
      </c>
      <c r="M10" s="19">
        <v>0.02</v>
      </c>
      <c r="N10" s="17">
        <v>0</v>
      </c>
      <c r="O10" s="17">
        <v>0</v>
      </c>
      <c r="P10" s="44">
        <v>0</v>
      </c>
      <c r="Q10" s="26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48">
        <v>0</v>
      </c>
    </row>
    <row r="11" spans="1:24" s="18" customFormat="1" ht="26.5" customHeight="1" x14ac:dyDescent="0.35">
      <c r="A11" s="121"/>
      <c r="B11" s="150"/>
      <c r="C11" s="150">
        <v>119</v>
      </c>
      <c r="D11" s="551" t="s">
        <v>52</v>
      </c>
      <c r="E11" s="164" t="s">
        <v>52</v>
      </c>
      <c r="F11" s="147">
        <v>30</v>
      </c>
      <c r="G11" s="140"/>
      <c r="H11" s="269">
        <v>2.13</v>
      </c>
      <c r="I11" s="17">
        <v>0.21</v>
      </c>
      <c r="J11" s="44">
        <v>13.26</v>
      </c>
      <c r="K11" s="283">
        <v>72</v>
      </c>
      <c r="L11" s="311">
        <v>0.03</v>
      </c>
      <c r="M11" s="21">
        <v>0.01</v>
      </c>
      <c r="N11" s="22">
        <v>0</v>
      </c>
      <c r="O11" s="22">
        <v>0</v>
      </c>
      <c r="P11" s="51">
        <v>0</v>
      </c>
      <c r="Q11" s="31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1">
        <v>0</v>
      </c>
    </row>
    <row r="12" spans="1:24" s="18" customFormat="1" ht="26.5" customHeight="1" x14ac:dyDescent="0.35">
      <c r="A12" s="121"/>
      <c r="B12" s="150"/>
      <c r="C12" s="150">
        <v>120</v>
      </c>
      <c r="D12" s="551" t="s">
        <v>44</v>
      </c>
      <c r="E12" s="164" t="s">
        <v>44</v>
      </c>
      <c r="F12" s="147">
        <v>25</v>
      </c>
      <c r="G12" s="140"/>
      <c r="H12" s="269">
        <v>1.42</v>
      </c>
      <c r="I12" s="17">
        <v>0.27</v>
      </c>
      <c r="J12" s="44">
        <v>9.3000000000000007</v>
      </c>
      <c r="K12" s="283">
        <v>45.32</v>
      </c>
      <c r="L12" s="269">
        <v>0.02</v>
      </c>
      <c r="M12" s="19">
        <v>0.03</v>
      </c>
      <c r="N12" s="17">
        <v>0.1</v>
      </c>
      <c r="O12" s="17">
        <v>0</v>
      </c>
      <c r="P12" s="44">
        <v>0</v>
      </c>
      <c r="Q12" s="26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4">
        <v>0.02</v>
      </c>
    </row>
    <row r="13" spans="1:24" s="38" customFormat="1" ht="26.5" customHeight="1" x14ac:dyDescent="0.35">
      <c r="A13" s="120"/>
      <c r="B13" s="130"/>
      <c r="C13" s="153"/>
      <c r="D13" s="554"/>
      <c r="E13" s="170" t="s">
        <v>18</v>
      </c>
      <c r="F13" s="209">
        <f>SUM(F6:F12)</f>
        <v>755</v>
      </c>
      <c r="G13" s="288"/>
      <c r="H13" s="220">
        <f t="shared" ref="H13:J13" si="0">SUM(H6:H12)</f>
        <v>33.4</v>
      </c>
      <c r="I13" s="106">
        <f t="shared" si="0"/>
        <v>30.500000000000004</v>
      </c>
      <c r="J13" s="108">
        <f t="shared" si="0"/>
        <v>105.56</v>
      </c>
      <c r="K13" s="450">
        <f>SUM(K6:K12)</f>
        <v>839.30000000000007</v>
      </c>
      <c r="L13" s="220">
        <f t="shared" ref="L13:X13" si="1">SUM(L6:L12)</f>
        <v>0.45999999999999996</v>
      </c>
      <c r="M13" s="106">
        <f t="shared" si="1"/>
        <v>0.34000000000000008</v>
      </c>
      <c r="N13" s="106">
        <f t="shared" si="1"/>
        <v>18.38</v>
      </c>
      <c r="O13" s="106">
        <f t="shared" si="1"/>
        <v>210</v>
      </c>
      <c r="P13" s="108">
        <f t="shared" si="1"/>
        <v>0</v>
      </c>
      <c r="Q13" s="220">
        <f t="shared" si="1"/>
        <v>128.41999999999999</v>
      </c>
      <c r="R13" s="106">
        <f t="shared" si="1"/>
        <v>594.24</v>
      </c>
      <c r="S13" s="106">
        <f t="shared" si="1"/>
        <v>294.25</v>
      </c>
      <c r="T13" s="106">
        <f t="shared" si="1"/>
        <v>16.27</v>
      </c>
      <c r="U13" s="106">
        <f t="shared" si="1"/>
        <v>1090.2199999999998</v>
      </c>
      <c r="V13" s="106">
        <f t="shared" si="1"/>
        <v>1.2500000000000002E-2</v>
      </c>
      <c r="W13" s="106">
        <f t="shared" si="1"/>
        <v>1.2500000000000001E-2</v>
      </c>
      <c r="X13" s="108">
        <f t="shared" si="1"/>
        <v>0.14799999999999999</v>
      </c>
    </row>
    <row r="14" spans="1:24" s="38" customFormat="1" ht="26.5" customHeight="1" thickBot="1" x14ac:dyDescent="0.4">
      <c r="A14" s="159"/>
      <c r="B14" s="131"/>
      <c r="C14" s="154"/>
      <c r="D14" s="256"/>
      <c r="E14" s="171" t="s">
        <v>19</v>
      </c>
      <c r="F14" s="151"/>
      <c r="G14" s="225"/>
      <c r="H14" s="221"/>
      <c r="I14" s="56"/>
      <c r="J14" s="128"/>
      <c r="K14" s="470">
        <f>K13/23.5</f>
        <v>35.714893617021282</v>
      </c>
      <c r="L14" s="221"/>
      <c r="M14" s="169"/>
      <c r="N14" s="56"/>
      <c r="O14" s="56"/>
      <c r="P14" s="128"/>
      <c r="Q14" s="221"/>
      <c r="R14" s="56"/>
      <c r="S14" s="56"/>
      <c r="T14" s="56"/>
      <c r="U14" s="56"/>
      <c r="V14" s="56"/>
      <c r="W14" s="56"/>
      <c r="X14" s="128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34" customFormat="1" ht="18" x14ac:dyDescent="0.35">
      <c r="A16" s="439"/>
      <c r="B16" s="316"/>
      <c r="C16" s="313"/>
      <c r="D16" s="313"/>
      <c r="E16" s="314"/>
      <c r="F16" s="315"/>
      <c r="G16" s="313"/>
      <c r="H16" s="313"/>
      <c r="I16" s="313"/>
      <c r="J16" s="313"/>
    </row>
    <row r="17" spans="1:10" ht="18" x14ac:dyDescent="0.35">
      <c r="A17" s="11"/>
      <c r="B17" s="408"/>
      <c r="C17" s="408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17"/>
      <c r="C4" s="137" t="s">
        <v>37</v>
      </c>
      <c r="D4" s="317"/>
      <c r="E4" s="173"/>
      <c r="F4" s="530"/>
      <c r="G4" s="622"/>
      <c r="H4" s="295" t="s">
        <v>20</v>
      </c>
      <c r="I4" s="296"/>
      <c r="J4" s="297"/>
      <c r="K4" s="282" t="s">
        <v>21</v>
      </c>
      <c r="L4" s="748" t="s">
        <v>22</v>
      </c>
      <c r="M4" s="749"/>
      <c r="N4" s="750"/>
      <c r="O4" s="750"/>
      <c r="P4" s="751"/>
      <c r="Q4" s="752" t="s">
        <v>23</v>
      </c>
      <c r="R4" s="753"/>
      <c r="S4" s="753"/>
      <c r="T4" s="753"/>
      <c r="U4" s="753"/>
      <c r="V4" s="753"/>
      <c r="W4" s="753"/>
      <c r="X4" s="754"/>
    </row>
    <row r="5" spans="1:24" s="18" customFormat="1" ht="28.5" customHeight="1" thickBot="1" x14ac:dyDescent="0.4">
      <c r="A5" s="156" t="s">
        <v>0</v>
      </c>
      <c r="B5" s="280"/>
      <c r="C5" s="637" t="s">
        <v>38</v>
      </c>
      <c r="D5" s="558" t="s">
        <v>39</v>
      </c>
      <c r="E5" s="118" t="s">
        <v>36</v>
      </c>
      <c r="F5" s="111" t="s">
        <v>24</v>
      </c>
      <c r="G5" s="637" t="s">
        <v>35</v>
      </c>
      <c r="H5" s="298" t="s">
        <v>25</v>
      </c>
      <c r="I5" s="14" t="s">
        <v>26</v>
      </c>
      <c r="J5" s="83" t="s">
        <v>27</v>
      </c>
      <c r="K5" s="638" t="s">
        <v>28</v>
      </c>
      <c r="L5" s="610" t="s">
        <v>29</v>
      </c>
      <c r="M5" s="610" t="s">
        <v>116</v>
      </c>
      <c r="N5" s="610" t="s">
        <v>30</v>
      </c>
      <c r="O5" s="630" t="s">
        <v>117</v>
      </c>
      <c r="P5" s="623" t="s">
        <v>118</v>
      </c>
      <c r="Q5" s="610" t="s">
        <v>31</v>
      </c>
      <c r="R5" s="610" t="s">
        <v>32</v>
      </c>
      <c r="S5" s="610" t="s">
        <v>33</v>
      </c>
      <c r="T5" s="610" t="s">
        <v>34</v>
      </c>
      <c r="U5" s="610" t="s">
        <v>119</v>
      </c>
      <c r="V5" s="610" t="s">
        <v>120</v>
      </c>
      <c r="W5" s="610" t="s">
        <v>121</v>
      </c>
      <c r="X5" s="623" t="s">
        <v>122</v>
      </c>
    </row>
    <row r="6" spans="1:24" s="18" customFormat="1" ht="36" customHeight="1" x14ac:dyDescent="0.35">
      <c r="A6" s="158" t="s">
        <v>5</v>
      </c>
      <c r="B6" s="239"/>
      <c r="C6" s="239">
        <v>134</v>
      </c>
      <c r="D6" s="275" t="s">
        <v>17</v>
      </c>
      <c r="E6" s="308" t="s">
        <v>108</v>
      </c>
      <c r="F6" s="152">
        <v>150</v>
      </c>
      <c r="G6" s="629"/>
      <c r="H6" s="287">
        <v>0.6</v>
      </c>
      <c r="I6" s="39">
        <v>0</v>
      </c>
      <c r="J6" s="241">
        <v>16.95</v>
      </c>
      <c r="K6" s="536">
        <v>69</v>
      </c>
      <c r="L6" s="287">
        <v>0.01</v>
      </c>
      <c r="M6" s="52">
        <v>0.03</v>
      </c>
      <c r="N6" s="39">
        <v>19.5</v>
      </c>
      <c r="O6" s="39">
        <v>0</v>
      </c>
      <c r="P6" s="53">
        <v>0</v>
      </c>
      <c r="Q6" s="301">
        <v>24</v>
      </c>
      <c r="R6" s="41">
        <v>16.5</v>
      </c>
      <c r="S6" s="41">
        <v>13.5</v>
      </c>
      <c r="T6" s="41">
        <v>3.3</v>
      </c>
      <c r="U6" s="41">
        <v>417</v>
      </c>
      <c r="V6" s="41">
        <v>3.0000000000000001E-3</v>
      </c>
      <c r="W6" s="41">
        <v>5.0000000000000001E-4</v>
      </c>
      <c r="X6" s="42">
        <v>1.4999999999999999E-2</v>
      </c>
    </row>
    <row r="7" spans="1:24" s="18" customFormat="1" ht="26.5" customHeight="1" x14ac:dyDescent="0.35">
      <c r="A7" s="119"/>
      <c r="B7" s="149"/>
      <c r="C7" s="178">
        <v>34</v>
      </c>
      <c r="D7" s="445" t="s">
        <v>7</v>
      </c>
      <c r="E7" s="451" t="s">
        <v>72</v>
      </c>
      <c r="F7" s="318">
        <v>200</v>
      </c>
      <c r="G7" s="177"/>
      <c r="H7" s="270">
        <v>9</v>
      </c>
      <c r="I7" s="13">
        <v>5.6</v>
      </c>
      <c r="J7" s="25">
        <v>13.8</v>
      </c>
      <c r="K7" s="150">
        <v>141</v>
      </c>
      <c r="L7" s="227">
        <v>0.24</v>
      </c>
      <c r="M7" s="227">
        <v>0.1</v>
      </c>
      <c r="N7" s="91">
        <v>1.1599999999999999</v>
      </c>
      <c r="O7" s="91">
        <v>160</v>
      </c>
      <c r="P7" s="226">
        <v>0</v>
      </c>
      <c r="Q7" s="274">
        <v>45.56</v>
      </c>
      <c r="R7" s="91">
        <v>86.52</v>
      </c>
      <c r="S7" s="91">
        <v>28.94</v>
      </c>
      <c r="T7" s="91">
        <v>2.16</v>
      </c>
      <c r="U7" s="91">
        <v>499.2</v>
      </c>
      <c r="V7" s="91">
        <v>4.0000000000000001E-3</v>
      </c>
      <c r="W7" s="91">
        <v>2E-3</v>
      </c>
      <c r="X7" s="226">
        <v>0.02</v>
      </c>
    </row>
    <row r="8" spans="1:24" s="38" customFormat="1" ht="26.5" customHeight="1" x14ac:dyDescent="0.35">
      <c r="A8" s="120"/>
      <c r="B8" s="130"/>
      <c r="C8" s="113">
        <v>240</v>
      </c>
      <c r="D8" s="163" t="s">
        <v>8</v>
      </c>
      <c r="E8" s="184" t="s">
        <v>123</v>
      </c>
      <c r="F8" s="147">
        <v>90</v>
      </c>
      <c r="G8" s="140"/>
      <c r="H8" s="269">
        <v>20.170000000000002</v>
      </c>
      <c r="I8" s="17">
        <v>20.309999999999999</v>
      </c>
      <c r="J8" s="44">
        <v>2.09</v>
      </c>
      <c r="K8" s="204">
        <v>274</v>
      </c>
      <c r="L8" s="269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69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4">
        <v>0.1</v>
      </c>
    </row>
    <row r="9" spans="1:24" s="38" customFormat="1" ht="26.5" customHeight="1" x14ac:dyDescent="0.35">
      <c r="A9" s="120"/>
      <c r="B9" s="130"/>
      <c r="C9" s="178">
        <v>65</v>
      </c>
      <c r="D9" s="446" t="s">
        <v>83</v>
      </c>
      <c r="E9" s="164" t="s">
        <v>51</v>
      </c>
      <c r="F9" s="140">
        <v>150</v>
      </c>
      <c r="G9" s="179"/>
      <c r="H9" s="437">
        <v>6.45</v>
      </c>
      <c r="I9" s="104">
        <v>4.05</v>
      </c>
      <c r="J9" s="105">
        <v>40.200000000000003</v>
      </c>
      <c r="K9" s="208">
        <v>223.65</v>
      </c>
      <c r="L9" s="87">
        <v>0.08</v>
      </c>
      <c r="M9" s="87">
        <v>0.02</v>
      </c>
      <c r="N9" s="13">
        <v>0</v>
      </c>
      <c r="O9" s="13">
        <v>30</v>
      </c>
      <c r="P9" s="48">
        <v>0.11</v>
      </c>
      <c r="Q9" s="270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1">
        <v>0</v>
      </c>
    </row>
    <row r="10" spans="1:24" s="18" customFormat="1" ht="33.75" customHeight="1" x14ac:dyDescent="0.35">
      <c r="A10" s="121"/>
      <c r="B10" s="149"/>
      <c r="C10" s="229">
        <v>216</v>
      </c>
      <c r="D10" s="186" t="s">
        <v>15</v>
      </c>
      <c r="E10" s="236" t="s">
        <v>126</v>
      </c>
      <c r="F10" s="147">
        <v>200</v>
      </c>
      <c r="G10" s="281"/>
      <c r="H10" s="269">
        <v>0.26</v>
      </c>
      <c r="I10" s="17">
        <v>0</v>
      </c>
      <c r="J10" s="44">
        <v>15.46</v>
      </c>
      <c r="K10" s="204">
        <v>62</v>
      </c>
      <c r="L10" s="311">
        <v>0</v>
      </c>
      <c r="M10" s="21">
        <v>0</v>
      </c>
      <c r="N10" s="22">
        <v>4.4000000000000004</v>
      </c>
      <c r="O10" s="22">
        <v>0</v>
      </c>
      <c r="P10" s="51">
        <v>0</v>
      </c>
      <c r="Q10" s="31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1">
        <v>0</v>
      </c>
    </row>
    <row r="11" spans="1:24" s="18" customFormat="1" ht="26.5" customHeight="1" x14ac:dyDescent="0.35">
      <c r="A11" s="121"/>
      <c r="B11" s="150"/>
      <c r="C11" s="114">
        <v>119</v>
      </c>
      <c r="D11" s="163" t="s">
        <v>11</v>
      </c>
      <c r="E11" s="186" t="s">
        <v>52</v>
      </c>
      <c r="F11" s="193">
        <v>20</v>
      </c>
      <c r="G11" s="140"/>
      <c r="H11" s="269">
        <v>1.4</v>
      </c>
      <c r="I11" s="17">
        <v>0.14000000000000001</v>
      </c>
      <c r="J11" s="44">
        <v>8.8000000000000007</v>
      </c>
      <c r="K11" s="283">
        <v>48</v>
      </c>
      <c r="L11" s="269">
        <v>0.02</v>
      </c>
      <c r="M11" s="19">
        <v>6.0000000000000001E-3</v>
      </c>
      <c r="N11" s="17">
        <v>0</v>
      </c>
      <c r="O11" s="17">
        <v>0</v>
      </c>
      <c r="P11" s="44">
        <v>0</v>
      </c>
      <c r="Q11" s="26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4">
        <v>0</v>
      </c>
    </row>
    <row r="12" spans="1:24" s="18" customFormat="1" ht="26.5" customHeight="1" x14ac:dyDescent="0.35">
      <c r="A12" s="121"/>
      <c r="B12" s="150"/>
      <c r="C12" s="140">
        <v>120</v>
      </c>
      <c r="D12" s="447" t="s">
        <v>12</v>
      </c>
      <c r="E12" s="164" t="s">
        <v>44</v>
      </c>
      <c r="F12" s="148">
        <v>20</v>
      </c>
      <c r="G12" s="178"/>
      <c r="H12" s="311">
        <v>1.1399999999999999</v>
      </c>
      <c r="I12" s="22">
        <v>0.22</v>
      </c>
      <c r="J12" s="23">
        <v>7.44</v>
      </c>
      <c r="K12" s="309">
        <v>36.26</v>
      </c>
      <c r="L12" s="21">
        <v>0.02</v>
      </c>
      <c r="M12" s="21">
        <v>2.4E-2</v>
      </c>
      <c r="N12" s="22">
        <v>0.08</v>
      </c>
      <c r="O12" s="22">
        <v>0</v>
      </c>
      <c r="P12" s="51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4" s="38" customFormat="1" ht="26.5" customHeight="1" x14ac:dyDescent="0.35">
      <c r="A13" s="120"/>
      <c r="B13" s="130"/>
      <c r="C13" s="180"/>
      <c r="D13" s="448"/>
      <c r="E13" s="170" t="s">
        <v>18</v>
      </c>
      <c r="F13" s="450">
        <f>SUM(F6:F12)</f>
        <v>830</v>
      </c>
      <c r="G13" s="180"/>
      <c r="H13" s="220">
        <f>SUM(H6:H12)</f>
        <v>39.020000000000003</v>
      </c>
      <c r="I13" s="106">
        <f>SUM(I6:I12)</f>
        <v>30.319999999999997</v>
      </c>
      <c r="J13" s="201">
        <f>SUM(J6:J12)</f>
        <v>104.74</v>
      </c>
      <c r="K13" s="209">
        <f>SUM(K6:K12)</f>
        <v>853.91</v>
      </c>
      <c r="L13" s="107">
        <f t="shared" ref="L13:X13" si="0">SUM(L6:L12)</f>
        <v>0.44000000000000006</v>
      </c>
      <c r="M13" s="106">
        <f t="shared" si="0"/>
        <v>0.36000000000000004</v>
      </c>
      <c r="N13" s="106">
        <f t="shared" si="0"/>
        <v>26.64</v>
      </c>
      <c r="O13" s="106">
        <f t="shared" si="0"/>
        <v>415</v>
      </c>
      <c r="P13" s="108">
        <f t="shared" si="0"/>
        <v>0.53</v>
      </c>
      <c r="Q13" s="220">
        <f t="shared" si="0"/>
        <v>254.86000000000004</v>
      </c>
      <c r="R13" s="106">
        <f t="shared" si="0"/>
        <v>451.54000000000008</v>
      </c>
      <c r="S13" s="106">
        <f t="shared" si="0"/>
        <v>112.81</v>
      </c>
      <c r="T13" s="106">
        <f t="shared" si="0"/>
        <v>9.2799999999999994</v>
      </c>
      <c r="U13" s="106">
        <f t="shared" si="0"/>
        <v>1247.6199999999997</v>
      </c>
      <c r="V13" s="106">
        <f t="shared" si="0"/>
        <v>9.6000000000000009E-3</v>
      </c>
      <c r="W13" s="106">
        <f t="shared" si="0"/>
        <v>5.4999999999999997E-3</v>
      </c>
      <c r="X13" s="108">
        <f t="shared" si="0"/>
        <v>0.14700000000000002</v>
      </c>
    </row>
    <row r="14" spans="1:24" s="38" customFormat="1" ht="26.5" customHeight="1" thickBot="1" x14ac:dyDescent="0.4">
      <c r="A14" s="159"/>
      <c r="B14" s="131"/>
      <c r="C14" s="181"/>
      <c r="D14" s="449"/>
      <c r="E14" s="171" t="s">
        <v>19</v>
      </c>
      <c r="F14" s="225"/>
      <c r="G14" s="214"/>
      <c r="H14" s="221"/>
      <c r="I14" s="56"/>
      <c r="J14" s="139"/>
      <c r="K14" s="210">
        <f>K13/23.5</f>
        <v>36.336595744680849</v>
      </c>
      <c r="L14" s="169"/>
      <c r="M14" s="169"/>
      <c r="N14" s="56"/>
      <c r="O14" s="56"/>
      <c r="P14" s="128"/>
      <c r="Q14" s="221"/>
      <c r="R14" s="56"/>
      <c r="S14" s="56"/>
      <c r="T14" s="56"/>
      <c r="U14" s="56"/>
      <c r="V14" s="56"/>
      <c r="W14" s="56"/>
      <c r="X14" s="128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3" t="s">
        <v>61</v>
      </c>
      <c r="B16" s="125"/>
      <c r="C16" s="64"/>
      <c r="D16" s="57"/>
      <c r="E16" s="27"/>
      <c r="F16" s="28"/>
      <c r="G16" s="11"/>
      <c r="H16" s="9"/>
      <c r="I16" s="11"/>
      <c r="J16" s="11"/>
    </row>
    <row r="17" spans="1:10" ht="18" x14ac:dyDescent="0.35">
      <c r="A17" s="60" t="s">
        <v>62</v>
      </c>
      <c r="B17" s="126"/>
      <c r="C17" s="61"/>
      <c r="D17" s="62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115"/>
      <c r="D4" s="173"/>
      <c r="E4" s="117"/>
      <c r="F4" s="117"/>
      <c r="G4" s="73" t="s">
        <v>20</v>
      </c>
      <c r="H4" s="73"/>
      <c r="I4" s="73"/>
      <c r="J4" s="326" t="s">
        <v>21</v>
      </c>
      <c r="K4" s="755" t="s">
        <v>22</v>
      </c>
      <c r="L4" s="756"/>
      <c r="M4" s="756"/>
      <c r="N4" s="756"/>
      <c r="O4" s="757"/>
      <c r="P4" s="755" t="s">
        <v>23</v>
      </c>
      <c r="Q4" s="756"/>
      <c r="R4" s="756"/>
      <c r="S4" s="756"/>
      <c r="T4" s="756"/>
      <c r="U4" s="756"/>
      <c r="V4" s="756"/>
      <c r="W4" s="757"/>
    </row>
    <row r="5" spans="1:23" s="18" customFormat="1" ht="28.5" customHeight="1" thickBot="1" x14ac:dyDescent="0.4">
      <c r="A5" s="156" t="s">
        <v>0</v>
      </c>
      <c r="B5" s="118" t="s">
        <v>38</v>
      </c>
      <c r="C5" s="244" t="s">
        <v>39</v>
      </c>
      <c r="D5" s="118" t="s">
        <v>36</v>
      </c>
      <c r="E5" s="118" t="s">
        <v>24</v>
      </c>
      <c r="F5" s="118" t="s">
        <v>35</v>
      </c>
      <c r="G5" s="78" t="s">
        <v>25</v>
      </c>
      <c r="H5" s="79" t="s">
        <v>26</v>
      </c>
      <c r="I5" s="199" t="s">
        <v>27</v>
      </c>
      <c r="J5" s="327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26.5" customHeight="1" x14ac:dyDescent="0.35">
      <c r="A6" s="158" t="s">
        <v>5</v>
      </c>
      <c r="B6" s="669">
        <v>133</v>
      </c>
      <c r="C6" s="670" t="s">
        <v>17</v>
      </c>
      <c r="D6" s="671" t="s">
        <v>143</v>
      </c>
      <c r="E6" s="672">
        <v>60</v>
      </c>
      <c r="F6" s="320"/>
      <c r="G6" s="52">
        <v>1.32</v>
      </c>
      <c r="H6" s="39">
        <v>0.24</v>
      </c>
      <c r="I6" s="53">
        <v>8.82</v>
      </c>
      <c r="J6" s="673">
        <v>40.799999999999997</v>
      </c>
      <c r="K6" s="287">
        <v>0</v>
      </c>
      <c r="L6" s="52">
        <v>0.03</v>
      </c>
      <c r="M6" s="39">
        <v>2.88</v>
      </c>
      <c r="N6" s="39">
        <v>1.2</v>
      </c>
      <c r="O6" s="241">
        <v>0</v>
      </c>
      <c r="P6" s="52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41">
        <v>1.0999999999999999E-2</v>
      </c>
    </row>
    <row r="7" spans="1:23" s="18" customFormat="1" ht="26.5" customHeight="1" x14ac:dyDescent="0.35">
      <c r="A7" s="119"/>
      <c r="B7" s="148">
        <v>35</v>
      </c>
      <c r="C7" s="223" t="s">
        <v>92</v>
      </c>
      <c r="D7" s="172" t="s">
        <v>89</v>
      </c>
      <c r="E7" s="198">
        <v>200</v>
      </c>
      <c r="F7" s="148"/>
      <c r="G7" s="87">
        <v>4.8</v>
      </c>
      <c r="H7" s="13">
        <v>7.6</v>
      </c>
      <c r="I7" s="25">
        <v>9</v>
      </c>
      <c r="J7" s="150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69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4">
        <v>6.4000000000000001E-2</v>
      </c>
    </row>
    <row r="8" spans="1:23" s="38" customFormat="1" ht="35.25" customHeight="1" x14ac:dyDescent="0.35">
      <c r="A8" s="120"/>
      <c r="B8" s="148">
        <v>148</v>
      </c>
      <c r="C8" s="222" t="s">
        <v>8</v>
      </c>
      <c r="D8" s="189" t="s">
        <v>132</v>
      </c>
      <c r="E8" s="253">
        <v>90</v>
      </c>
      <c r="F8" s="148"/>
      <c r="G8" s="311">
        <v>19.71</v>
      </c>
      <c r="H8" s="22">
        <v>15.75</v>
      </c>
      <c r="I8" s="23">
        <v>6.21</v>
      </c>
      <c r="J8" s="207">
        <v>245.34</v>
      </c>
      <c r="K8" s="269">
        <v>0.03</v>
      </c>
      <c r="L8" s="19">
        <v>0.11</v>
      </c>
      <c r="M8" s="17">
        <v>2.4</v>
      </c>
      <c r="N8" s="17">
        <v>173.7</v>
      </c>
      <c r="O8" s="44">
        <v>0.21</v>
      </c>
      <c r="P8" s="26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4">
        <v>0.51</v>
      </c>
    </row>
    <row r="9" spans="1:23" s="38" customFormat="1" ht="26.5" customHeight="1" x14ac:dyDescent="0.35">
      <c r="A9" s="120"/>
      <c r="B9" s="148">
        <v>50</v>
      </c>
      <c r="C9" s="223" t="s">
        <v>59</v>
      </c>
      <c r="D9" s="165" t="s">
        <v>90</v>
      </c>
      <c r="E9" s="148">
        <v>150</v>
      </c>
      <c r="F9" s="148"/>
      <c r="G9" s="249">
        <v>3.3</v>
      </c>
      <c r="H9" s="246">
        <v>7.8</v>
      </c>
      <c r="I9" s="247">
        <v>22.35</v>
      </c>
      <c r="J9" s="248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6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4">
        <v>4.2000000000000003E-2</v>
      </c>
    </row>
    <row r="10" spans="1:23" s="18" customFormat="1" ht="33.75" customHeight="1" x14ac:dyDescent="0.35">
      <c r="A10" s="121"/>
      <c r="B10" s="148">
        <v>107</v>
      </c>
      <c r="C10" s="223" t="s">
        <v>15</v>
      </c>
      <c r="D10" s="172" t="s">
        <v>91</v>
      </c>
      <c r="E10" s="198">
        <v>200</v>
      </c>
      <c r="F10" s="222"/>
      <c r="G10" s="19">
        <v>0</v>
      </c>
      <c r="H10" s="17">
        <v>0</v>
      </c>
      <c r="I10" s="20">
        <v>19.600000000000001</v>
      </c>
      <c r="J10" s="204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69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150">
        <v>119</v>
      </c>
      <c r="C11" s="186" t="s">
        <v>11</v>
      </c>
      <c r="D11" s="164" t="s">
        <v>52</v>
      </c>
      <c r="E11" s="147">
        <v>45</v>
      </c>
      <c r="F11" s="252"/>
      <c r="G11" s="19">
        <v>3.19</v>
      </c>
      <c r="H11" s="17">
        <v>0.31</v>
      </c>
      <c r="I11" s="20">
        <v>19.89</v>
      </c>
      <c r="J11" s="20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26.5" customHeight="1" x14ac:dyDescent="0.35">
      <c r="A12" s="121"/>
      <c r="B12" s="147">
        <v>120</v>
      </c>
      <c r="C12" s="186" t="s">
        <v>12</v>
      </c>
      <c r="D12" s="164" t="s">
        <v>44</v>
      </c>
      <c r="E12" s="147">
        <v>25</v>
      </c>
      <c r="F12" s="252"/>
      <c r="G12" s="19">
        <v>1.42</v>
      </c>
      <c r="H12" s="17">
        <v>0.27</v>
      </c>
      <c r="I12" s="20">
        <v>9.3000000000000007</v>
      </c>
      <c r="J12" s="204">
        <v>45.32</v>
      </c>
      <c r="K12" s="311">
        <v>0.02</v>
      </c>
      <c r="L12" s="21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38" customFormat="1" ht="26.5" customHeight="1" x14ac:dyDescent="0.35">
      <c r="A13" s="120"/>
      <c r="B13" s="153"/>
      <c r="C13" s="237"/>
      <c r="D13" s="170" t="s">
        <v>18</v>
      </c>
      <c r="E13" s="209">
        <f>E6+E7+E8+E9+E10+E11+E12</f>
        <v>770</v>
      </c>
      <c r="F13" s="153"/>
      <c r="G13" s="107">
        <f>G6+G7+G8+G9+G10+G11+G12</f>
        <v>33.74</v>
      </c>
      <c r="H13" s="106">
        <f t="shared" ref="H13:K13" si="0">H6+H7+H8+H9+H10+H11+H12</f>
        <v>31.97</v>
      </c>
      <c r="I13" s="201">
        <f t="shared" si="0"/>
        <v>95.17</v>
      </c>
      <c r="J13" s="209">
        <f t="shared" si="0"/>
        <v>814.16000000000008</v>
      </c>
      <c r="K13" s="220">
        <f t="shared" si="0"/>
        <v>0.30000000000000004</v>
      </c>
      <c r="L13" s="106">
        <f t="shared" ref="L13:R13" si="1">M6+L7+L8+L9+L10+L11+L12</f>
        <v>3.28</v>
      </c>
      <c r="M13" s="106">
        <f t="shared" si="1"/>
        <v>31.77</v>
      </c>
      <c r="N13" s="108">
        <f t="shared" si="1"/>
        <v>379.1</v>
      </c>
      <c r="O13" s="153">
        <f t="shared" si="1"/>
        <v>3.31</v>
      </c>
      <c r="P13" s="107">
        <f t="shared" si="1"/>
        <v>151.57</v>
      </c>
      <c r="Q13" s="106">
        <f t="shared" si="1"/>
        <v>367.19</v>
      </c>
      <c r="R13" s="106">
        <f t="shared" si="1"/>
        <v>100.17999999999999</v>
      </c>
      <c r="S13" s="106">
        <f t="shared" ref="S13:W13" si="2">T6+S7+S8+S9+S10+S11+S12</f>
        <v>85.699999999999989</v>
      </c>
      <c r="T13" s="106">
        <f t="shared" si="2"/>
        <v>1736.9899999999998</v>
      </c>
      <c r="U13" s="106">
        <f t="shared" si="2"/>
        <v>0.1288</v>
      </c>
      <c r="V13" s="106">
        <f t="shared" si="2"/>
        <v>1.9399999999999997E-2</v>
      </c>
      <c r="W13" s="108">
        <f t="shared" si="2"/>
        <v>0.63600000000000012</v>
      </c>
    </row>
    <row r="14" spans="1:23" s="38" customFormat="1" ht="26.5" customHeight="1" thickBot="1" x14ac:dyDescent="0.4">
      <c r="A14" s="159"/>
      <c r="B14" s="154"/>
      <c r="C14" s="238"/>
      <c r="D14" s="171" t="s">
        <v>19</v>
      </c>
      <c r="E14" s="151"/>
      <c r="F14" s="151"/>
      <c r="G14" s="169"/>
      <c r="H14" s="56"/>
      <c r="I14" s="139"/>
      <c r="J14" s="210">
        <f>J13/23.5</f>
        <v>34.645106382978724</v>
      </c>
      <c r="K14" s="221"/>
      <c r="L14" s="56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2"/>
      <c r="B15" s="230"/>
      <c r="C15" s="30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60"/>
      <c r="C2" s="260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258"/>
      <c r="D4" s="183"/>
      <c r="E4" s="117"/>
      <c r="F4" s="744"/>
      <c r="G4" s="73" t="s">
        <v>20</v>
      </c>
      <c r="H4" s="73"/>
      <c r="I4" s="73"/>
      <c r="J4" s="326" t="s">
        <v>21</v>
      </c>
      <c r="K4" s="748" t="s">
        <v>22</v>
      </c>
      <c r="L4" s="749"/>
      <c r="M4" s="750"/>
      <c r="N4" s="750"/>
      <c r="O4" s="751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28.5" customHeight="1" thickBot="1" x14ac:dyDescent="0.4">
      <c r="A5" s="156" t="s">
        <v>0</v>
      </c>
      <c r="B5" s="118" t="s">
        <v>38</v>
      </c>
      <c r="C5" s="257" t="s">
        <v>39</v>
      </c>
      <c r="D5" s="598" t="s">
        <v>36</v>
      </c>
      <c r="E5" s="118" t="s">
        <v>24</v>
      </c>
      <c r="F5" s="280"/>
      <c r="G5" s="606" t="s">
        <v>25</v>
      </c>
      <c r="H5" s="607" t="s">
        <v>26</v>
      </c>
      <c r="I5" s="608" t="s">
        <v>27</v>
      </c>
      <c r="J5" s="327" t="s">
        <v>28</v>
      </c>
      <c r="K5" s="413" t="s">
        <v>29</v>
      </c>
      <c r="L5" s="610" t="s">
        <v>116</v>
      </c>
      <c r="M5" s="72" t="s">
        <v>30</v>
      </c>
      <c r="N5" s="693" t="s">
        <v>117</v>
      </c>
      <c r="O5" s="611" t="s">
        <v>118</v>
      </c>
      <c r="P5" s="606" t="s">
        <v>31</v>
      </c>
      <c r="Q5" s="607" t="s">
        <v>32</v>
      </c>
      <c r="R5" s="607" t="s">
        <v>33</v>
      </c>
      <c r="S5" s="611" t="s">
        <v>34</v>
      </c>
      <c r="T5" s="610" t="s">
        <v>119</v>
      </c>
      <c r="U5" s="610" t="s">
        <v>120</v>
      </c>
      <c r="V5" s="610" t="s">
        <v>121</v>
      </c>
      <c r="W5" s="684" t="s">
        <v>122</v>
      </c>
    </row>
    <row r="6" spans="1:23" s="18" customFormat="1" ht="43.5" customHeight="1" x14ac:dyDescent="0.35">
      <c r="A6" s="158" t="s">
        <v>5</v>
      </c>
      <c r="B6" s="152">
        <v>25</v>
      </c>
      <c r="C6" s="492" t="s">
        <v>17</v>
      </c>
      <c r="D6" s="628" t="s">
        <v>47</v>
      </c>
      <c r="E6" s="399">
        <v>150</v>
      </c>
      <c r="F6" s="746"/>
      <c r="G6" s="52">
        <v>0.6</v>
      </c>
      <c r="H6" s="39">
        <v>0.45</v>
      </c>
      <c r="I6" s="53">
        <v>12.3</v>
      </c>
      <c r="J6" s="576">
        <v>54.9</v>
      </c>
      <c r="K6" s="301">
        <v>0.03</v>
      </c>
      <c r="L6" s="52">
        <v>4.4999999999999998E-2</v>
      </c>
      <c r="M6" s="39">
        <v>7.5</v>
      </c>
      <c r="N6" s="39">
        <v>3</v>
      </c>
      <c r="O6" s="53">
        <v>0</v>
      </c>
      <c r="P6" s="287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41">
        <v>0.03</v>
      </c>
    </row>
    <row r="7" spans="1:23" s="18" customFormat="1" ht="26.5" customHeight="1" x14ac:dyDescent="0.35">
      <c r="A7" s="119"/>
      <c r="B7" s="148">
        <v>228</v>
      </c>
      <c r="C7" s="143" t="s">
        <v>92</v>
      </c>
      <c r="D7" s="189" t="s">
        <v>106</v>
      </c>
      <c r="E7" s="490" t="s">
        <v>107</v>
      </c>
      <c r="F7" s="253"/>
      <c r="G7" s="227">
        <v>4.99</v>
      </c>
      <c r="H7" s="91">
        <v>10.46</v>
      </c>
      <c r="I7" s="92">
        <v>19.239999999999998</v>
      </c>
      <c r="J7" s="458">
        <v>192.17</v>
      </c>
      <c r="K7" s="311">
        <v>0.08</v>
      </c>
      <c r="L7" s="21">
        <v>0.11</v>
      </c>
      <c r="M7" s="22">
        <v>4.28</v>
      </c>
      <c r="N7" s="22">
        <v>190.68</v>
      </c>
      <c r="O7" s="23">
        <v>6.3E-2</v>
      </c>
      <c r="P7" s="311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1">
        <v>2.7E-2</v>
      </c>
    </row>
    <row r="8" spans="1:23" s="38" customFormat="1" ht="35.25" customHeight="1" x14ac:dyDescent="0.35">
      <c r="A8" s="120"/>
      <c r="B8" s="149">
        <v>89</v>
      </c>
      <c r="C8" s="278" t="s">
        <v>8</v>
      </c>
      <c r="D8" s="267" t="s">
        <v>87</v>
      </c>
      <c r="E8" s="212">
        <v>90</v>
      </c>
      <c r="F8" s="196"/>
      <c r="G8" s="87">
        <v>14.88</v>
      </c>
      <c r="H8" s="13">
        <v>13.95</v>
      </c>
      <c r="I8" s="48">
        <v>3.3</v>
      </c>
      <c r="J8" s="114">
        <v>198.45</v>
      </c>
      <c r="K8" s="437">
        <v>0.05</v>
      </c>
      <c r="L8" s="103">
        <v>0.11</v>
      </c>
      <c r="M8" s="104">
        <v>1</v>
      </c>
      <c r="N8" s="104">
        <v>49</v>
      </c>
      <c r="O8" s="105">
        <v>0</v>
      </c>
      <c r="P8" s="437">
        <v>17.02</v>
      </c>
      <c r="Q8" s="104">
        <v>127.1</v>
      </c>
      <c r="R8" s="104">
        <v>23.09</v>
      </c>
      <c r="S8" s="104">
        <v>1.29</v>
      </c>
      <c r="T8" s="104">
        <v>266.67</v>
      </c>
      <c r="U8" s="104">
        <v>6.0000000000000001E-3</v>
      </c>
      <c r="V8" s="104">
        <v>0</v>
      </c>
      <c r="W8" s="109">
        <v>0.05</v>
      </c>
    </row>
    <row r="9" spans="1:23" s="38" customFormat="1" ht="26.5" customHeight="1" x14ac:dyDescent="0.35">
      <c r="A9" s="120"/>
      <c r="B9" s="148">
        <v>53</v>
      </c>
      <c r="C9" s="143" t="s">
        <v>59</v>
      </c>
      <c r="D9" s="228" t="s">
        <v>94</v>
      </c>
      <c r="E9" s="178">
        <v>150</v>
      </c>
      <c r="F9" s="148"/>
      <c r="G9" s="21">
        <v>3.3</v>
      </c>
      <c r="H9" s="22">
        <v>4.95</v>
      </c>
      <c r="I9" s="23">
        <v>32.25</v>
      </c>
      <c r="J9" s="328">
        <v>186.45</v>
      </c>
      <c r="K9" s="311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11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1">
        <v>2.7E-2</v>
      </c>
    </row>
    <row r="10" spans="1:23" s="18" customFormat="1" ht="33.75" customHeight="1" x14ac:dyDescent="0.35">
      <c r="A10" s="121"/>
      <c r="B10" s="149">
        <v>101</v>
      </c>
      <c r="C10" s="278" t="s">
        <v>15</v>
      </c>
      <c r="D10" s="355" t="s">
        <v>64</v>
      </c>
      <c r="E10" s="212">
        <v>200</v>
      </c>
      <c r="F10" s="196"/>
      <c r="G10" s="19">
        <v>0.8</v>
      </c>
      <c r="H10" s="17">
        <v>0</v>
      </c>
      <c r="I10" s="44">
        <v>24.6</v>
      </c>
      <c r="J10" s="283">
        <v>101.2</v>
      </c>
      <c r="K10" s="269">
        <v>0</v>
      </c>
      <c r="L10" s="19">
        <v>0.04</v>
      </c>
      <c r="M10" s="17">
        <v>140</v>
      </c>
      <c r="N10" s="17">
        <v>100</v>
      </c>
      <c r="O10" s="44">
        <v>0</v>
      </c>
      <c r="P10" s="26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229">
        <v>119</v>
      </c>
      <c r="C11" s="143" t="s">
        <v>52</v>
      </c>
      <c r="D11" s="228" t="s">
        <v>52</v>
      </c>
      <c r="E11" s="178">
        <v>30</v>
      </c>
      <c r="F11" s="148"/>
      <c r="G11" s="21">
        <v>2.13</v>
      </c>
      <c r="H11" s="22">
        <v>0.21</v>
      </c>
      <c r="I11" s="23">
        <v>13.26</v>
      </c>
      <c r="J11" s="538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26.5" customHeight="1" x14ac:dyDescent="0.35">
      <c r="A12" s="121"/>
      <c r="B12" s="229">
        <v>120</v>
      </c>
      <c r="C12" s="143" t="s">
        <v>44</v>
      </c>
      <c r="D12" s="228" t="s">
        <v>44</v>
      </c>
      <c r="E12" s="178">
        <v>20</v>
      </c>
      <c r="F12" s="148"/>
      <c r="G12" s="21">
        <v>1.1399999999999999</v>
      </c>
      <c r="H12" s="22">
        <v>0.22</v>
      </c>
      <c r="I12" s="23">
        <v>7.44</v>
      </c>
      <c r="J12" s="538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6.5" customHeight="1" x14ac:dyDescent="0.35">
      <c r="A13" s="120"/>
      <c r="B13" s="153"/>
      <c r="C13" s="493"/>
      <c r="D13" s="191" t="s">
        <v>18</v>
      </c>
      <c r="E13" s="330">
        <f>E6+E8+E9+E10+E11+E12+210</f>
        <v>850</v>
      </c>
      <c r="F13" s="209"/>
      <c r="G13" s="289">
        <f t="shared" ref="G13:W13" si="0">G6+G7+G8+G9+G10+G11+G12</f>
        <v>27.84</v>
      </c>
      <c r="H13" s="153">
        <f t="shared" si="0"/>
        <v>30.24</v>
      </c>
      <c r="I13" s="153">
        <f t="shared" si="0"/>
        <v>112.39</v>
      </c>
      <c r="J13" s="577">
        <f t="shared" si="0"/>
        <v>841.43000000000006</v>
      </c>
      <c r="K13" s="218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67">
        <f t="shared" si="0"/>
        <v>0.14300000000000002</v>
      </c>
      <c r="P13" s="218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67">
        <f t="shared" si="0"/>
        <v>0.14600000000000002</v>
      </c>
    </row>
    <row r="14" spans="1:23" s="38" customFormat="1" ht="26.5" customHeight="1" thickBot="1" x14ac:dyDescent="0.4">
      <c r="A14" s="159"/>
      <c r="B14" s="151"/>
      <c r="C14" s="151"/>
      <c r="D14" s="192" t="s">
        <v>19</v>
      </c>
      <c r="E14" s="214"/>
      <c r="F14" s="151"/>
      <c r="G14" s="169"/>
      <c r="H14" s="56"/>
      <c r="I14" s="139"/>
      <c r="J14" s="578">
        <f>J13/23.5</f>
        <v>35.805531914893621</v>
      </c>
      <c r="K14" s="221"/>
      <c r="L14" s="56"/>
      <c r="M14" s="56"/>
      <c r="N14" s="56"/>
      <c r="O14" s="128"/>
      <c r="P14" s="221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55"/>
      <c r="D15" s="30"/>
      <c r="E15" s="30"/>
      <c r="F15" s="30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  <row r="16" spans="1:23" x14ac:dyDescent="0.35">
      <c r="K16" s="587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17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276"/>
      <c r="D4" s="183"/>
      <c r="E4" s="117"/>
      <c r="F4" s="532"/>
      <c r="G4" s="642" t="s">
        <v>20</v>
      </c>
      <c r="H4" s="643"/>
      <c r="I4" s="644"/>
      <c r="J4" s="366" t="s">
        <v>21</v>
      </c>
      <c r="K4" s="748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47" thickBot="1" x14ac:dyDescent="0.4">
      <c r="A5" s="156" t="s">
        <v>0</v>
      </c>
      <c r="B5" s="118" t="s">
        <v>38</v>
      </c>
      <c r="C5" s="277" t="s">
        <v>39</v>
      </c>
      <c r="D5" s="598" t="s">
        <v>36</v>
      </c>
      <c r="E5" s="118" t="s">
        <v>24</v>
      </c>
      <c r="F5" s="111" t="s">
        <v>35</v>
      </c>
      <c r="G5" s="413" t="s">
        <v>25</v>
      </c>
      <c r="H5" s="406" t="s">
        <v>26</v>
      </c>
      <c r="I5" s="641" t="s">
        <v>27</v>
      </c>
      <c r="J5" s="625" t="s">
        <v>28</v>
      </c>
      <c r="K5" s="413" t="s">
        <v>29</v>
      </c>
      <c r="L5" s="413" t="s">
        <v>116</v>
      </c>
      <c r="M5" s="406" t="s">
        <v>30</v>
      </c>
      <c r="N5" s="640" t="s">
        <v>117</v>
      </c>
      <c r="O5" s="641" t="s">
        <v>118</v>
      </c>
      <c r="P5" s="413" t="s">
        <v>31</v>
      </c>
      <c r="Q5" s="406" t="s">
        <v>32</v>
      </c>
      <c r="R5" s="406" t="s">
        <v>33</v>
      </c>
      <c r="S5" s="641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26.5" customHeight="1" x14ac:dyDescent="0.35">
      <c r="A6" s="158" t="s">
        <v>5</v>
      </c>
      <c r="B6" s="239">
        <v>10</v>
      </c>
      <c r="C6" s="627" t="s">
        <v>6</v>
      </c>
      <c r="D6" s="683" t="s">
        <v>136</v>
      </c>
      <c r="E6" s="658">
        <v>60</v>
      </c>
      <c r="F6" s="235"/>
      <c r="G6" s="287">
        <v>0.48</v>
      </c>
      <c r="H6" s="39">
        <v>4.8600000000000003</v>
      </c>
      <c r="I6" s="53">
        <v>1.2</v>
      </c>
      <c r="J6" s="595">
        <v>50.28</v>
      </c>
      <c r="K6" s="206">
        <v>0.01</v>
      </c>
      <c r="L6" s="52">
        <v>0.02</v>
      </c>
      <c r="M6" s="39">
        <v>7.9</v>
      </c>
      <c r="N6" s="39">
        <v>24</v>
      </c>
      <c r="O6" s="39">
        <v>0</v>
      </c>
      <c r="P6" s="301">
        <v>18.73</v>
      </c>
      <c r="Q6" s="41">
        <v>25.25</v>
      </c>
      <c r="R6" s="41">
        <v>9.35</v>
      </c>
      <c r="S6" s="41">
        <v>0.37</v>
      </c>
      <c r="T6" s="41">
        <v>114.19</v>
      </c>
      <c r="U6" s="41">
        <v>0</v>
      </c>
      <c r="V6" s="41">
        <v>2.0000000000000001E-4</v>
      </c>
      <c r="W6" s="42">
        <v>0</v>
      </c>
    </row>
    <row r="7" spans="1:23" s="18" customFormat="1" ht="26.5" customHeight="1" x14ac:dyDescent="0.35">
      <c r="A7" s="119"/>
      <c r="B7" s="149">
        <v>31</v>
      </c>
      <c r="C7" s="278" t="s">
        <v>7</v>
      </c>
      <c r="D7" s="355" t="s">
        <v>73</v>
      </c>
      <c r="E7" s="318">
        <v>200</v>
      </c>
      <c r="F7" s="149"/>
      <c r="G7" s="270">
        <v>5.74</v>
      </c>
      <c r="H7" s="13">
        <v>8.7799999999999994</v>
      </c>
      <c r="I7" s="25">
        <v>8.74</v>
      </c>
      <c r="J7" s="150">
        <v>138.04</v>
      </c>
      <c r="K7" s="150">
        <v>0.04</v>
      </c>
      <c r="L7" s="87">
        <v>0.08</v>
      </c>
      <c r="M7" s="13">
        <v>5.24</v>
      </c>
      <c r="N7" s="13">
        <v>132.80000000000001</v>
      </c>
      <c r="O7" s="25">
        <v>0.06</v>
      </c>
      <c r="P7" s="270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93">
        <v>3.5999999999999997E-2</v>
      </c>
    </row>
    <row r="8" spans="1:23" s="38" customFormat="1" ht="26.5" customHeight="1" x14ac:dyDescent="0.35">
      <c r="A8" s="120"/>
      <c r="B8" s="148">
        <v>194</v>
      </c>
      <c r="C8" s="165" t="s">
        <v>8</v>
      </c>
      <c r="D8" s="189" t="s">
        <v>95</v>
      </c>
      <c r="E8" s="253">
        <v>90</v>
      </c>
      <c r="F8" s="113"/>
      <c r="G8" s="437">
        <v>16.559999999999999</v>
      </c>
      <c r="H8" s="104">
        <v>14.22</v>
      </c>
      <c r="I8" s="109">
        <v>11.7</v>
      </c>
      <c r="J8" s="548">
        <v>240.93</v>
      </c>
      <c r="K8" s="204">
        <v>0.04</v>
      </c>
      <c r="L8" s="19">
        <v>0.08</v>
      </c>
      <c r="M8" s="17">
        <v>0.5</v>
      </c>
      <c r="N8" s="17">
        <v>0.36</v>
      </c>
      <c r="O8" s="44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4">
        <v>0</v>
      </c>
    </row>
    <row r="9" spans="1:23" s="38" customFormat="1" ht="35.25" customHeight="1" x14ac:dyDescent="0.35">
      <c r="A9" s="120"/>
      <c r="B9" s="148">
        <v>52</v>
      </c>
      <c r="C9" s="222" t="s">
        <v>59</v>
      </c>
      <c r="D9" s="323" t="s">
        <v>133</v>
      </c>
      <c r="E9" s="148">
        <v>150</v>
      </c>
      <c r="F9" s="113"/>
      <c r="G9" s="274">
        <v>3.15</v>
      </c>
      <c r="H9" s="91">
        <v>4.5</v>
      </c>
      <c r="I9" s="226">
        <v>17.55</v>
      </c>
      <c r="J9" s="436">
        <v>122.85</v>
      </c>
      <c r="K9" s="204">
        <v>0.16</v>
      </c>
      <c r="L9" s="19">
        <v>0.11</v>
      </c>
      <c r="M9" s="17">
        <v>25.3</v>
      </c>
      <c r="N9" s="17">
        <v>15</v>
      </c>
      <c r="O9" s="44">
        <v>0.03</v>
      </c>
      <c r="P9" s="269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4">
        <v>4.4999999999999998E-2</v>
      </c>
    </row>
    <row r="10" spans="1:23" s="18" customFormat="1" ht="39" customHeight="1" x14ac:dyDescent="0.35">
      <c r="A10" s="121"/>
      <c r="B10" s="147">
        <v>114</v>
      </c>
      <c r="C10" s="186" t="s">
        <v>42</v>
      </c>
      <c r="D10" s="236" t="s">
        <v>48</v>
      </c>
      <c r="E10" s="400">
        <v>200</v>
      </c>
      <c r="F10" s="147"/>
      <c r="G10" s="19">
        <v>0.2</v>
      </c>
      <c r="H10" s="17">
        <v>0</v>
      </c>
      <c r="I10" s="20">
        <v>11</v>
      </c>
      <c r="J10" s="204">
        <v>44.8</v>
      </c>
      <c r="K10" s="204">
        <v>0</v>
      </c>
      <c r="L10" s="19">
        <v>0</v>
      </c>
      <c r="M10" s="17">
        <v>0.08</v>
      </c>
      <c r="N10" s="17">
        <v>0</v>
      </c>
      <c r="O10" s="44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229">
        <v>119</v>
      </c>
      <c r="C11" s="165" t="s">
        <v>11</v>
      </c>
      <c r="D11" s="224" t="s">
        <v>52</v>
      </c>
      <c r="E11" s="148">
        <v>30</v>
      </c>
      <c r="F11" s="420"/>
      <c r="G11" s="311">
        <v>2.13</v>
      </c>
      <c r="H11" s="22">
        <v>0.21</v>
      </c>
      <c r="I11" s="51">
        <v>13.26</v>
      </c>
      <c r="J11" s="491">
        <v>72</v>
      </c>
      <c r="K11" s="207">
        <v>0.03</v>
      </c>
      <c r="L11" s="21">
        <v>0.01</v>
      </c>
      <c r="M11" s="22">
        <v>0</v>
      </c>
      <c r="N11" s="22">
        <v>0</v>
      </c>
      <c r="O11" s="51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26.5" customHeight="1" x14ac:dyDescent="0.35">
      <c r="A12" s="121"/>
      <c r="B12" s="148">
        <v>120</v>
      </c>
      <c r="C12" s="165" t="s">
        <v>12</v>
      </c>
      <c r="D12" s="224" t="s">
        <v>44</v>
      </c>
      <c r="E12" s="148">
        <v>20</v>
      </c>
      <c r="F12" s="420"/>
      <c r="G12" s="311">
        <v>1.1399999999999999</v>
      </c>
      <c r="H12" s="22">
        <v>0.22</v>
      </c>
      <c r="I12" s="51">
        <v>7.44</v>
      </c>
      <c r="J12" s="491">
        <v>36.26</v>
      </c>
      <c r="K12" s="207">
        <v>0.02</v>
      </c>
      <c r="L12" s="21">
        <v>2.4E-2</v>
      </c>
      <c r="M12" s="22">
        <v>0.08</v>
      </c>
      <c r="N12" s="22">
        <v>0</v>
      </c>
      <c r="O12" s="51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6.5" customHeight="1" x14ac:dyDescent="0.35">
      <c r="A13" s="120"/>
      <c r="B13" s="153"/>
      <c r="C13" s="454"/>
      <c r="D13" s="191" t="s">
        <v>18</v>
      </c>
      <c r="E13" s="153">
        <f>SUM(E6:E12)</f>
        <v>750</v>
      </c>
      <c r="F13" s="288"/>
      <c r="G13" s="218">
        <f>G6+G7+G8+G9+G10+G11+G12</f>
        <v>29.4</v>
      </c>
      <c r="H13" s="36">
        <f t="shared" ref="H13:K13" si="0">H6+H7+H8+H9+H10+H11+H12</f>
        <v>32.79</v>
      </c>
      <c r="I13" s="67">
        <f t="shared" si="0"/>
        <v>70.89</v>
      </c>
      <c r="J13" s="579">
        <f t="shared" si="0"/>
        <v>705.16</v>
      </c>
      <c r="K13" s="148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67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67">
        <f t="shared" si="2"/>
        <v>9.2999999999999985E-2</v>
      </c>
    </row>
    <row r="14" spans="1:23" s="38" customFormat="1" ht="26.5" customHeight="1" thickBot="1" x14ac:dyDescent="0.4">
      <c r="A14" s="159"/>
      <c r="B14" s="151"/>
      <c r="C14" s="279"/>
      <c r="D14" s="192" t="s">
        <v>19</v>
      </c>
      <c r="E14" s="151"/>
      <c r="F14" s="225"/>
      <c r="G14" s="221"/>
      <c r="H14" s="56"/>
      <c r="I14" s="128"/>
      <c r="J14" s="560">
        <f>J13/23.5</f>
        <v>30.006808510638297</v>
      </c>
      <c r="K14" s="151"/>
      <c r="L14" s="169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18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110" t="s">
        <v>37</v>
      </c>
      <c r="C4" s="276"/>
      <c r="D4" s="183"/>
      <c r="E4" s="117"/>
      <c r="F4" s="110"/>
      <c r="G4" s="642" t="s">
        <v>20</v>
      </c>
      <c r="H4" s="643"/>
      <c r="I4" s="644"/>
      <c r="J4" s="366" t="s">
        <v>21</v>
      </c>
      <c r="K4" s="752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28.5" customHeight="1" thickBot="1" x14ac:dyDescent="0.4">
      <c r="A5" s="156" t="s">
        <v>0</v>
      </c>
      <c r="B5" s="111" t="s">
        <v>38</v>
      </c>
      <c r="C5" s="277" t="s">
        <v>39</v>
      </c>
      <c r="D5" s="111" t="s">
        <v>36</v>
      </c>
      <c r="E5" s="280" t="s">
        <v>24</v>
      </c>
      <c r="F5" s="111" t="s">
        <v>35</v>
      </c>
      <c r="G5" s="413" t="s">
        <v>25</v>
      </c>
      <c r="H5" s="406" t="s">
        <v>26</v>
      </c>
      <c r="I5" s="641" t="s">
        <v>27</v>
      </c>
      <c r="J5" s="687" t="s">
        <v>28</v>
      </c>
      <c r="K5" s="413" t="s">
        <v>29</v>
      </c>
      <c r="L5" s="413" t="s">
        <v>116</v>
      </c>
      <c r="M5" s="406" t="s">
        <v>30</v>
      </c>
      <c r="N5" s="640" t="s">
        <v>117</v>
      </c>
      <c r="O5" s="641" t="s">
        <v>118</v>
      </c>
      <c r="P5" s="686" t="s">
        <v>31</v>
      </c>
      <c r="Q5" s="406" t="s">
        <v>32</v>
      </c>
      <c r="R5" s="406" t="s">
        <v>33</v>
      </c>
      <c r="S5" s="641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26.5" customHeight="1" x14ac:dyDescent="0.35">
      <c r="A6" s="158" t="s">
        <v>5</v>
      </c>
      <c r="B6" s="168">
        <v>9</v>
      </c>
      <c r="C6" s="187" t="s">
        <v>17</v>
      </c>
      <c r="D6" s="435" t="s">
        <v>88</v>
      </c>
      <c r="E6" s="168">
        <v>60</v>
      </c>
      <c r="F6" s="299"/>
      <c r="G6" s="301">
        <v>1.26</v>
      </c>
      <c r="H6" s="41">
        <v>4.26</v>
      </c>
      <c r="I6" s="42">
        <v>7.26</v>
      </c>
      <c r="J6" s="594">
        <v>72.48</v>
      </c>
      <c r="K6" s="40">
        <v>0.02</v>
      </c>
      <c r="L6" s="40">
        <v>0</v>
      </c>
      <c r="M6" s="41">
        <v>9.8699999999999992</v>
      </c>
      <c r="N6" s="41">
        <v>0</v>
      </c>
      <c r="O6" s="47">
        <v>0</v>
      </c>
      <c r="P6" s="301">
        <v>30.16</v>
      </c>
      <c r="Q6" s="41">
        <v>38.72</v>
      </c>
      <c r="R6" s="41">
        <v>19.489999999999998</v>
      </c>
      <c r="S6" s="41">
        <v>1.1100000000000001</v>
      </c>
      <c r="T6" s="41">
        <v>11.86</v>
      </c>
      <c r="U6" s="41">
        <v>0</v>
      </c>
      <c r="V6" s="41">
        <v>0</v>
      </c>
      <c r="W6" s="42">
        <v>0</v>
      </c>
    </row>
    <row r="7" spans="1:23" s="18" customFormat="1" ht="26.5" customHeight="1" x14ac:dyDescent="0.35">
      <c r="A7" s="119"/>
      <c r="B7" s="147">
        <v>37</v>
      </c>
      <c r="C7" s="186" t="s">
        <v>7</v>
      </c>
      <c r="D7" s="418" t="s">
        <v>101</v>
      </c>
      <c r="E7" s="198">
        <v>200</v>
      </c>
      <c r="F7" s="163"/>
      <c r="G7" s="270">
        <v>6</v>
      </c>
      <c r="H7" s="13">
        <v>5.4</v>
      </c>
      <c r="I7" s="48">
        <v>10.8</v>
      </c>
      <c r="J7" s="150">
        <v>115.6</v>
      </c>
      <c r="K7" s="270">
        <v>0.1</v>
      </c>
      <c r="L7" s="87">
        <v>0.1</v>
      </c>
      <c r="M7" s="13">
        <v>10.7</v>
      </c>
      <c r="N7" s="13">
        <v>162</v>
      </c>
      <c r="O7" s="48">
        <v>0</v>
      </c>
      <c r="P7" s="27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48">
        <v>0.05</v>
      </c>
    </row>
    <row r="8" spans="1:23" s="38" customFormat="1" ht="26.5" customHeight="1" x14ac:dyDescent="0.35">
      <c r="A8" s="120"/>
      <c r="B8" s="149">
        <v>126</v>
      </c>
      <c r="C8" s="294" t="s">
        <v>8</v>
      </c>
      <c r="D8" s="355" t="s">
        <v>112</v>
      </c>
      <c r="E8" s="196">
        <v>90</v>
      </c>
      <c r="F8" s="112"/>
      <c r="G8" s="270">
        <v>16.649999999999999</v>
      </c>
      <c r="H8" s="13">
        <v>8.01</v>
      </c>
      <c r="I8" s="48">
        <v>4.8600000000000003</v>
      </c>
      <c r="J8" s="162">
        <v>168.75</v>
      </c>
      <c r="K8" s="87">
        <v>0.15</v>
      </c>
      <c r="L8" s="87">
        <v>0.12</v>
      </c>
      <c r="M8" s="13">
        <v>2.0099999999999998</v>
      </c>
      <c r="N8" s="13">
        <v>0</v>
      </c>
      <c r="O8" s="48">
        <v>0</v>
      </c>
      <c r="P8" s="8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48">
        <v>0.05</v>
      </c>
    </row>
    <row r="9" spans="1:23" s="38" customFormat="1" ht="27" customHeight="1" x14ac:dyDescent="0.35">
      <c r="A9" s="120"/>
      <c r="B9" s="147">
        <v>124</v>
      </c>
      <c r="C9" s="186" t="s">
        <v>59</v>
      </c>
      <c r="D9" s="236" t="s">
        <v>96</v>
      </c>
      <c r="E9" s="147">
        <v>150</v>
      </c>
      <c r="F9" s="140"/>
      <c r="G9" s="270">
        <v>4.05</v>
      </c>
      <c r="H9" s="13">
        <v>4.5</v>
      </c>
      <c r="I9" s="48">
        <v>22.8</v>
      </c>
      <c r="J9" s="162">
        <v>147.30000000000001</v>
      </c>
      <c r="K9" s="227">
        <v>0.11</v>
      </c>
      <c r="L9" s="227">
        <v>0.02</v>
      </c>
      <c r="M9" s="91">
        <v>0</v>
      </c>
      <c r="N9" s="91">
        <v>0</v>
      </c>
      <c r="O9" s="92">
        <v>0</v>
      </c>
      <c r="P9" s="274">
        <v>10.49</v>
      </c>
      <c r="Q9" s="91">
        <v>86</v>
      </c>
      <c r="R9" s="91">
        <v>30.56</v>
      </c>
      <c r="S9" s="91">
        <v>0.99</v>
      </c>
      <c r="T9" s="91">
        <v>80.400000000000006</v>
      </c>
      <c r="U9" s="91">
        <v>3.0000000000000001E-3</v>
      </c>
      <c r="V9" s="91">
        <v>1E-3</v>
      </c>
      <c r="W9" s="226">
        <v>0.02</v>
      </c>
    </row>
    <row r="10" spans="1:23" s="18" customFormat="1" ht="26.5" customHeight="1" x14ac:dyDescent="0.35">
      <c r="A10" s="121"/>
      <c r="B10" s="150">
        <v>103</v>
      </c>
      <c r="C10" s="190" t="s">
        <v>15</v>
      </c>
      <c r="D10" s="163" t="s">
        <v>57</v>
      </c>
      <c r="E10" s="147">
        <v>200</v>
      </c>
      <c r="F10" s="281"/>
      <c r="G10" s="269">
        <v>0.2</v>
      </c>
      <c r="H10" s="17">
        <v>0</v>
      </c>
      <c r="I10" s="44">
        <v>15.02</v>
      </c>
      <c r="J10" s="215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69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48">
        <v>2E-3</v>
      </c>
    </row>
    <row r="11" spans="1:23" s="18" customFormat="1" ht="26.5" customHeight="1" x14ac:dyDescent="0.35">
      <c r="A11" s="121"/>
      <c r="B11" s="150">
        <v>119</v>
      </c>
      <c r="C11" s="186" t="s">
        <v>11</v>
      </c>
      <c r="D11" s="164" t="s">
        <v>52</v>
      </c>
      <c r="E11" s="147">
        <v>45</v>
      </c>
      <c r="F11" s="300"/>
      <c r="G11" s="269">
        <v>3.19</v>
      </c>
      <c r="H11" s="17">
        <v>0.31</v>
      </c>
      <c r="I11" s="44">
        <v>19.89</v>
      </c>
      <c r="J11" s="215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23.25" customHeight="1" x14ac:dyDescent="0.35">
      <c r="A12" s="121"/>
      <c r="B12" s="147">
        <v>120</v>
      </c>
      <c r="C12" s="186" t="s">
        <v>12</v>
      </c>
      <c r="D12" s="164" t="s">
        <v>44</v>
      </c>
      <c r="E12" s="147">
        <v>30</v>
      </c>
      <c r="F12" s="300"/>
      <c r="G12" s="269">
        <v>1.71</v>
      </c>
      <c r="H12" s="17">
        <v>0.33</v>
      </c>
      <c r="I12" s="44">
        <v>11.16</v>
      </c>
      <c r="J12" s="215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6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4">
        <v>0.02</v>
      </c>
    </row>
    <row r="13" spans="1:23" s="38" customFormat="1" ht="26.5" customHeight="1" x14ac:dyDescent="0.35">
      <c r="A13" s="120"/>
      <c r="B13" s="153"/>
      <c r="C13" s="582"/>
      <c r="D13" s="170" t="s">
        <v>18</v>
      </c>
      <c r="E13" s="332">
        <f>SUM(E6:E12)</f>
        <v>775</v>
      </c>
      <c r="F13" s="288"/>
      <c r="G13" s="218">
        <f t="shared" ref="G13:I13" si="0">SUM(G6:G12)</f>
        <v>33.059999999999995</v>
      </c>
      <c r="H13" s="36">
        <f t="shared" si="0"/>
        <v>22.81</v>
      </c>
      <c r="I13" s="67">
        <f t="shared" si="0"/>
        <v>91.789999999999992</v>
      </c>
      <c r="J13" s="427">
        <f>SUM(J6:J12)</f>
        <v>728.12</v>
      </c>
      <c r="K13" s="218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67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67">
        <f t="shared" si="1"/>
        <v>0.14200000000000002</v>
      </c>
    </row>
    <row r="14" spans="1:23" s="38" customFormat="1" ht="26.5" customHeight="1" thickBot="1" x14ac:dyDescent="0.4">
      <c r="A14" s="159"/>
      <c r="B14" s="154"/>
      <c r="C14" s="583"/>
      <c r="D14" s="171" t="s">
        <v>19</v>
      </c>
      <c r="E14" s="151"/>
      <c r="F14" s="225"/>
      <c r="G14" s="221"/>
      <c r="H14" s="56"/>
      <c r="I14" s="128"/>
      <c r="J14" s="470">
        <f>J13/23.5</f>
        <v>30.983829787234043</v>
      </c>
      <c r="K14" s="221"/>
      <c r="L14" s="169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24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60"/>
      <c r="C2" s="262" t="s">
        <v>3</v>
      </c>
      <c r="D2" s="6"/>
      <c r="E2" s="8" t="s">
        <v>2</v>
      </c>
      <c r="F2" s="129">
        <v>19</v>
      </c>
      <c r="G2" s="6"/>
      <c r="J2" s="8"/>
      <c r="K2" s="7"/>
      <c r="L2" s="1"/>
      <c r="M2" s="2"/>
    </row>
    <row r="3" spans="1:23" ht="15" thickBot="1" x14ac:dyDescent="0.4">
      <c r="A3" s="1"/>
      <c r="B3" s="261"/>
      <c r="C3" s="263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530" t="s">
        <v>37</v>
      </c>
      <c r="C4" s="276"/>
      <c r="D4" s="183"/>
      <c r="E4" s="533"/>
      <c r="F4" s="532"/>
      <c r="G4" s="642" t="s">
        <v>20</v>
      </c>
      <c r="H4" s="643"/>
      <c r="I4" s="644"/>
      <c r="J4" s="366" t="s">
        <v>21</v>
      </c>
      <c r="K4" s="752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28.5" customHeight="1" thickBot="1" x14ac:dyDescent="0.4">
      <c r="A5" s="156" t="s">
        <v>0</v>
      </c>
      <c r="B5" s="111" t="s">
        <v>38</v>
      </c>
      <c r="C5" s="277" t="s">
        <v>39</v>
      </c>
      <c r="D5" s="111" t="s">
        <v>36</v>
      </c>
      <c r="E5" s="118" t="s">
        <v>24</v>
      </c>
      <c r="F5" s="111" t="s">
        <v>35</v>
      </c>
      <c r="G5" s="413" t="s">
        <v>25</v>
      </c>
      <c r="H5" s="406" t="s">
        <v>26</v>
      </c>
      <c r="I5" s="641" t="s">
        <v>27</v>
      </c>
      <c r="J5" s="688" t="s">
        <v>28</v>
      </c>
      <c r="K5" s="413" t="s">
        <v>29</v>
      </c>
      <c r="L5" s="413" t="s">
        <v>116</v>
      </c>
      <c r="M5" s="406" t="s">
        <v>30</v>
      </c>
      <c r="N5" s="640" t="s">
        <v>117</v>
      </c>
      <c r="O5" s="641" t="s">
        <v>118</v>
      </c>
      <c r="P5" s="686" t="s">
        <v>31</v>
      </c>
      <c r="Q5" s="406" t="s">
        <v>32</v>
      </c>
      <c r="R5" s="406" t="s">
        <v>33</v>
      </c>
      <c r="S5" s="641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26.5" customHeight="1" x14ac:dyDescent="0.35">
      <c r="A6" s="119" t="s">
        <v>5</v>
      </c>
      <c r="B6" s="152">
        <v>25</v>
      </c>
      <c r="C6" s="275" t="s">
        <v>17</v>
      </c>
      <c r="D6" s="397" t="s">
        <v>47</v>
      </c>
      <c r="E6" s="399">
        <v>150</v>
      </c>
      <c r="F6" s="152"/>
      <c r="G6" s="40">
        <v>0.6</v>
      </c>
      <c r="H6" s="41">
        <v>0.45</v>
      </c>
      <c r="I6" s="47">
        <v>12.3</v>
      </c>
      <c r="J6" s="206">
        <v>54.9</v>
      </c>
      <c r="K6" s="301">
        <v>0.03</v>
      </c>
      <c r="L6" s="40">
        <v>0.05</v>
      </c>
      <c r="M6" s="41">
        <v>7.5</v>
      </c>
      <c r="N6" s="41">
        <v>0</v>
      </c>
      <c r="O6" s="42">
        <v>0</v>
      </c>
      <c r="P6" s="40">
        <v>28.5</v>
      </c>
      <c r="Q6" s="41">
        <v>24</v>
      </c>
      <c r="R6" s="41">
        <v>18</v>
      </c>
      <c r="S6" s="41">
        <v>3.45</v>
      </c>
      <c r="T6" s="41">
        <v>232.5</v>
      </c>
      <c r="U6" s="41">
        <v>2E-3</v>
      </c>
      <c r="V6" s="41">
        <v>2.0000000000000001E-4</v>
      </c>
      <c r="W6" s="51">
        <v>0.02</v>
      </c>
    </row>
    <row r="7" spans="1:23" s="18" customFormat="1" ht="26.5" customHeight="1" x14ac:dyDescent="0.35">
      <c r="A7" s="119"/>
      <c r="B7" s="149">
        <v>257</v>
      </c>
      <c r="C7" s="278" t="s">
        <v>7</v>
      </c>
      <c r="D7" s="341" t="s">
        <v>144</v>
      </c>
      <c r="E7" s="196">
        <v>200</v>
      </c>
      <c r="F7" s="161"/>
      <c r="G7" s="270">
        <v>7.62</v>
      </c>
      <c r="H7" s="13">
        <v>13</v>
      </c>
      <c r="I7" s="48">
        <v>5.65</v>
      </c>
      <c r="J7" s="162">
        <v>172.8</v>
      </c>
      <c r="K7" s="270">
        <v>7.0000000000000007E-2</v>
      </c>
      <c r="L7" s="87">
        <v>0.09</v>
      </c>
      <c r="M7" s="13">
        <v>4.78</v>
      </c>
      <c r="N7" s="13">
        <v>40</v>
      </c>
      <c r="O7" s="48">
        <v>0.08</v>
      </c>
      <c r="P7" s="87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48">
        <v>0.03</v>
      </c>
    </row>
    <row r="8" spans="1:23" s="38" customFormat="1" ht="32.25" customHeight="1" x14ac:dyDescent="0.35">
      <c r="A8" s="120"/>
      <c r="B8" s="148">
        <v>177</v>
      </c>
      <c r="C8" s="163" t="s">
        <v>8</v>
      </c>
      <c r="D8" s="184" t="s">
        <v>134</v>
      </c>
      <c r="E8" s="147">
        <v>90</v>
      </c>
      <c r="F8" s="160"/>
      <c r="G8" s="269">
        <v>15.76</v>
      </c>
      <c r="H8" s="17">
        <v>13.35</v>
      </c>
      <c r="I8" s="44">
        <v>1.61</v>
      </c>
      <c r="J8" s="215">
        <v>190.46</v>
      </c>
      <c r="K8" s="269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69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4">
        <v>0.1</v>
      </c>
    </row>
    <row r="9" spans="1:23" s="38" customFormat="1" ht="27" customHeight="1" x14ac:dyDescent="0.35">
      <c r="A9" s="120"/>
      <c r="B9" s="147">
        <v>55</v>
      </c>
      <c r="C9" s="163" t="s">
        <v>59</v>
      </c>
      <c r="D9" s="184" t="s">
        <v>97</v>
      </c>
      <c r="E9" s="147">
        <v>150</v>
      </c>
      <c r="F9" s="160"/>
      <c r="G9" s="270">
        <v>3.6</v>
      </c>
      <c r="H9" s="13">
        <v>4.95</v>
      </c>
      <c r="I9" s="48">
        <v>24.6</v>
      </c>
      <c r="J9" s="162">
        <v>156.6</v>
      </c>
      <c r="K9" s="87">
        <v>0.03</v>
      </c>
      <c r="L9" s="87">
        <v>0.03</v>
      </c>
      <c r="M9" s="13">
        <v>0</v>
      </c>
      <c r="N9" s="13">
        <v>0</v>
      </c>
      <c r="O9" s="25">
        <v>0</v>
      </c>
      <c r="P9" s="270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48">
        <v>0.03</v>
      </c>
    </row>
    <row r="10" spans="1:23" s="18" customFormat="1" ht="38.25" customHeight="1" x14ac:dyDescent="0.35">
      <c r="A10" s="121"/>
      <c r="B10" s="150">
        <v>104</v>
      </c>
      <c r="C10" s="164" t="s">
        <v>15</v>
      </c>
      <c r="D10" s="184" t="s">
        <v>140</v>
      </c>
      <c r="E10" s="147">
        <v>200</v>
      </c>
      <c r="F10" s="182"/>
      <c r="G10" s="269">
        <v>0</v>
      </c>
      <c r="H10" s="17">
        <v>0</v>
      </c>
      <c r="I10" s="44">
        <v>19.8</v>
      </c>
      <c r="J10" s="215">
        <v>81.599999999999994</v>
      </c>
      <c r="K10" s="269">
        <v>0.16</v>
      </c>
      <c r="L10" s="19">
        <v>0.1</v>
      </c>
      <c r="M10" s="17">
        <v>9.18</v>
      </c>
      <c r="N10" s="17">
        <v>80</v>
      </c>
      <c r="O10" s="20">
        <v>0.96</v>
      </c>
      <c r="P10" s="269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4">
        <v>0</v>
      </c>
    </row>
    <row r="11" spans="1:23" s="18" customFormat="1" ht="26.5" customHeight="1" x14ac:dyDescent="0.35">
      <c r="A11" s="121"/>
      <c r="B11" s="150">
        <v>119</v>
      </c>
      <c r="C11" s="163" t="s">
        <v>11</v>
      </c>
      <c r="D11" s="228" t="s">
        <v>52</v>
      </c>
      <c r="E11" s="147">
        <v>30</v>
      </c>
      <c r="F11" s="160"/>
      <c r="G11" s="269">
        <v>2.13</v>
      </c>
      <c r="H11" s="17">
        <v>0.21</v>
      </c>
      <c r="I11" s="44">
        <v>13.26</v>
      </c>
      <c r="J11" s="215">
        <v>72</v>
      </c>
      <c r="K11" s="269">
        <v>0.03</v>
      </c>
      <c r="L11" s="19">
        <v>0.01</v>
      </c>
      <c r="M11" s="17">
        <v>0</v>
      </c>
      <c r="N11" s="17">
        <v>0</v>
      </c>
      <c r="O11" s="44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4">
        <v>0</v>
      </c>
    </row>
    <row r="12" spans="1:23" s="18" customFormat="1" ht="23.25" customHeight="1" x14ac:dyDescent="0.35">
      <c r="A12" s="121"/>
      <c r="B12" s="147">
        <v>120</v>
      </c>
      <c r="C12" s="163" t="s">
        <v>12</v>
      </c>
      <c r="D12" s="190" t="s">
        <v>44</v>
      </c>
      <c r="E12" s="147">
        <v>25</v>
      </c>
      <c r="F12" s="160"/>
      <c r="G12" s="269">
        <v>1.42</v>
      </c>
      <c r="H12" s="17">
        <v>0.27</v>
      </c>
      <c r="I12" s="44">
        <v>9.3000000000000007</v>
      </c>
      <c r="J12" s="215">
        <v>45.32</v>
      </c>
      <c r="K12" s="311">
        <v>0.02</v>
      </c>
      <c r="L12" s="21">
        <v>0.03</v>
      </c>
      <c r="M12" s="22">
        <v>0.1</v>
      </c>
      <c r="N12" s="22">
        <v>0</v>
      </c>
      <c r="O12" s="23">
        <v>0</v>
      </c>
      <c r="P12" s="311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1">
        <v>0.02</v>
      </c>
    </row>
    <row r="13" spans="1:23" s="38" customFormat="1" ht="26.5" customHeight="1" x14ac:dyDescent="0.35">
      <c r="A13" s="120"/>
      <c r="B13" s="153"/>
      <c r="C13" s="454"/>
      <c r="D13" s="191" t="s">
        <v>18</v>
      </c>
      <c r="E13" s="209">
        <f>SUM(E6:E12)</f>
        <v>845</v>
      </c>
      <c r="F13" s="289"/>
      <c r="G13" s="218">
        <f t="shared" ref="G13:W13" si="0">SUM(G6:G12)</f>
        <v>31.130000000000003</v>
      </c>
      <c r="H13" s="36">
        <f t="shared" si="0"/>
        <v>32.229999999999997</v>
      </c>
      <c r="I13" s="67">
        <f t="shared" si="0"/>
        <v>86.52000000000001</v>
      </c>
      <c r="J13" s="466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02">
        <f t="shared" si="0"/>
        <v>1.0489999999999999</v>
      </c>
      <c r="P13" s="218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67">
        <f t="shared" si="0"/>
        <v>0.2</v>
      </c>
    </row>
    <row r="14" spans="1:23" s="38" customFormat="1" ht="26.5" customHeight="1" thickBot="1" x14ac:dyDescent="0.4">
      <c r="A14" s="159"/>
      <c r="B14" s="154"/>
      <c r="C14" s="559"/>
      <c r="D14" s="192" t="s">
        <v>19</v>
      </c>
      <c r="E14" s="151"/>
      <c r="F14" s="303"/>
      <c r="G14" s="221"/>
      <c r="H14" s="56"/>
      <c r="I14" s="128"/>
      <c r="J14" s="561">
        <f>J13/23.5</f>
        <v>32.922553191489364</v>
      </c>
      <c r="K14" s="169"/>
      <c r="L14" s="169"/>
      <c r="M14" s="56"/>
      <c r="N14" s="56"/>
      <c r="O14" s="139"/>
      <c r="P14" s="221"/>
      <c r="Q14" s="56"/>
      <c r="R14" s="56"/>
      <c r="S14" s="56"/>
      <c r="T14" s="56"/>
      <c r="U14" s="56"/>
      <c r="V14" s="56"/>
      <c r="W14" s="128"/>
    </row>
    <row r="15" spans="1:23" x14ac:dyDescent="0.35">
      <c r="A15" s="9"/>
      <c r="B15" s="255"/>
      <c r="C15" s="264"/>
      <c r="D15" s="30"/>
      <c r="E15" s="30"/>
      <c r="F15" s="231"/>
      <c r="G15" s="232"/>
      <c r="H15" s="231"/>
      <c r="I15" s="30"/>
      <c r="J15" s="233"/>
      <c r="K15" s="30"/>
      <c r="L15" s="30"/>
      <c r="M15" s="30"/>
      <c r="N15" s="234"/>
      <c r="O15" s="234"/>
      <c r="P15" s="234"/>
      <c r="Q15" s="234"/>
      <c r="R15" s="23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2" zoomScaleNormal="42" workbookViewId="0">
      <selection activeCell="E26" sqref="E2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7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8" customFormat="1" ht="21.75" customHeight="1" thickBot="1" x14ac:dyDescent="0.4">
      <c r="A4" s="93"/>
      <c r="B4" s="93"/>
      <c r="C4" s="441" t="s">
        <v>37</v>
      </c>
      <c r="D4" s="93"/>
      <c r="E4" s="183"/>
      <c r="F4" s="442"/>
      <c r="G4" s="441"/>
      <c r="H4" s="326" t="s">
        <v>20</v>
      </c>
      <c r="I4" s="366"/>
      <c r="J4" s="282"/>
      <c r="K4" s="202" t="s">
        <v>21</v>
      </c>
      <c r="L4" s="748" t="s">
        <v>22</v>
      </c>
      <c r="M4" s="749"/>
      <c r="N4" s="750"/>
      <c r="O4" s="750"/>
      <c r="P4" s="751"/>
      <c r="Q4" s="755" t="s">
        <v>23</v>
      </c>
      <c r="R4" s="756"/>
      <c r="S4" s="756"/>
      <c r="T4" s="756"/>
      <c r="U4" s="756"/>
      <c r="V4" s="756"/>
      <c r="W4" s="756"/>
      <c r="X4" s="757"/>
    </row>
    <row r="5" spans="1:27" s="18" customFormat="1" ht="47" thickBot="1" x14ac:dyDescent="0.4">
      <c r="A5" s="94" t="s">
        <v>0</v>
      </c>
      <c r="B5" s="94"/>
      <c r="C5" s="111" t="s">
        <v>38</v>
      </c>
      <c r="D5" s="460" t="s">
        <v>39</v>
      </c>
      <c r="E5" s="598" t="s">
        <v>36</v>
      </c>
      <c r="F5" s="118" t="s">
        <v>24</v>
      </c>
      <c r="G5" s="111" t="s">
        <v>35</v>
      </c>
      <c r="H5" s="648" t="s">
        <v>25</v>
      </c>
      <c r="I5" s="607" t="s">
        <v>26</v>
      </c>
      <c r="J5" s="611" t="s">
        <v>27</v>
      </c>
      <c r="K5" s="203" t="s">
        <v>28</v>
      </c>
      <c r="L5" s="610" t="s">
        <v>29</v>
      </c>
      <c r="M5" s="610" t="s">
        <v>116</v>
      </c>
      <c r="N5" s="610" t="s">
        <v>30</v>
      </c>
      <c r="O5" s="630" t="s">
        <v>117</v>
      </c>
      <c r="P5" s="610" t="s">
        <v>118</v>
      </c>
      <c r="Q5" s="610" t="s">
        <v>31</v>
      </c>
      <c r="R5" s="610" t="s">
        <v>32</v>
      </c>
      <c r="S5" s="610" t="s">
        <v>33</v>
      </c>
      <c r="T5" s="610" t="s">
        <v>34</v>
      </c>
      <c r="U5" s="610" t="s">
        <v>119</v>
      </c>
      <c r="V5" s="610" t="s">
        <v>120</v>
      </c>
      <c r="W5" s="610" t="s">
        <v>121</v>
      </c>
      <c r="X5" s="645" t="s">
        <v>122</v>
      </c>
    </row>
    <row r="6" spans="1:27" s="18" customFormat="1" ht="26.5" customHeight="1" x14ac:dyDescent="0.35">
      <c r="A6" s="97" t="s">
        <v>5</v>
      </c>
      <c r="B6" s="95"/>
      <c r="C6" s="459">
        <v>135</v>
      </c>
      <c r="D6" s="715" t="s">
        <v>17</v>
      </c>
      <c r="E6" s="240" t="s">
        <v>142</v>
      </c>
      <c r="F6" s="459">
        <v>60</v>
      </c>
      <c r="G6" s="299"/>
      <c r="H6" s="393">
        <v>1.2</v>
      </c>
      <c r="I6" s="54">
        <v>5.4</v>
      </c>
      <c r="J6" s="55">
        <v>5.16</v>
      </c>
      <c r="K6" s="310">
        <v>73.2</v>
      </c>
      <c r="L6" s="393">
        <v>0.01</v>
      </c>
      <c r="M6" s="54">
        <v>0.03</v>
      </c>
      <c r="N6" s="54">
        <v>4.2</v>
      </c>
      <c r="O6" s="54">
        <v>90</v>
      </c>
      <c r="P6" s="453">
        <v>0</v>
      </c>
      <c r="Q6" s="393">
        <v>24.6</v>
      </c>
      <c r="R6" s="54">
        <v>40.200000000000003</v>
      </c>
      <c r="S6" s="54">
        <v>21</v>
      </c>
      <c r="T6" s="54">
        <v>4.2</v>
      </c>
      <c r="U6" s="54">
        <v>189</v>
      </c>
      <c r="V6" s="54">
        <v>0</v>
      </c>
      <c r="W6" s="54">
        <v>0</v>
      </c>
      <c r="X6" s="55">
        <v>0</v>
      </c>
    </row>
    <row r="7" spans="1:27" s="18" customFormat="1" ht="26.5" customHeight="1" x14ac:dyDescent="0.35">
      <c r="A7" s="96"/>
      <c r="B7" s="96"/>
      <c r="C7" s="113">
        <v>36</v>
      </c>
      <c r="D7" s="566" t="s">
        <v>7</v>
      </c>
      <c r="E7" s="418" t="s">
        <v>45</v>
      </c>
      <c r="F7" s="646">
        <v>200</v>
      </c>
      <c r="G7" s="224"/>
      <c r="H7" s="274">
        <v>5</v>
      </c>
      <c r="I7" s="91">
        <v>8.6</v>
      </c>
      <c r="J7" s="226">
        <v>12.6</v>
      </c>
      <c r="K7" s="436">
        <v>147.80000000000001</v>
      </c>
      <c r="L7" s="274">
        <v>0.1</v>
      </c>
      <c r="M7" s="91">
        <v>0.08</v>
      </c>
      <c r="N7" s="91">
        <v>10.08</v>
      </c>
      <c r="O7" s="91">
        <v>96</v>
      </c>
      <c r="P7" s="92">
        <v>5.1999999999999998E-2</v>
      </c>
      <c r="Q7" s="274">
        <v>41.98</v>
      </c>
      <c r="R7" s="91">
        <v>122.08</v>
      </c>
      <c r="S7" s="91">
        <v>36.96</v>
      </c>
      <c r="T7" s="91">
        <v>11.18</v>
      </c>
      <c r="U7" s="91">
        <v>321.39999999999998</v>
      </c>
      <c r="V7" s="91">
        <v>4.0000000000000001E-3</v>
      </c>
      <c r="W7" s="91">
        <v>0</v>
      </c>
      <c r="X7" s="226">
        <v>0.2</v>
      </c>
    </row>
    <row r="8" spans="1:27" s="18" customFormat="1" ht="26.5" customHeight="1" x14ac:dyDescent="0.35">
      <c r="A8" s="102"/>
      <c r="B8" s="724" t="s">
        <v>125</v>
      </c>
      <c r="C8" s="195">
        <v>82</v>
      </c>
      <c r="D8" s="387" t="s">
        <v>8</v>
      </c>
      <c r="E8" s="647" t="s">
        <v>154</v>
      </c>
      <c r="F8" s="597">
        <v>95</v>
      </c>
      <c r="G8" s="200"/>
      <c r="H8" s="271">
        <v>23.47</v>
      </c>
      <c r="I8" s="66">
        <v>16.34</v>
      </c>
      <c r="J8" s="122">
        <v>0.56999999999999995</v>
      </c>
      <c r="K8" s="469">
        <v>243.58</v>
      </c>
      <c r="L8" s="271">
        <v>0.05</v>
      </c>
      <c r="M8" s="66">
        <v>0.14000000000000001</v>
      </c>
      <c r="N8" s="66">
        <v>0.95</v>
      </c>
      <c r="O8" s="66">
        <v>28.8</v>
      </c>
      <c r="P8" s="591">
        <v>0</v>
      </c>
      <c r="Q8" s="271">
        <v>30.95</v>
      </c>
      <c r="R8" s="66">
        <v>180.15</v>
      </c>
      <c r="S8" s="66">
        <v>23.6</v>
      </c>
      <c r="T8" s="66">
        <v>1.56</v>
      </c>
      <c r="U8" s="66">
        <v>240.57</v>
      </c>
      <c r="V8" s="66">
        <v>4.0000000000000001E-3</v>
      </c>
      <c r="W8" s="66">
        <v>0</v>
      </c>
      <c r="X8" s="122">
        <v>0.14000000000000001</v>
      </c>
      <c r="Z8" s="605"/>
      <c r="AA8" s="88"/>
    </row>
    <row r="9" spans="1:27" s="18" customFormat="1" ht="33" customHeight="1" x14ac:dyDescent="0.35">
      <c r="A9" s="102"/>
      <c r="B9" s="725"/>
      <c r="C9" s="646">
        <v>50</v>
      </c>
      <c r="D9" s="223" t="s">
        <v>59</v>
      </c>
      <c r="E9" s="165" t="s">
        <v>90</v>
      </c>
      <c r="F9" s="646">
        <v>150</v>
      </c>
      <c r="G9" s="178"/>
      <c r="H9" s="732">
        <v>3.3</v>
      </c>
      <c r="I9" s="246">
        <v>7.8</v>
      </c>
      <c r="J9" s="733">
        <v>22.35</v>
      </c>
      <c r="K9" s="729">
        <v>173.1</v>
      </c>
      <c r="L9" s="269">
        <v>0.14000000000000001</v>
      </c>
      <c r="M9" s="17">
        <v>0.12</v>
      </c>
      <c r="N9" s="17">
        <v>18.149999999999999</v>
      </c>
      <c r="O9" s="17">
        <v>21.6</v>
      </c>
      <c r="P9" s="20">
        <v>0.1</v>
      </c>
      <c r="Q9" s="269">
        <v>36.36</v>
      </c>
      <c r="R9" s="17">
        <v>85.5</v>
      </c>
      <c r="S9" s="17">
        <v>27.8</v>
      </c>
      <c r="T9" s="17">
        <v>1.1399999999999999</v>
      </c>
      <c r="U9" s="17">
        <v>701.4</v>
      </c>
      <c r="V9" s="17">
        <v>8.0000000000000002E-3</v>
      </c>
      <c r="W9" s="17">
        <v>2E-3</v>
      </c>
      <c r="X9" s="44">
        <v>4.2000000000000003E-2</v>
      </c>
      <c r="Z9" s="605"/>
      <c r="AA9" s="88"/>
    </row>
    <row r="10" spans="1:27" s="18" customFormat="1" ht="51" customHeight="1" x14ac:dyDescent="0.35">
      <c r="A10" s="102"/>
      <c r="B10" s="725"/>
      <c r="C10" s="650">
        <v>216</v>
      </c>
      <c r="D10" s="186" t="s">
        <v>15</v>
      </c>
      <c r="E10" s="236" t="s">
        <v>126</v>
      </c>
      <c r="F10" s="719">
        <v>200</v>
      </c>
      <c r="G10" s="281"/>
      <c r="H10" s="269">
        <v>0.26</v>
      </c>
      <c r="I10" s="17">
        <v>0</v>
      </c>
      <c r="J10" s="44">
        <v>15.46</v>
      </c>
      <c r="K10" s="283">
        <v>62</v>
      </c>
      <c r="L10" s="311">
        <v>0</v>
      </c>
      <c r="M10" s="22">
        <v>0</v>
      </c>
      <c r="N10" s="22">
        <v>4.4000000000000004</v>
      </c>
      <c r="O10" s="22">
        <v>0</v>
      </c>
      <c r="P10" s="23">
        <v>0</v>
      </c>
      <c r="Q10" s="311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1">
        <v>0</v>
      </c>
      <c r="Z10" s="605"/>
      <c r="AA10" s="88"/>
    </row>
    <row r="11" spans="1:27" s="18" customFormat="1" ht="26.5" customHeight="1" x14ac:dyDescent="0.35">
      <c r="A11" s="102"/>
      <c r="B11" s="725"/>
      <c r="C11" s="436">
        <v>119</v>
      </c>
      <c r="D11" s="566" t="s">
        <v>11</v>
      </c>
      <c r="E11" s="165" t="s">
        <v>52</v>
      </c>
      <c r="F11" s="646">
        <v>30</v>
      </c>
      <c r="G11" s="178"/>
      <c r="H11" s="311">
        <v>2.13</v>
      </c>
      <c r="I11" s="22">
        <v>0.21</v>
      </c>
      <c r="J11" s="51">
        <v>13.26</v>
      </c>
      <c r="K11" s="491">
        <v>72</v>
      </c>
      <c r="L11" s="311">
        <v>0.03</v>
      </c>
      <c r="M11" s="22">
        <v>0.01</v>
      </c>
      <c r="N11" s="22">
        <v>0</v>
      </c>
      <c r="O11" s="22">
        <v>0</v>
      </c>
      <c r="P11" s="23">
        <v>0</v>
      </c>
      <c r="Q11" s="311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1">
        <v>0</v>
      </c>
      <c r="Z11" s="88"/>
      <c r="AA11" s="88"/>
    </row>
    <row r="12" spans="1:27" s="18" customFormat="1" ht="26.5" customHeight="1" x14ac:dyDescent="0.35">
      <c r="A12" s="102"/>
      <c r="B12" s="725"/>
      <c r="C12" s="113">
        <v>120</v>
      </c>
      <c r="D12" s="566" t="s">
        <v>12</v>
      </c>
      <c r="E12" s="165" t="s">
        <v>44</v>
      </c>
      <c r="F12" s="646">
        <v>20</v>
      </c>
      <c r="G12" s="178"/>
      <c r="H12" s="311">
        <v>1.1399999999999999</v>
      </c>
      <c r="I12" s="22">
        <v>0.22</v>
      </c>
      <c r="J12" s="51">
        <v>7.44</v>
      </c>
      <c r="K12" s="491">
        <v>36.26</v>
      </c>
      <c r="L12" s="311">
        <v>0.02</v>
      </c>
      <c r="M12" s="22">
        <v>2.4E-2</v>
      </c>
      <c r="N12" s="22">
        <v>0.08</v>
      </c>
      <c r="O12" s="22">
        <v>0</v>
      </c>
      <c r="P12" s="23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7" s="18" customFormat="1" ht="26.5" customHeight="1" x14ac:dyDescent="0.35">
      <c r="A13" s="102"/>
      <c r="B13" s="723" t="s">
        <v>70</v>
      </c>
      <c r="C13" s="475"/>
      <c r="D13" s="716"/>
      <c r="E13" s="350" t="s">
        <v>18</v>
      </c>
      <c r="F13" s="720" t="e">
        <f>F6+F7+#REF!+F9+F10+F11+F12</f>
        <v>#REF!</v>
      </c>
      <c r="G13" s="727" t="e">
        <f>G6+G7+#REF!+G9+G10+G11+G12</f>
        <v>#REF!</v>
      </c>
      <c r="H13" s="734" t="e">
        <f>H6+H7+#REF!+H9+H10+H11+H12</f>
        <v>#REF!</v>
      </c>
      <c r="I13" s="730" t="e">
        <f>I6+I7+#REF!+I9+I10+I11+I12</f>
        <v>#REF!</v>
      </c>
      <c r="J13" s="735" t="e">
        <f>J6+J7+#REF!+J9+J10+J11+J12</f>
        <v>#REF!</v>
      </c>
      <c r="K13" s="727" t="e">
        <f>K6+K7+#REF!+K9+K10+K11+K12</f>
        <v>#REF!</v>
      </c>
      <c r="L13" s="734" t="e">
        <f>L6+L7+#REF!+L9+L10+L11+L12</f>
        <v>#REF!</v>
      </c>
      <c r="M13" s="730" t="e">
        <f>M6+M7+#REF!+M9+M10+M11+M12</f>
        <v>#REF!</v>
      </c>
      <c r="N13" s="730" t="e">
        <f>N6+N7+#REF!+N9+N10+N11+N12</f>
        <v>#REF!</v>
      </c>
      <c r="O13" s="730" t="e">
        <f>O6+O7+#REF!+O9+O10+O11+O12</f>
        <v>#REF!</v>
      </c>
      <c r="P13" s="738" t="e">
        <f>P6+P7+#REF!+P9+P10+P11+P12</f>
        <v>#REF!</v>
      </c>
      <c r="Q13" s="734" t="e">
        <f>Q6+Q7+#REF!+Q9+Q10+Q11+Q12</f>
        <v>#REF!</v>
      </c>
      <c r="R13" s="730" t="e">
        <f>R6+R7+#REF!+R9+R10+R11+R12</f>
        <v>#REF!</v>
      </c>
      <c r="S13" s="730" t="e">
        <f>S6+S7+#REF!+S9+S10+S11+S12</f>
        <v>#REF!</v>
      </c>
      <c r="T13" s="730" t="e">
        <f>T6+T7+#REF!+T9+T10+T11+T12</f>
        <v>#REF!</v>
      </c>
      <c r="U13" s="730" t="e">
        <f>U6+U7+#REF!+U9+U10+U11+U12</f>
        <v>#REF!</v>
      </c>
      <c r="V13" s="730" t="e">
        <f>V6+V7+#REF!+V9+V10+V11+V12</f>
        <v>#REF!</v>
      </c>
      <c r="W13" s="730" t="e">
        <f>W6+W7+#REF!+W9+W10+W11+W12</f>
        <v>#REF!</v>
      </c>
      <c r="X13" s="735" t="e">
        <f>X6+X7+#REF!+X9+X10+X11+X12</f>
        <v>#REF!</v>
      </c>
    </row>
    <row r="14" spans="1:27" s="18" customFormat="1" ht="26.5" customHeight="1" x14ac:dyDescent="0.35">
      <c r="A14" s="102"/>
      <c r="B14" s="724" t="s">
        <v>125</v>
      </c>
      <c r="C14" s="476"/>
      <c r="D14" s="717"/>
      <c r="E14" s="351" t="s">
        <v>18</v>
      </c>
      <c r="F14" s="721">
        <f>F6+F7+F8+F9+F10+F11+F12</f>
        <v>755</v>
      </c>
      <c r="G14" s="728">
        <f>G6+G7+G8+G9+G10+G11+G12</f>
        <v>0</v>
      </c>
      <c r="H14" s="736">
        <f>H6+H7+H8+H9+H10+H11+H12</f>
        <v>36.5</v>
      </c>
      <c r="I14" s="731">
        <f>I6+I7+I8+I9+I10+I11+I12</f>
        <v>38.57</v>
      </c>
      <c r="J14" s="737">
        <f>J6+J7+J8+J9+J10+J11+J12</f>
        <v>76.84</v>
      </c>
      <c r="K14" s="728">
        <f>K6+K7+K8+K9+K10+K11+K12</f>
        <v>807.94</v>
      </c>
      <c r="L14" s="736">
        <f>L6+L7+L8+L9+L10+L11+L12</f>
        <v>0.35000000000000009</v>
      </c>
      <c r="M14" s="731">
        <f>M6+M7+M8+M9+M10+M11+M12</f>
        <v>0.40400000000000003</v>
      </c>
      <c r="N14" s="731">
        <f>N6+N7+N8+N9+N10+N11+N12</f>
        <v>37.859999999999992</v>
      </c>
      <c r="O14" s="731">
        <f>O6+O7+O8+O9+O10+O11+O12</f>
        <v>236.4</v>
      </c>
      <c r="P14" s="739">
        <f>P6+P7+P8+P9+P10+P11+P12</f>
        <v>0.152</v>
      </c>
      <c r="Q14" s="736">
        <f>Q6+Q7+Q8+Q9+Q10+Q11+Q12</f>
        <v>152.19</v>
      </c>
      <c r="R14" s="731">
        <f>R6+R7+R8+R9+R10+R11+R12</f>
        <v>517.33000000000004</v>
      </c>
      <c r="S14" s="731">
        <f>S6+S7+S8+S9+S10+S11+S12</f>
        <v>137.06</v>
      </c>
      <c r="T14" s="731">
        <f>T6+T7+T8+T9+T10+T11+T12</f>
        <v>19.419999999999998</v>
      </c>
      <c r="U14" s="731">
        <f>U6+U7+U8+U9+U10+U11+U12</f>
        <v>1554.1299999999999</v>
      </c>
      <c r="V14" s="731">
        <f>V6+V7+V8+V9+V10+V11+V12</f>
        <v>1.9000000000000003E-2</v>
      </c>
      <c r="W14" s="731">
        <f>W6+W7+W8+W9+W10+W11+W12</f>
        <v>6.0000000000000001E-3</v>
      </c>
      <c r="X14" s="737">
        <f>X6+X7+X8+X9+X10+X11+X12</f>
        <v>0.39400000000000002</v>
      </c>
    </row>
    <row r="15" spans="1:27" s="18" customFormat="1" ht="26.5" customHeight="1" x14ac:dyDescent="0.35">
      <c r="A15" s="102"/>
      <c r="B15" s="723" t="s">
        <v>70</v>
      </c>
      <c r="C15" s="477"/>
      <c r="D15" s="718"/>
      <c r="E15" s="352" t="s">
        <v>19</v>
      </c>
      <c r="F15" s="722"/>
      <c r="G15" s="600"/>
      <c r="H15" s="217"/>
      <c r="I15" s="24"/>
      <c r="J15" s="65"/>
      <c r="K15" s="604" t="e">
        <f>K13/23.5</f>
        <v>#REF!</v>
      </c>
      <c r="L15" s="217"/>
      <c r="M15" s="24"/>
      <c r="N15" s="24"/>
      <c r="O15" s="24"/>
      <c r="P15" s="123"/>
      <c r="Q15" s="217"/>
      <c r="R15" s="24"/>
      <c r="S15" s="24"/>
      <c r="T15" s="24"/>
      <c r="U15" s="24"/>
      <c r="V15" s="24"/>
      <c r="W15" s="24"/>
      <c r="X15" s="65"/>
    </row>
    <row r="16" spans="1:27" s="18" customFormat="1" ht="26.5" customHeight="1" thickBot="1" x14ac:dyDescent="0.4">
      <c r="A16" s="127"/>
      <c r="B16" s="726" t="s">
        <v>125</v>
      </c>
      <c r="C16" s="710"/>
      <c r="D16" s="679"/>
      <c r="E16" s="353" t="s">
        <v>19</v>
      </c>
      <c r="F16" s="601"/>
      <c r="G16" s="389"/>
      <c r="H16" s="517"/>
      <c r="I16" s="518"/>
      <c r="J16" s="519"/>
      <c r="K16" s="520">
        <f>K14/23.5</f>
        <v>34.380425531914895</v>
      </c>
      <c r="L16" s="711"/>
      <c r="M16" s="712"/>
      <c r="N16" s="712"/>
      <c r="O16" s="712"/>
      <c r="P16" s="713"/>
      <c r="Q16" s="711"/>
      <c r="R16" s="712"/>
      <c r="S16" s="712"/>
      <c r="T16" s="712"/>
      <c r="U16" s="712"/>
      <c r="V16" s="712"/>
      <c r="W16" s="712"/>
      <c r="X16" s="714"/>
    </row>
    <row r="17" spans="1:19" s="136" customFormat="1" ht="26.5" customHeight="1" x14ac:dyDescent="0.35">
      <c r="A17" s="409"/>
      <c r="B17" s="409"/>
      <c r="C17" s="410"/>
      <c r="D17" s="409"/>
      <c r="E17" s="411"/>
      <c r="F17" s="409"/>
      <c r="G17" s="409"/>
      <c r="H17" s="409"/>
      <c r="I17" s="409"/>
      <c r="J17" s="409"/>
      <c r="K17" s="412"/>
      <c r="L17" s="409"/>
      <c r="M17" s="409"/>
      <c r="N17" s="409"/>
      <c r="O17" s="409"/>
      <c r="P17" s="409"/>
      <c r="Q17" s="409"/>
      <c r="R17" s="409"/>
      <c r="S17" s="409"/>
    </row>
    <row r="18" spans="1:19" s="136" customFormat="1" ht="26.5" customHeight="1" x14ac:dyDescent="0.35">
      <c r="A18" s="523" t="s">
        <v>61</v>
      </c>
      <c r="B18" s="524"/>
      <c r="C18" s="525"/>
      <c r="D18" s="57"/>
      <c r="E18" s="411"/>
      <c r="F18" s="409"/>
      <c r="G18" s="409"/>
      <c r="H18" s="409"/>
      <c r="I18" s="409"/>
      <c r="J18" s="409"/>
      <c r="K18" s="412"/>
      <c r="L18" s="409"/>
      <c r="M18" s="409"/>
      <c r="N18" s="409"/>
      <c r="O18" s="409"/>
      <c r="P18" s="409"/>
      <c r="Q18" s="409"/>
      <c r="R18" s="409"/>
      <c r="S18" s="409"/>
    </row>
    <row r="19" spans="1:19" x14ac:dyDescent="0.35">
      <c r="A19" s="526" t="s">
        <v>62</v>
      </c>
      <c r="B19" s="527"/>
      <c r="C19" s="528"/>
      <c r="D19" s="6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11"/>
      <c r="C20" s="40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11"/>
      <c r="C21" s="40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11"/>
      <c r="C22" s="40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11"/>
      <c r="C23" s="408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35">
      <c r="A24" s="11"/>
      <c r="B24" s="11"/>
      <c r="C24" s="408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35">
      <c r="A25" s="11"/>
      <c r="B25" s="11"/>
      <c r="C25" s="40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11"/>
      <c r="C26" s="40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11"/>
      <c r="C27" s="40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11"/>
      <c r="C28" s="40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587" customFormat="1" ht="12.5" x14ac:dyDescent="0.25"/>
    <row r="30" spans="1:19" s="587" customFormat="1" ht="12.5" x14ac:dyDescent="0.25"/>
    <row r="31" spans="1:19" s="587" customFormat="1" ht="12.5" x14ac:dyDescent="0.25"/>
    <row r="32" spans="1:19" s="587" customFormat="1" ht="12.5" x14ac:dyDescent="0.25"/>
    <row r="33" s="587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60"/>
      <c r="C2" s="7"/>
      <c r="D2" s="6" t="s">
        <v>3</v>
      </c>
      <c r="E2" s="6"/>
      <c r="F2" s="8" t="s">
        <v>2</v>
      </c>
      <c r="G2" s="12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6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602"/>
      <c r="C4" s="110" t="s">
        <v>37</v>
      </c>
      <c r="D4" s="141"/>
      <c r="E4" s="183"/>
      <c r="F4" s="117"/>
      <c r="G4" s="117"/>
      <c r="H4" s="366" t="s">
        <v>20</v>
      </c>
      <c r="I4" s="366"/>
      <c r="J4" s="366"/>
      <c r="K4" s="326" t="s">
        <v>21</v>
      </c>
      <c r="L4" s="752" t="s">
        <v>22</v>
      </c>
      <c r="M4" s="753"/>
      <c r="N4" s="759"/>
      <c r="O4" s="759"/>
      <c r="P4" s="760"/>
      <c r="Q4" s="752" t="s">
        <v>23</v>
      </c>
      <c r="R4" s="753"/>
      <c r="S4" s="753"/>
      <c r="T4" s="753"/>
      <c r="U4" s="753"/>
      <c r="V4" s="753"/>
      <c r="W4" s="753"/>
      <c r="X4" s="754"/>
    </row>
    <row r="5" spans="1:24" s="18" customFormat="1" ht="28.5" customHeight="1" thickBot="1" x14ac:dyDescent="0.4">
      <c r="A5" s="156" t="s">
        <v>0</v>
      </c>
      <c r="B5" s="603"/>
      <c r="C5" s="111" t="s">
        <v>38</v>
      </c>
      <c r="D5" s="142" t="s">
        <v>39</v>
      </c>
      <c r="E5" s="598" t="s">
        <v>36</v>
      </c>
      <c r="F5" s="118" t="s">
        <v>24</v>
      </c>
      <c r="G5" s="118" t="s">
        <v>35</v>
      </c>
      <c r="H5" s="413" t="s">
        <v>25</v>
      </c>
      <c r="I5" s="406" t="s">
        <v>26</v>
      </c>
      <c r="J5" s="689" t="s">
        <v>27</v>
      </c>
      <c r="K5" s="690" t="s">
        <v>28</v>
      </c>
      <c r="L5" s="413" t="s">
        <v>29</v>
      </c>
      <c r="M5" s="413" t="s">
        <v>116</v>
      </c>
      <c r="N5" s="406" t="s">
        <v>30</v>
      </c>
      <c r="O5" s="640" t="s">
        <v>117</v>
      </c>
      <c r="P5" s="641" t="s">
        <v>118</v>
      </c>
      <c r="Q5" s="686" t="s">
        <v>31</v>
      </c>
      <c r="R5" s="406" t="s">
        <v>32</v>
      </c>
      <c r="S5" s="406" t="s">
        <v>33</v>
      </c>
      <c r="T5" s="641" t="s">
        <v>34</v>
      </c>
      <c r="U5" s="413" t="s">
        <v>119</v>
      </c>
      <c r="V5" s="413" t="s">
        <v>120</v>
      </c>
      <c r="W5" s="413" t="s">
        <v>121</v>
      </c>
      <c r="X5" s="586" t="s">
        <v>122</v>
      </c>
    </row>
    <row r="6" spans="1:24" s="18" customFormat="1" ht="36.75" customHeight="1" x14ac:dyDescent="0.35">
      <c r="A6" s="158" t="s">
        <v>5</v>
      </c>
      <c r="B6" s="239"/>
      <c r="C6" s="322">
        <v>224</v>
      </c>
      <c r="D6" s="321" t="s">
        <v>17</v>
      </c>
      <c r="E6" s="599" t="s">
        <v>147</v>
      </c>
      <c r="F6" s="336">
        <v>60</v>
      </c>
      <c r="G6" s="320"/>
      <c r="H6" s="609">
        <v>4.5199999999999996</v>
      </c>
      <c r="I6" s="563">
        <v>5.05</v>
      </c>
      <c r="J6" s="564">
        <v>15.54</v>
      </c>
      <c r="K6" s="324">
        <v>138.9</v>
      </c>
      <c r="L6" s="609">
        <v>0</v>
      </c>
      <c r="M6" s="563">
        <v>0</v>
      </c>
      <c r="N6" s="563">
        <v>0.2</v>
      </c>
      <c r="O6" s="563">
        <v>0</v>
      </c>
      <c r="P6" s="612">
        <v>0</v>
      </c>
      <c r="Q6" s="562">
        <v>2.76</v>
      </c>
      <c r="R6" s="563">
        <v>2.34</v>
      </c>
      <c r="S6" s="563">
        <v>1.26</v>
      </c>
      <c r="T6" s="563">
        <v>0.06</v>
      </c>
      <c r="U6" s="563">
        <v>11.82</v>
      </c>
      <c r="V6" s="563">
        <v>0</v>
      </c>
      <c r="W6" s="563">
        <v>0</v>
      </c>
      <c r="X6" s="564">
        <v>0</v>
      </c>
    </row>
    <row r="7" spans="1:24" s="18" customFormat="1" ht="26.5" customHeight="1" x14ac:dyDescent="0.35">
      <c r="A7" s="119"/>
      <c r="B7" s="149"/>
      <c r="C7" s="112">
        <v>40</v>
      </c>
      <c r="D7" s="144" t="s">
        <v>7</v>
      </c>
      <c r="E7" s="188" t="s">
        <v>98</v>
      </c>
      <c r="F7" s="196">
        <v>200</v>
      </c>
      <c r="G7" s="149"/>
      <c r="H7" s="87">
        <v>5</v>
      </c>
      <c r="I7" s="13">
        <v>7.6</v>
      </c>
      <c r="J7" s="25">
        <v>12.8</v>
      </c>
      <c r="K7" s="329">
        <v>139.80000000000001</v>
      </c>
      <c r="L7" s="270">
        <v>0.04</v>
      </c>
      <c r="M7" s="87">
        <v>0.1</v>
      </c>
      <c r="N7" s="13">
        <v>3.32</v>
      </c>
      <c r="O7" s="13">
        <v>152.19999999999999</v>
      </c>
      <c r="P7" s="48">
        <v>0</v>
      </c>
      <c r="Q7" s="270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48">
        <v>4.2000000000000003E-2</v>
      </c>
    </row>
    <row r="8" spans="1:24" s="38" customFormat="1" ht="26.5" customHeight="1" x14ac:dyDescent="0.35">
      <c r="A8" s="120"/>
      <c r="B8" s="130"/>
      <c r="C8" s="113">
        <v>178</v>
      </c>
      <c r="D8" s="143" t="s">
        <v>8</v>
      </c>
      <c r="E8" s="189" t="s">
        <v>148</v>
      </c>
      <c r="F8" s="198">
        <v>240</v>
      </c>
      <c r="G8" s="148"/>
      <c r="H8" s="87">
        <v>25.92</v>
      </c>
      <c r="I8" s="13">
        <v>14.64</v>
      </c>
      <c r="J8" s="25">
        <v>12.48</v>
      </c>
      <c r="K8" s="329">
        <v>284.39999999999998</v>
      </c>
      <c r="L8" s="270">
        <v>0.7</v>
      </c>
      <c r="M8" s="87">
        <v>0.22</v>
      </c>
      <c r="N8" s="13">
        <v>21.6</v>
      </c>
      <c r="O8" s="13">
        <v>72</v>
      </c>
      <c r="P8" s="48">
        <v>0</v>
      </c>
      <c r="Q8" s="270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48">
        <v>9.6000000000000002E-2</v>
      </c>
    </row>
    <row r="9" spans="1:24" s="18" customFormat="1" ht="33.75" customHeight="1" x14ac:dyDescent="0.35">
      <c r="A9" s="121"/>
      <c r="B9" s="149"/>
      <c r="C9" s="229">
        <v>216</v>
      </c>
      <c r="D9" s="186" t="s">
        <v>15</v>
      </c>
      <c r="E9" s="236" t="s">
        <v>126</v>
      </c>
      <c r="F9" s="147">
        <v>200</v>
      </c>
      <c r="G9" s="281"/>
      <c r="H9" s="269">
        <v>0.26</v>
      </c>
      <c r="I9" s="17">
        <v>0</v>
      </c>
      <c r="J9" s="44">
        <v>15.46</v>
      </c>
      <c r="K9" s="204">
        <v>62</v>
      </c>
      <c r="L9" s="311">
        <v>0</v>
      </c>
      <c r="M9" s="21">
        <v>0</v>
      </c>
      <c r="N9" s="22">
        <v>4.4000000000000004</v>
      </c>
      <c r="O9" s="22">
        <v>0</v>
      </c>
      <c r="P9" s="51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1">
        <v>0</v>
      </c>
    </row>
    <row r="10" spans="1:24" s="18" customFormat="1" ht="26.5" customHeight="1" x14ac:dyDescent="0.35">
      <c r="A10" s="121"/>
      <c r="B10" s="150"/>
      <c r="C10" s="114"/>
      <c r="D10" s="163" t="s">
        <v>11</v>
      </c>
      <c r="E10" s="190" t="s">
        <v>52</v>
      </c>
      <c r="F10" s="147">
        <v>45</v>
      </c>
      <c r="G10" s="252"/>
      <c r="H10" s="19">
        <v>3.19</v>
      </c>
      <c r="I10" s="17">
        <v>0.31</v>
      </c>
      <c r="J10" s="20">
        <v>19.89</v>
      </c>
      <c r="K10" s="204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6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48">
        <v>0</v>
      </c>
    </row>
    <row r="11" spans="1:24" s="18" customFormat="1" ht="26.5" customHeight="1" x14ac:dyDescent="0.35">
      <c r="A11" s="121"/>
      <c r="B11" s="150"/>
      <c r="C11" s="140"/>
      <c r="D11" s="163" t="s">
        <v>12</v>
      </c>
      <c r="E11" s="190" t="s">
        <v>44</v>
      </c>
      <c r="F11" s="147">
        <v>25</v>
      </c>
      <c r="G11" s="252"/>
      <c r="H11" s="19">
        <v>1.42</v>
      </c>
      <c r="I11" s="17">
        <v>0.27</v>
      </c>
      <c r="J11" s="20">
        <v>9.3000000000000007</v>
      </c>
      <c r="K11" s="204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69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4">
        <v>0.02</v>
      </c>
    </row>
    <row r="12" spans="1:24" s="38" customFormat="1" ht="26.5" customHeight="1" x14ac:dyDescent="0.35">
      <c r="A12" s="120"/>
      <c r="B12" s="130"/>
      <c r="C12" s="288"/>
      <c r="D12" s="145"/>
      <c r="E12" s="191" t="s">
        <v>18</v>
      </c>
      <c r="F12" s="209">
        <f>SUM(F6:F11)</f>
        <v>770</v>
      </c>
      <c r="G12" s="153"/>
      <c r="H12" s="107">
        <f t="shared" ref="H12:J12" si="0">SUM(H6:H11)</f>
        <v>40.309999999999995</v>
      </c>
      <c r="I12" s="106">
        <f t="shared" si="0"/>
        <v>27.869999999999997</v>
      </c>
      <c r="J12" s="201">
        <f t="shared" si="0"/>
        <v>85.47</v>
      </c>
      <c r="K12" s="330">
        <f>SUM(K6:K11)</f>
        <v>778.42000000000007</v>
      </c>
      <c r="L12" s="220">
        <f t="shared" ref="L12:X12" si="1">SUM(L6:L11)</f>
        <v>0.81</v>
      </c>
      <c r="M12" s="106">
        <f t="shared" si="1"/>
        <v>0.37</v>
      </c>
      <c r="N12" s="106">
        <f t="shared" si="1"/>
        <v>29.620000000000005</v>
      </c>
      <c r="O12" s="106">
        <f t="shared" si="1"/>
        <v>224.2</v>
      </c>
      <c r="P12" s="108">
        <f>SUM(P6:P11)</f>
        <v>0</v>
      </c>
      <c r="Q12" s="220">
        <f t="shared" si="1"/>
        <v>184.43</v>
      </c>
      <c r="R12" s="106">
        <f t="shared" si="1"/>
        <v>426.65</v>
      </c>
      <c r="S12" s="106">
        <f t="shared" si="1"/>
        <v>119.56</v>
      </c>
      <c r="T12" s="106">
        <f t="shared" si="1"/>
        <v>6.11</v>
      </c>
      <c r="U12" s="106">
        <f t="shared" si="1"/>
        <v>1465.8599999999997</v>
      </c>
      <c r="V12" s="106">
        <f>SUM(V6:V11)</f>
        <v>3.3500000000000002E-2</v>
      </c>
      <c r="W12" s="106">
        <f t="shared" si="1"/>
        <v>1.2500000000000001E-2</v>
      </c>
      <c r="X12" s="108">
        <f t="shared" si="1"/>
        <v>0.158</v>
      </c>
    </row>
    <row r="13" spans="1:24" s="38" customFormat="1" ht="26.5" customHeight="1" thickBot="1" x14ac:dyDescent="0.4">
      <c r="A13" s="159"/>
      <c r="B13" s="131"/>
      <c r="C13" s="290"/>
      <c r="D13" s="146"/>
      <c r="E13" s="192" t="s">
        <v>19</v>
      </c>
      <c r="F13" s="151"/>
      <c r="G13" s="151"/>
      <c r="H13" s="169"/>
      <c r="I13" s="56"/>
      <c r="J13" s="139"/>
      <c r="K13" s="331">
        <f>K12/23.5</f>
        <v>33.124255319148936</v>
      </c>
      <c r="L13" s="221"/>
      <c r="M13" s="169"/>
      <c r="N13" s="56"/>
      <c r="O13" s="56"/>
      <c r="P13" s="128"/>
      <c r="Q13" s="221"/>
      <c r="R13" s="56"/>
      <c r="S13" s="56"/>
      <c r="T13" s="56"/>
      <c r="U13" s="56"/>
      <c r="V13" s="56"/>
      <c r="W13" s="56"/>
      <c r="X13" s="128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3" t="s">
        <v>61</v>
      </c>
      <c r="B15" s="125"/>
      <c r="C15" s="64"/>
      <c r="D15" s="57"/>
      <c r="E15" s="27"/>
      <c r="F15" s="28"/>
      <c r="G15" s="11"/>
      <c r="H15" s="11"/>
      <c r="I15" s="11"/>
      <c r="J15" s="11"/>
    </row>
    <row r="16" spans="1:24" ht="18" x14ac:dyDescent="0.35">
      <c r="A16" s="60" t="s">
        <v>62</v>
      </c>
      <c r="B16" s="126"/>
      <c r="C16" s="61"/>
      <c r="D16" s="62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117" t="s">
        <v>37</v>
      </c>
      <c r="C4" s="141"/>
      <c r="D4" s="173"/>
      <c r="E4" s="110"/>
      <c r="F4" s="442"/>
      <c r="G4" s="326" t="s">
        <v>20</v>
      </c>
      <c r="H4" s="366"/>
      <c r="I4" s="282"/>
      <c r="J4" s="366" t="s">
        <v>21</v>
      </c>
      <c r="K4" s="752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47" thickBot="1" x14ac:dyDescent="0.4">
      <c r="A5" s="156" t="s">
        <v>0</v>
      </c>
      <c r="B5" s="586" t="s">
        <v>38</v>
      </c>
      <c r="C5" s="94" t="s">
        <v>39</v>
      </c>
      <c r="D5" s="118" t="s">
        <v>36</v>
      </c>
      <c r="E5" s="111" t="s">
        <v>24</v>
      </c>
      <c r="F5" s="118" t="s">
        <v>35</v>
      </c>
      <c r="G5" s="413" t="s">
        <v>25</v>
      </c>
      <c r="H5" s="406" t="s">
        <v>26</v>
      </c>
      <c r="I5" s="641" t="s">
        <v>27</v>
      </c>
      <c r="J5" s="688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37.5" customHeight="1" x14ac:dyDescent="0.35">
      <c r="A6" s="158" t="s">
        <v>5</v>
      </c>
      <c r="B6" s="168">
        <v>134</v>
      </c>
      <c r="C6" s="275" t="s">
        <v>17</v>
      </c>
      <c r="D6" s="308" t="s">
        <v>108</v>
      </c>
      <c r="E6" s="152">
        <v>150</v>
      </c>
      <c r="F6" s="365"/>
      <c r="G6" s="301">
        <v>0.6</v>
      </c>
      <c r="H6" s="41">
        <v>0</v>
      </c>
      <c r="I6" s="42">
        <v>16.95</v>
      </c>
      <c r="J6" s="369">
        <v>69</v>
      </c>
      <c r="K6" s="287">
        <v>0.01</v>
      </c>
      <c r="L6" s="52">
        <v>0.03</v>
      </c>
      <c r="M6" s="39">
        <v>19.5</v>
      </c>
      <c r="N6" s="39">
        <v>0</v>
      </c>
      <c r="O6" s="53">
        <v>0</v>
      </c>
      <c r="P6" s="287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41">
        <v>1.4999999999999999E-2</v>
      </c>
    </row>
    <row r="7" spans="1:23" s="18" customFormat="1" ht="37.5" customHeight="1" x14ac:dyDescent="0.35">
      <c r="A7" s="119"/>
      <c r="B7" s="147">
        <v>237</v>
      </c>
      <c r="C7" s="186" t="s">
        <v>7</v>
      </c>
      <c r="D7" s="236" t="s">
        <v>113</v>
      </c>
      <c r="E7" s="211">
        <v>200</v>
      </c>
      <c r="F7" s="447"/>
      <c r="G7" s="269">
        <v>1.8</v>
      </c>
      <c r="H7" s="17">
        <v>5.4</v>
      </c>
      <c r="I7" s="44">
        <v>7.2</v>
      </c>
      <c r="J7" s="283">
        <v>84.8</v>
      </c>
      <c r="K7" s="311">
        <v>0.03</v>
      </c>
      <c r="L7" s="21">
        <v>0.04</v>
      </c>
      <c r="M7" s="22">
        <v>10.08</v>
      </c>
      <c r="N7" s="22">
        <v>104.4</v>
      </c>
      <c r="O7" s="23">
        <v>0</v>
      </c>
      <c r="P7" s="311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1">
        <v>0.02</v>
      </c>
    </row>
    <row r="8" spans="1:23" s="18" customFormat="1" ht="37.5" customHeight="1" x14ac:dyDescent="0.35">
      <c r="A8" s="121"/>
      <c r="B8" s="148">
        <v>258</v>
      </c>
      <c r="C8" s="163" t="s">
        <v>8</v>
      </c>
      <c r="D8" s="323" t="s">
        <v>145</v>
      </c>
      <c r="E8" s="147">
        <v>90</v>
      </c>
      <c r="F8" s="140"/>
      <c r="G8" s="269">
        <v>13.03</v>
      </c>
      <c r="H8" s="17">
        <v>8.84</v>
      </c>
      <c r="I8" s="44">
        <v>8.16</v>
      </c>
      <c r="J8" s="204">
        <v>156.21</v>
      </c>
      <c r="K8" s="269">
        <v>0.06</v>
      </c>
      <c r="L8" s="19">
        <v>0.09</v>
      </c>
      <c r="M8" s="17">
        <v>1.65</v>
      </c>
      <c r="N8" s="17">
        <v>40</v>
      </c>
      <c r="O8" s="20">
        <v>0.03</v>
      </c>
      <c r="P8" s="269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4">
        <v>0.1</v>
      </c>
    </row>
    <row r="9" spans="1:23" s="18" customFormat="1" ht="37.5" customHeight="1" x14ac:dyDescent="0.35">
      <c r="A9" s="121"/>
      <c r="B9" s="148">
        <v>50</v>
      </c>
      <c r="C9" s="223" t="s">
        <v>59</v>
      </c>
      <c r="D9" s="165" t="s">
        <v>90</v>
      </c>
      <c r="E9" s="148">
        <v>150</v>
      </c>
      <c r="F9" s="148"/>
      <c r="G9" s="249">
        <v>3.3</v>
      </c>
      <c r="H9" s="246">
        <v>7.8</v>
      </c>
      <c r="I9" s="247">
        <v>22.35</v>
      </c>
      <c r="J9" s="248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69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4">
        <v>4.2000000000000003E-2</v>
      </c>
    </row>
    <row r="10" spans="1:23" s="18" customFormat="1" ht="37.5" customHeight="1" x14ac:dyDescent="0.35">
      <c r="A10" s="121"/>
      <c r="B10" s="148">
        <v>107</v>
      </c>
      <c r="C10" s="224" t="s">
        <v>15</v>
      </c>
      <c r="D10" s="418" t="s">
        <v>99</v>
      </c>
      <c r="E10" s="213">
        <v>200</v>
      </c>
      <c r="F10" s="566"/>
      <c r="G10" s="311">
        <v>0</v>
      </c>
      <c r="H10" s="22">
        <v>0</v>
      </c>
      <c r="I10" s="51">
        <v>22.8</v>
      </c>
      <c r="J10" s="310">
        <v>92</v>
      </c>
      <c r="K10" s="311">
        <v>0.04</v>
      </c>
      <c r="L10" s="21">
        <v>0.08</v>
      </c>
      <c r="M10" s="22">
        <v>12</v>
      </c>
      <c r="N10" s="22">
        <v>100</v>
      </c>
      <c r="O10" s="23">
        <v>0</v>
      </c>
      <c r="P10" s="311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1">
        <v>0</v>
      </c>
    </row>
    <row r="11" spans="1:23" s="18" customFormat="1" ht="37.5" customHeight="1" x14ac:dyDescent="0.35">
      <c r="A11" s="121"/>
      <c r="B11" s="229">
        <v>119</v>
      </c>
      <c r="C11" s="224" t="s">
        <v>11</v>
      </c>
      <c r="D11" s="165" t="s">
        <v>52</v>
      </c>
      <c r="E11" s="178">
        <v>30</v>
      </c>
      <c r="F11" s="566"/>
      <c r="G11" s="311">
        <v>2.13</v>
      </c>
      <c r="H11" s="22">
        <v>0.21</v>
      </c>
      <c r="I11" s="51">
        <v>13.26</v>
      </c>
      <c r="J11" s="491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37.5" customHeight="1" x14ac:dyDescent="0.35">
      <c r="A12" s="121"/>
      <c r="B12" s="148">
        <v>120</v>
      </c>
      <c r="C12" s="224" t="s">
        <v>12</v>
      </c>
      <c r="D12" s="165" t="s">
        <v>44</v>
      </c>
      <c r="E12" s="178">
        <v>20</v>
      </c>
      <c r="F12" s="566"/>
      <c r="G12" s="311">
        <v>1.1399999999999999</v>
      </c>
      <c r="H12" s="22">
        <v>0.22</v>
      </c>
      <c r="I12" s="51">
        <v>7.44</v>
      </c>
      <c r="J12" s="491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7.5" customHeight="1" x14ac:dyDescent="0.35">
      <c r="A13" s="121"/>
      <c r="B13" s="419"/>
      <c r="C13" s="420"/>
      <c r="D13" s="356" t="s">
        <v>18</v>
      </c>
      <c r="E13" s="307">
        <f>E6+E7+E8+E9+E10+E11+E12</f>
        <v>840</v>
      </c>
      <c r="F13" s="307"/>
      <c r="G13" s="481">
        <f t="shared" ref="G13:K13" si="0">G6+G7+G8+G9+G10+G11+G12</f>
        <v>22</v>
      </c>
      <c r="H13" s="90">
        <f t="shared" si="0"/>
        <v>22.47</v>
      </c>
      <c r="I13" s="305">
        <f t="shared" si="0"/>
        <v>98.160000000000011</v>
      </c>
      <c r="J13" s="535">
        <f t="shared" si="0"/>
        <v>683.37</v>
      </c>
      <c r="K13" s="481">
        <f t="shared" si="0"/>
        <v>0.33000000000000007</v>
      </c>
      <c r="L13" s="90">
        <f t="shared" ref="L13:R13" si="1">M6+L7+L8+L9+L10+L11+L12</f>
        <v>19.864000000000001</v>
      </c>
      <c r="M13" s="90">
        <f t="shared" si="1"/>
        <v>41.959999999999994</v>
      </c>
      <c r="N13" s="90">
        <f t="shared" si="1"/>
        <v>266</v>
      </c>
      <c r="O13" s="305">
        <f t="shared" si="1"/>
        <v>24.130000000000003</v>
      </c>
      <c r="P13" s="467">
        <f t="shared" si="1"/>
        <v>129.97999999999999</v>
      </c>
      <c r="Q13" s="90">
        <f t="shared" si="1"/>
        <v>334.02</v>
      </c>
      <c r="R13" s="90">
        <f t="shared" si="1"/>
        <v>90.94</v>
      </c>
      <c r="S13" s="90">
        <f t="shared" ref="S13:W13" si="2">T6+S7+S8+S9+S10+S11+S12</f>
        <v>421.19999999999993</v>
      </c>
      <c r="T13" s="90">
        <f t="shared" si="2"/>
        <v>1591.8130000000001</v>
      </c>
      <c r="U13" s="90">
        <f t="shared" si="2"/>
        <v>5.5500000000000001E-2</v>
      </c>
      <c r="V13" s="90">
        <f t="shared" si="2"/>
        <v>2.1900000000000003E-2</v>
      </c>
      <c r="W13" s="305">
        <f t="shared" si="2"/>
        <v>0.17400000000000002</v>
      </c>
    </row>
    <row r="14" spans="1:23" s="18" customFormat="1" ht="37.5" customHeight="1" thickBot="1" x14ac:dyDescent="0.4">
      <c r="A14" s="291"/>
      <c r="B14" s="154"/>
      <c r="C14" s="238"/>
      <c r="D14" s="398" t="s">
        <v>100</v>
      </c>
      <c r="E14" s="480"/>
      <c r="F14" s="580"/>
      <c r="G14" s="221"/>
      <c r="H14" s="56"/>
      <c r="I14" s="128"/>
      <c r="J14" s="470">
        <f>J13/23.5</f>
        <v>29.079574468085106</v>
      </c>
      <c r="K14" s="428"/>
      <c r="L14" s="429"/>
      <c r="M14" s="429"/>
      <c r="N14" s="429"/>
      <c r="O14" s="430"/>
      <c r="P14" s="585"/>
      <c r="Q14" s="429"/>
      <c r="R14" s="429"/>
      <c r="S14" s="429"/>
      <c r="T14" s="429"/>
      <c r="U14" s="429"/>
      <c r="V14" s="429"/>
      <c r="W14" s="43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14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2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21"/>
      <c r="F3" s="421"/>
      <c r="G3" s="42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55"/>
      <c r="C4" s="345" t="s">
        <v>37</v>
      </c>
      <c r="D4" s="141"/>
      <c r="E4" s="407"/>
      <c r="F4" s="531"/>
      <c r="G4" s="345"/>
      <c r="H4" s="326" t="s">
        <v>20</v>
      </c>
      <c r="I4" s="366"/>
      <c r="J4" s="366"/>
      <c r="K4" s="202" t="s">
        <v>21</v>
      </c>
      <c r="L4" s="752" t="s">
        <v>22</v>
      </c>
      <c r="M4" s="753"/>
      <c r="N4" s="759"/>
      <c r="O4" s="759"/>
      <c r="P4" s="760"/>
      <c r="Q4" s="752" t="s">
        <v>23</v>
      </c>
      <c r="R4" s="753"/>
      <c r="S4" s="753"/>
      <c r="T4" s="753"/>
      <c r="U4" s="753"/>
      <c r="V4" s="753"/>
      <c r="W4" s="753"/>
      <c r="X4" s="754"/>
    </row>
    <row r="5" spans="1:24" s="18" customFormat="1" ht="47" thickBot="1" x14ac:dyDescent="0.4">
      <c r="A5" s="156" t="s">
        <v>0</v>
      </c>
      <c r="B5" s="156"/>
      <c r="C5" s="280" t="s">
        <v>38</v>
      </c>
      <c r="D5" s="94" t="s">
        <v>39</v>
      </c>
      <c r="E5" s="637" t="s">
        <v>36</v>
      </c>
      <c r="F5" s="118" t="s">
        <v>24</v>
      </c>
      <c r="G5" s="118" t="s">
        <v>35</v>
      </c>
      <c r="H5" s="413" t="s">
        <v>25</v>
      </c>
      <c r="I5" s="406" t="s">
        <v>26</v>
      </c>
      <c r="J5" s="689" t="s">
        <v>27</v>
      </c>
      <c r="K5" s="691" t="s">
        <v>28</v>
      </c>
      <c r="L5" s="413" t="s">
        <v>29</v>
      </c>
      <c r="M5" s="413" t="s">
        <v>116</v>
      </c>
      <c r="N5" s="413" t="s">
        <v>30</v>
      </c>
      <c r="O5" s="584" t="s">
        <v>117</v>
      </c>
      <c r="P5" s="413" t="s">
        <v>118</v>
      </c>
      <c r="Q5" s="413" t="s">
        <v>31</v>
      </c>
      <c r="R5" s="413" t="s">
        <v>32</v>
      </c>
      <c r="S5" s="413" t="s">
        <v>33</v>
      </c>
      <c r="T5" s="413" t="s">
        <v>34</v>
      </c>
      <c r="U5" s="413" t="s">
        <v>119</v>
      </c>
      <c r="V5" s="413" t="s">
        <v>120</v>
      </c>
      <c r="W5" s="413" t="s">
        <v>121</v>
      </c>
      <c r="X5" s="586" t="s">
        <v>122</v>
      </c>
    </row>
    <row r="6" spans="1:24" s="18" customFormat="1" ht="37.5" customHeight="1" x14ac:dyDescent="0.35">
      <c r="A6" s="158" t="s">
        <v>5</v>
      </c>
      <c r="B6" s="649"/>
      <c r="C6" s="168">
        <v>9</v>
      </c>
      <c r="D6" s="187" t="s">
        <v>17</v>
      </c>
      <c r="E6" s="240" t="s">
        <v>88</v>
      </c>
      <c r="F6" s="168">
        <v>60</v>
      </c>
      <c r="G6" s="299"/>
      <c r="H6" s="287">
        <v>1.26</v>
      </c>
      <c r="I6" s="39">
        <v>4.26</v>
      </c>
      <c r="J6" s="241">
        <v>7.26</v>
      </c>
      <c r="K6" s="594">
        <v>72.48</v>
      </c>
      <c r="L6" s="52">
        <v>0.02</v>
      </c>
      <c r="M6" s="52">
        <v>0</v>
      </c>
      <c r="N6" s="39">
        <v>9.8699999999999992</v>
      </c>
      <c r="O6" s="39">
        <v>0</v>
      </c>
      <c r="P6" s="53">
        <v>0</v>
      </c>
      <c r="Q6" s="287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41">
        <v>0</v>
      </c>
    </row>
    <row r="7" spans="1:24" s="18" customFormat="1" ht="37.5" customHeight="1" x14ac:dyDescent="0.35">
      <c r="A7" s="119"/>
      <c r="B7" s="119"/>
      <c r="C7" s="147">
        <v>37</v>
      </c>
      <c r="D7" s="186" t="s">
        <v>7</v>
      </c>
      <c r="E7" s="418" t="s">
        <v>101</v>
      </c>
      <c r="F7" s="198">
        <v>200</v>
      </c>
      <c r="G7" s="163"/>
      <c r="H7" s="270">
        <v>6</v>
      </c>
      <c r="I7" s="13">
        <v>5.4</v>
      </c>
      <c r="J7" s="48">
        <v>10.8</v>
      </c>
      <c r="K7" s="150">
        <v>115.6</v>
      </c>
      <c r="L7" s="270">
        <v>0.1</v>
      </c>
      <c r="M7" s="87">
        <v>0.1</v>
      </c>
      <c r="N7" s="13">
        <v>10.7</v>
      </c>
      <c r="O7" s="13">
        <v>162</v>
      </c>
      <c r="P7" s="48">
        <v>0</v>
      </c>
      <c r="Q7" s="270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48">
        <v>0.05</v>
      </c>
    </row>
    <row r="8" spans="1:24" s="38" customFormat="1" ht="37.5" customHeight="1" x14ac:dyDescent="0.35">
      <c r="A8" s="120"/>
      <c r="B8" s="417"/>
      <c r="C8" s="148">
        <v>181</v>
      </c>
      <c r="D8" s="224" t="s">
        <v>8</v>
      </c>
      <c r="E8" s="418" t="s">
        <v>110</v>
      </c>
      <c r="F8" s="198">
        <v>90</v>
      </c>
      <c r="G8" s="222"/>
      <c r="H8" s="270">
        <v>21.24</v>
      </c>
      <c r="I8" s="13">
        <v>7.47</v>
      </c>
      <c r="J8" s="48">
        <v>2.7</v>
      </c>
      <c r="K8" s="150">
        <v>162.9</v>
      </c>
      <c r="L8" s="270">
        <v>0.02</v>
      </c>
      <c r="M8" s="87">
        <v>0.14000000000000001</v>
      </c>
      <c r="N8" s="13">
        <v>0.3</v>
      </c>
      <c r="O8" s="13">
        <v>43.2</v>
      </c>
      <c r="P8" s="25">
        <v>8.9999999999999993E-3</v>
      </c>
      <c r="Q8" s="270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48">
        <v>0.06</v>
      </c>
    </row>
    <row r="9" spans="1:24" s="38" customFormat="1" ht="37.5" customHeight="1" x14ac:dyDescent="0.35">
      <c r="A9" s="120"/>
      <c r="B9" s="120"/>
      <c r="C9" s="148">
        <v>64</v>
      </c>
      <c r="D9" s="224" t="s">
        <v>46</v>
      </c>
      <c r="E9" s="418" t="s">
        <v>67</v>
      </c>
      <c r="F9" s="198">
        <v>150</v>
      </c>
      <c r="G9" s="222"/>
      <c r="H9" s="270">
        <v>6.45</v>
      </c>
      <c r="I9" s="13">
        <v>4.05</v>
      </c>
      <c r="J9" s="48">
        <v>40.200000000000003</v>
      </c>
      <c r="K9" s="150">
        <v>223.65</v>
      </c>
      <c r="L9" s="274">
        <v>0.08</v>
      </c>
      <c r="M9" s="227">
        <v>0.2</v>
      </c>
      <c r="N9" s="91">
        <v>0</v>
      </c>
      <c r="O9" s="91">
        <v>30</v>
      </c>
      <c r="P9" s="92">
        <v>0.11</v>
      </c>
      <c r="Q9" s="274">
        <v>13.05</v>
      </c>
      <c r="R9" s="91">
        <v>58.34</v>
      </c>
      <c r="S9" s="91">
        <v>22.53</v>
      </c>
      <c r="T9" s="91">
        <v>1.25</v>
      </c>
      <c r="U9" s="91">
        <v>1.1000000000000001</v>
      </c>
      <c r="V9" s="91">
        <v>0</v>
      </c>
      <c r="W9" s="91">
        <v>0</v>
      </c>
      <c r="X9" s="226">
        <v>0</v>
      </c>
    </row>
    <row r="10" spans="1:24" s="38" customFormat="1" ht="37.5" customHeight="1" x14ac:dyDescent="0.35">
      <c r="A10" s="120"/>
      <c r="B10" s="120"/>
      <c r="C10" s="229">
        <v>98</v>
      </c>
      <c r="D10" s="148" t="s">
        <v>15</v>
      </c>
      <c r="E10" s="224" t="s">
        <v>77</v>
      </c>
      <c r="F10" s="148">
        <v>200</v>
      </c>
      <c r="G10" s="250"/>
      <c r="H10" s="21">
        <v>0.4</v>
      </c>
      <c r="I10" s="22">
        <v>0</v>
      </c>
      <c r="J10" s="23">
        <v>27</v>
      </c>
      <c r="K10" s="207">
        <v>110</v>
      </c>
      <c r="L10" s="269">
        <v>0</v>
      </c>
      <c r="M10" s="19">
        <v>0</v>
      </c>
      <c r="N10" s="17">
        <v>1.4</v>
      </c>
      <c r="O10" s="17">
        <v>0</v>
      </c>
      <c r="P10" s="44">
        <v>0</v>
      </c>
      <c r="Q10" s="26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4">
        <v>0</v>
      </c>
    </row>
    <row r="11" spans="1:24" s="38" customFormat="1" ht="37.5" customHeight="1" x14ac:dyDescent="0.35">
      <c r="A11" s="120"/>
      <c r="B11" s="120"/>
      <c r="C11" s="229">
        <v>119</v>
      </c>
      <c r="D11" s="163" t="s">
        <v>11</v>
      </c>
      <c r="E11" s="190" t="s">
        <v>52</v>
      </c>
      <c r="F11" s="147">
        <v>45</v>
      </c>
      <c r="G11" s="252"/>
      <c r="H11" s="269">
        <v>3.19</v>
      </c>
      <c r="I11" s="17">
        <v>0.31</v>
      </c>
      <c r="J11" s="44">
        <v>19.89</v>
      </c>
      <c r="K11" s="204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6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48">
        <v>0</v>
      </c>
    </row>
    <row r="12" spans="1:24" s="38" customFormat="1" ht="37.5" customHeight="1" x14ac:dyDescent="0.35">
      <c r="A12" s="120"/>
      <c r="B12" s="120"/>
      <c r="C12" s="148">
        <v>120</v>
      </c>
      <c r="D12" s="163" t="s">
        <v>12</v>
      </c>
      <c r="E12" s="190" t="s">
        <v>44</v>
      </c>
      <c r="F12" s="147">
        <v>25</v>
      </c>
      <c r="G12" s="252"/>
      <c r="H12" s="269">
        <v>1.42</v>
      </c>
      <c r="I12" s="17">
        <v>0.27</v>
      </c>
      <c r="J12" s="44">
        <v>9.3000000000000007</v>
      </c>
      <c r="K12" s="204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6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4">
        <v>0.02</v>
      </c>
    </row>
    <row r="13" spans="1:24" s="38" customFormat="1" ht="37.5" customHeight="1" x14ac:dyDescent="0.35">
      <c r="A13" s="120"/>
      <c r="B13" s="120"/>
      <c r="C13" s="419"/>
      <c r="D13" s="420"/>
      <c r="E13" s="356"/>
      <c r="F13" s="304">
        <f>SUM(F6:F12)</f>
        <v>770</v>
      </c>
      <c r="G13" s="304"/>
      <c r="H13" s="218">
        <f t="shared" ref="H13:J13" si="0">SUM(H6:H12)</f>
        <v>39.96</v>
      </c>
      <c r="I13" s="36">
        <f t="shared" si="0"/>
        <v>21.759999999999998</v>
      </c>
      <c r="J13" s="67">
        <f t="shared" si="0"/>
        <v>117.15</v>
      </c>
      <c r="K13" s="304">
        <f>SUM(K6:K12)</f>
        <v>837.95</v>
      </c>
      <c r="L13" s="218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67">
        <f t="shared" si="1"/>
        <v>0.11899999999999999</v>
      </c>
      <c r="Q13" s="218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67">
        <f t="shared" si="1"/>
        <v>0.13</v>
      </c>
    </row>
    <row r="14" spans="1:24" s="38" customFormat="1" ht="37.5" customHeight="1" thickBot="1" x14ac:dyDescent="0.4">
      <c r="A14" s="159"/>
      <c r="B14" s="159"/>
      <c r="C14" s="154"/>
      <c r="D14" s="238"/>
      <c r="E14" s="398"/>
      <c r="F14" s="422"/>
      <c r="G14" s="422"/>
      <c r="H14" s="424"/>
      <c r="I14" s="425"/>
      <c r="J14" s="426"/>
      <c r="K14" s="423">
        <f>K13/23.5</f>
        <v>35.657446808510642</v>
      </c>
      <c r="L14" s="424"/>
      <c r="M14" s="581"/>
      <c r="N14" s="425"/>
      <c r="O14" s="425"/>
      <c r="P14" s="426"/>
      <c r="Q14" s="424"/>
      <c r="R14" s="425"/>
      <c r="S14" s="425"/>
      <c r="T14" s="425"/>
      <c r="U14" s="425"/>
      <c r="V14" s="425"/>
      <c r="W14" s="425"/>
      <c r="X14" s="426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17" t="s">
        <v>61</v>
      </c>
      <c r="B16" s="125"/>
      <c r="C16" s="618"/>
      <c r="D16" s="619"/>
      <c r="E16" s="314"/>
      <c r="F16" s="28"/>
      <c r="G16" s="11"/>
      <c r="H16" s="11"/>
      <c r="I16" s="11"/>
      <c r="J16" s="11"/>
    </row>
    <row r="17" spans="1:10" ht="18" x14ac:dyDescent="0.35">
      <c r="A17" s="620" t="s">
        <v>62</v>
      </c>
      <c r="B17" s="126"/>
      <c r="C17" s="621"/>
      <c r="D17" s="621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141"/>
      <c r="D4" s="173"/>
      <c r="E4" s="440"/>
      <c r="F4" s="442"/>
      <c r="G4" s="73" t="s">
        <v>20</v>
      </c>
      <c r="H4" s="73"/>
      <c r="I4" s="73"/>
      <c r="J4" s="202" t="s">
        <v>21</v>
      </c>
      <c r="K4" s="748" t="s">
        <v>22</v>
      </c>
      <c r="L4" s="749"/>
      <c r="M4" s="750"/>
      <c r="N4" s="750"/>
      <c r="O4" s="751"/>
      <c r="P4" s="755" t="s">
        <v>23</v>
      </c>
      <c r="Q4" s="756"/>
      <c r="R4" s="756"/>
      <c r="S4" s="756"/>
      <c r="T4" s="756"/>
      <c r="U4" s="756"/>
      <c r="V4" s="756"/>
      <c r="W4" s="757"/>
    </row>
    <row r="5" spans="1:23" s="18" customFormat="1" ht="47" thickBot="1" x14ac:dyDescent="0.4">
      <c r="A5" s="156" t="s">
        <v>0</v>
      </c>
      <c r="B5" s="118" t="s">
        <v>38</v>
      </c>
      <c r="C5" s="94" t="s">
        <v>39</v>
      </c>
      <c r="D5" s="118" t="s">
        <v>36</v>
      </c>
      <c r="E5" s="138" t="s">
        <v>24</v>
      </c>
      <c r="F5" s="118" t="s">
        <v>35</v>
      </c>
      <c r="G5" s="606" t="s">
        <v>25</v>
      </c>
      <c r="H5" s="607" t="s">
        <v>26</v>
      </c>
      <c r="I5" s="608" t="s">
        <v>27</v>
      </c>
      <c r="J5" s="203" t="s">
        <v>28</v>
      </c>
      <c r="K5" s="610" t="s">
        <v>29</v>
      </c>
      <c r="L5" s="610" t="s">
        <v>116</v>
      </c>
      <c r="M5" s="610" t="s">
        <v>30</v>
      </c>
      <c r="N5" s="630" t="s">
        <v>117</v>
      </c>
      <c r="O5" s="610" t="s">
        <v>118</v>
      </c>
      <c r="P5" s="610" t="s">
        <v>31</v>
      </c>
      <c r="Q5" s="610" t="s">
        <v>32</v>
      </c>
      <c r="R5" s="610" t="s">
        <v>33</v>
      </c>
      <c r="S5" s="610" t="s">
        <v>34</v>
      </c>
      <c r="T5" s="610" t="s">
        <v>119</v>
      </c>
      <c r="U5" s="610" t="s">
        <v>120</v>
      </c>
      <c r="V5" s="610" t="s">
        <v>121</v>
      </c>
      <c r="W5" s="747" t="s">
        <v>122</v>
      </c>
    </row>
    <row r="6" spans="1:23" s="18" customFormat="1" ht="39" customHeight="1" x14ac:dyDescent="0.35">
      <c r="A6" s="158" t="s">
        <v>5</v>
      </c>
      <c r="B6" s="168">
        <v>4</v>
      </c>
      <c r="C6" s="452" t="s">
        <v>17</v>
      </c>
      <c r="D6" s="483" t="s">
        <v>135</v>
      </c>
      <c r="E6" s="488">
        <v>60</v>
      </c>
      <c r="F6" s="168"/>
      <c r="G6" s="431">
        <v>0.3</v>
      </c>
      <c r="H6" s="432">
        <v>4.8600000000000003</v>
      </c>
      <c r="I6" s="433">
        <v>1.74</v>
      </c>
      <c r="J6" s="457">
        <v>53.52</v>
      </c>
      <c r="K6" s="539">
        <v>0.03</v>
      </c>
      <c r="L6" s="431">
        <v>0.02</v>
      </c>
      <c r="M6" s="432">
        <v>11.95</v>
      </c>
      <c r="N6" s="432">
        <v>60</v>
      </c>
      <c r="O6" s="433">
        <v>0</v>
      </c>
      <c r="P6" s="539">
        <v>16.3</v>
      </c>
      <c r="Q6" s="432">
        <v>20.93</v>
      </c>
      <c r="R6" s="432">
        <v>10.97</v>
      </c>
      <c r="S6" s="432">
        <v>0.45</v>
      </c>
      <c r="T6" s="432">
        <v>139.61000000000001</v>
      </c>
      <c r="U6" s="432">
        <v>5.9999999999999995E-4</v>
      </c>
      <c r="V6" s="432">
        <v>2.0000000000000001E-4</v>
      </c>
      <c r="W6" s="540">
        <v>0.01</v>
      </c>
    </row>
    <row r="7" spans="1:23" s="18" customFormat="1" ht="39" customHeight="1" x14ac:dyDescent="0.35">
      <c r="A7" s="119"/>
      <c r="B7" s="148">
        <v>33</v>
      </c>
      <c r="C7" s="222" t="s">
        <v>7</v>
      </c>
      <c r="D7" s="484" t="s">
        <v>55</v>
      </c>
      <c r="E7" s="198">
        <v>200</v>
      </c>
      <c r="F7" s="148"/>
      <c r="G7" s="227">
        <v>6.4</v>
      </c>
      <c r="H7" s="91">
        <v>6.2</v>
      </c>
      <c r="I7" s="92">
        <v>12.2</v>
      </c>
      <c r="J7" s="229">
        <v>130.6</v>
      </c>
      <c r="K7" s="270">
        <v>0.08</v>
      </c>
      <c r="L7" s="87">
        <v>0.08</v>
      </c>
      <c r="M7" s="13">
        <v>6.8</v>
      </c>
      <c r="N7" s="13">
        <v>180</v>
      </c>
      <c r="O7" s="48">
        <v>0</v>
      </c>
      <c r="P7" s="87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1">
        <v>0.04</v>
      </c>
    </row>
    <row r="8" spans="1:23" s="18" customFormat="1" ht="39" customHeight="1" x14ac:dyDescent="0.35">
      <c r="A8" s="121"/>
      <c r="B8" s="148">
        <v>42</v>
      </c>
      <c r="C8" s="222" t="s">
        <v>8</v>
      </c>
      <c r="D8" s="484" t="s">
        <v>102</v>
      </c>
      <c r="E8" s="198">
        <v>90</v>
      </c>
      <c r="F8" s="148"/>
      <c r="G8" s="227">
        <v>18.7</v>
      </c>
      <c r="H8" s="91">
        <v>19.2</v>
      </c>
      <c r="I8" s="92">
        <v>7.5</v>
      </c>
      <c r="J8" s="229">
        <v>278.27999999999997</v>
      </c>
      <c r="K8" s="270">
        <v>7.0000000000000007E-2</v>
      </c>
      <c r="L8" s="87">
        <v>0.1</v>
      </c>
      <c r="M8" s="13">
        <v>1.36</v>
      </c>
      <c r="N8" s="13">
        <v>36</v>
      </c>
      <c r="O8" s="48">
        <v>0.11</v>
      </c>
      <c r="P8" s="87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1">
        <v>3.5999999999999997E-2</v>
      </c>
    </row>
    <row r="9" spans="1:23" s="18" customFormat="1" ht="48" customHeight="1" x14ac:dyDescent="0.35">
      <c r="A9" s="121"/>
      <c r="B9" s="148">
        <v>247</v>
      </c>
      <c r="C9" s="222" t="s">
        <v>59</v>
      </c>
      <c r="D9" s="418" t="s">
        <v>131</v>
      </c>
      <c r="E9" s="113">
        <v>150</v>
      </c>
      <c r="F9" s="148"/>
      <c r="G9" s="274">
        <v>3.37</v>
      </c>
      <c r="H9" s="91">
        <v>7.15</v>
      </c>
      <c r="I9" s="92">
        <v>17.5</v>
      </c>
      <c r="J9" s="229">
        <v>148.66</v>
      </c>
      <c r="K9" s="270">
        <v>0.12</v>
      </c>
      <c r="L9" s="87">
        <v>0.12</v>
      </c>
      <c r="M9" s="13">
        <v>18.57</v>
      </c>
      <c r="N9" s="13">
        <v>90</v>
      </c>
      <c r="O9" s="25">
        <v>0.09</v>
      </c>
      <c r="P9" s="270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48">
        <v>0.03</v>
      </c>
    </row>
    <row r="10" spans="1:23" s="18" customFormat="1" ht="39" customHeight="1" x14ac:dyDescent="0.35">
      <c r="A10" s="121"/>
      <c r="B10" s="147">
        <v>114</v>
      </c>
      <c r="C10" s="186" t="s">
        <v>42</v>
      </c>
      <c r="D10" s="236" t="s">
        <v>48</v>
      </c>
      <c r="E10" s="400">
        <v>200</v>
      </c>
      <c r="F10" s="147"/>
      <c r="G10" s="19">
        <v>0.2</v>
      </c>
      <c r="H10" s="17">
        <v>0</v>
      </c>
      <c r="I10" s="20">
        <v>11</v>
      </c>
      <c r="J10" s="204">
        <v>44.8</v>
      </c>
      <c r="K10" s="269">
        <v>0</v>
      </c>
      <c r="L10" s="19">
        <v>0</v>
      </c>
      <c r="M10" s="17">
        <v>0.08</v>
      </c>
      <c r="N10" s="17">
        <v>0</v>
      </c>
      <c r="O10" s="44">
        <v>0</v>
      </c>
      <c r="P10" s="26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4">
        <v>0</v>
      </c>
    </row>
    <row r="11" spans="1:23" s="18" customFormat="1" ht="29.25" customHeight="1" x14ac:dyDescent="0.35">
      <c r="A11" s="121"/>
      <c r="B11" s="229">
        <v>119</v>
      </c>
      <c r="C11" s="222" t="s">
        <v>11</v>
      </c>
      <c r="D11" s="485" t="s">
        <v>52</v>
      </c>
      <c r="E11" s="148">
        <v>30</v>
      </c>
      <c r="F11" s="148"/>
      <c r="G11" s="21">
        <v>2.13</v>
      </c>
      <c r="H11" s="22">
        <v>0.21</v>
      </c>
      <c r="I11" s="23">
        <v>13.26</v>
      </c>
      <c r="J11" s="309">
        <v>72</v>
      </c>
      <c r="K11" s="311">
        <v>0.03</v>
      </c>
      <c r="L11" s="21">
        <v>0.01</v>
      </c>
      <c r="M11" s="22">
        <v>0</v>
      </c>
      <c r="N11" s="22">
        <v>0</v>
      </c>
      <c r="O11" s="51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18" customFormat="1" ht="39" customHeight="1" x14ac:dyDescent="0.35">
      <c r="A12" s="121"/>
      <c r="B12" s="148">
        <v>120</v>
      </c>
      <c r="C12" s="222" t="s">
        <v>12</v>
      </c>
      <c r="D12" s="485" t="s">
        <v>44</v>
      </c>
      <c r="E12" s="148">
        <v>20</v>
      </c>
      <c r="F12" s="148"/>
      <c r="G12" s="21">
        <v>1.1399999999999999</v>
      </c>
      <c r="H12" s="22">
        <v>0.22</v>
      </c>
      <c r="I12" s="23">
        <v>7.44</v>
      </c>
      <c r="J12" s="309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9" customHeight="1" x14ac:dyDescent="0.35">
      <c r="A13" s="121"/>
      <c r="B13" s="419"/>
      <c r="C13" s="250"/>
      <c r="D13" s="486" t="s">
        <v>18</v>
      </c>
      <c r="E13" s="304">
        <f>E6+E7+E8+E9+E10+E11+E12</f>
        <v>750</v>
      </c>
      <c r="F13" s="304"/>
      <c r="G13" s="467">
        <f t="shared" ref="G13:W13" si="0">G6+G7+G8+G9+G10+G11+G12</f>
        <v>32.239999999999995</v>
      </c>
      <c r="H13" s="90">
        <f t="shared" si="0"/>
        <v>37.839999999999996</v>
      </c>
      <c r="I13" s="306">
        <f t="shared" si="0"/>
        <v>70.64</v>
      </c>
      <c r="J13" s="304">
        <f t="shared" si="0"/>
        <v>764.11999999999989</v>
      </c>
      <c r="K13" s="467">
        <f t="shared" si="0"/>
        <v>0.35</v>
      </c>
      <c r="L13" s="90">
        <f t="shared" si="0"/>
        <v>0.35400000000000004</v>
      </c>
      <c r="M13" s="90">
        <f t="shared" si="0"/>
        <v>38.839999999999996</v>
      </c>
      <c r="N13" s="90">
        <f t="shared" si="0"/>
        <v>366</v>
      </c>
      <c r="O13" s="305">
        <f t="shared" si="0"/>
        <v>0.2</v>
      </c>
      <c r="P13" s="467">
        <f t="shared" si="0"/>
        <v>152.88</v>
      </c>
      <c r="Q13" s="90">
        <f t="shared" si="0"/>
        <v>454.19000000000005</v>
      </c>
      <c r="R13" s="90">
        <f t="shared" si="0"/>
        <v>116.80000000000001</v>
      </c>
      <c r="S13" s="90">
        <f t="shared" si="0"/>
        <v>6.71</v>
      </c>
      <c r="T13" s="90">
        <f t="shared" si="0"/>
        <v>1453.2700000000002</v>
      </c>
      <c r="U13" s="90">
        <f t="shared" si="0"/>
        <v>1.41E-2</v>
      </c>
      <c r="V13" s="90">
        <f t="shared" si="0"/>
        <v>8.0000000000000002E-3</v>
      </c>
      <c r="W13" s="90">
        <f t="shared" si="0"/>
        <v>0.128</v>
      </c>
    </row>
    <row r="14" spans="1:23" s="18" customFormat="1" ht="39" customHeight="1" thickBot="1" x14ac:dyDescent="0.4">
      <c r="A14" s="291"/>
      <c r="B14" s="154"/>
      <c r="C14" s="146"/>
      <c r="D14" s="487" t="s">
        <v>19</v>
      </c>
      <c r="E14" s="422"/>
      <c r="F14" s="151"/>
      <c r="G14" s="169"/>
      <c r="H14" s="56"/>
      <c r="I14" s="139"/>
      <c r="J14" s="210">
        <f>J13/23.5</f>
        <v>32.515744680851057</v>
      </c>
      <c r="K14" s="169"/>
      <c r="L14" s="56"/>
      <c r="M14" s="56"/>
      <c r="N14" s="56"/>
      <c r="O14" s="128"/>
      <c r="P14" s="169"/>
      <c r="Q14" s="56"/>
      <c r="R14" s="56"/>
      <c r="S14" s="56"/>
      <c r="T14" s="56"/>
      <c r="U14" s="56"/>
      <c r="V14" s="56"/>
      <c r="W14" s="12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141"/>
      <c r="D4" s="173"/>
      <c r="E4" s="440"/>
      <c r="F4" s="529"/>
      <c r="G4" s="642" t="s">
        <v>20</v>
      </c>
      <c r="H4" s="643"/>
      <c r="I4" s="692"/>
      <c r="J4" s="202" t="s">
        <v>21</v>
      </c>
      <c r="K4" s="753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47" thickBot="1" x14ac:dyDescent="0.4">
      <c r="A5" s="156" t="s">
        <v>0</v>
      </c>
      <c r="B5" s="118" t="s">
        <v>38</v>
      </c>
      <c r="C5" s="94" t="s">
        <v>39</v>
      </c>
      <c r="D5" s="118" t="s">
        <v>36</v>
      </c>
      <c r="E5" s="138" t="s">
        <v>24</v>
      </c>
      <c r="F5" s="138" t="s">
        <v>35</v>
      </c>
      <c r="G5" s="413" t="s">
        <v>25</v>
      </c>
      <c r="H5" s="406" t="s">
        <v>26</v>
      </c>
      <c r="I5" s="689" t="s">
        <v>27</v>
      </c>
      <c r="J5" s="203" t="s">
        <v>28</v>
      </c>
      <c r="K5" s="686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39" customHeight="1" x14ac:dyDescent="0.35">
      <c r="A6" s="158" t="s">
        <v>5</v>
      </c>
      <c r="B6" s="204">
        <v>13</v>
      </c>
      <c r="C6" s="321" t="s">
        <v>6</v>
      </c>
      <c r="D6" s="354" t="s">
        <v>54</v>
      </c>
      <c r="E6" s="358">
        <v>60</v>
      </c>
      <c r="F6" s="320"/>
      <c r="G6" s="562">
        <v>1.2</v>
      </c>
      <c r="H6" s="563">
        <v>4.26</v>
      </c>
      <c r="I6" s="564">
        <v>6.18</v>
      </c>
      <c r="J6" s="324">
        <v>67.92</v>
      </c>
      <c r="K6" s="301">
        <v>0.03</v>
      </c>
      <c r="L6" s="41">
        <v>0.02</v>
      </c>
      <c r="M6" s="41">
        <v>7.44</v>
      </c>
      <c r="N6" s="41">
        <v>930</v>
      </c>
      <c r="O6" s="42">
        <v>0</v>
      </c>
      <c r="P6" s="301">
        <v>24.87</v>
      </c>
      <c r="Q6" s="41">
        <v>42.95</v>
      </c>
      <c r="R6" s="41">
        <v>26.03</v>
      </c>
      <c r="S6" s="41">
        <v>0.76</v>
      </c>
      <c r="T6" s="41">
        <v>199.1</v>
      </c>
      <c r="U6" s="41">
        <v>2E-3</v>
      </c>
      <c r="V6" s="41">
        <v>0</v>
      </c>
      <c r="W6" s="42">
        <v>0.04</v>
      </c>
    </row>
    <row r="7" spans="1:23" s="18" customFormat="1" ht="39" customHeight="1" x14ac:dyDescent="0.35">
      <c r="A7" s="119"/>
      <c r="B7" s="150">
        <v>170</v>
      </c>
      <c r="C7" s="278" t="s">
        <v>7</v>
      </c>
      <c r="D7" s="355" t="s">
        <v>111</v>
      </c>
      <c r="E7" s="318">
        <v>200</v>
      </c>
      <c r="F7" s="149"/>
      <c r="G7" s="270">
        <v>7.24</v>
      </c>
      <c r="H7" s="13">
        <v>8.9</v>
      </c>
      <c r="I7" s="48">
        <v>11.36</v>
      </c>
      <c r="J7" s="150">
        <v>155.80000000000001</v>
      </c>
      <c r="K7" s="270">
        <v>0.04</v>
      </c>
      <c r="L7" s="87">
        <v>0.04</v>
      </c>
      <c r="M7" s="13">
        <v>4.76</v>
      </c>
      <c r="N7" s="13">
        <v>180</v>
      </c>
      <c r="O7" s="48">
        <v>0</v>
      </c>
      <c r="P7" s="270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48">
        <v>0.02</v>
      </c>
    </row>
    <row r="8" spans="1:23" s="18" customFormat="1" ht="39" customHeight="1" x14ac:dyDescent="0.35">
      <c r="A8" s="121"/>
      <c r="B8" s="204">
        <v>148</v>
      </c>
      <c r="C8" s="222" t="s">
        <v>8</v>
      </c>
      <c r="D8" s="349" t="s">
        <v>104</v>
      </c>
      <c r="E8" s="319">
        <v>90</v>
      </c>
      <c r="F8" s="148"/>
      <c r="G8" s="269">
        <v>19.71</v>
      </c>
      <c r="H8" s="17">
        <v>15.75</v>
      </c>
      <c r="I8" s="44">
        <v>6.21</v>
      </c>
      <c r="J8" s="204">
        <v>245.34</v>
      </c>
      <c r="K8" s="269">
        <v>0.03</v>
      </c>
      <c r="L8" s="19">
        <v>0.11</v>
      </c>
      <c r="M8" s="17">
        <v>2.4</v>
      </c>
      <c r="N8" s="17">
        <v>173.7</v>
      </c>
      <c r="O8" s="44">
        <v>0.21</v>
      </c>
      <c r="P8" s="269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4">
        <v>0.51</v>
      </c>
    </row>
    <row r="9" spans="1:23" s="18" customFormat="1" ht="39" customHeight="1" x14ac:dyDescent="0.35">
      <c r="A9" s="121"/>
      <c r="B9" s="148">
        <v>227</v>
      </c>
      <c r="C9" s="222" t="s">
        <v>59</v>
      </c>
      <c r="D9" s="349" t="s">
        <v>115</v>
      </c>
      <c r="E9" s="319">
        <v>150</v>
      </c>
      <c r="F9" s="148"/>
      <c r="G9" s="274">
        <v>4.3499999999999996</v>
      </c>
      <c r="H9" s="91">
        <v>3.9</v>
      </c>
      <c r="I9" s="226">
        <v>20.399999999999999</v>
      </c>
      <c r="J9" s="229">
        <v>134.25</v>
      </c>
      <c r="K9" s="274">
        <v>0.12</v>
      </c>
      <c r="L9" s="227">
        <v>0.08</v>
      </c>
      <c r="M9" s="91">
        <v>0</v>
      </c>
      <c r="N9" s="91">
        <v>19.5</v>
      </c>
      <c r="O9" s="226">
        <v>0.08</v>
      </c>
      <c r="P9" s="274">
        <v>7.92</v>
      </c>
      <c r="Q9" s="91">
        <v>109.87</v>
      </c>
      <c r="R9" s="91">
        <v>73.540000000000006</v>
      </c>
      <c r="S9" s="91">
        <v>2.46</v>
      </c>
      <c r="T9" s="91">
        <v>137.4</v>
      </c>
      <c r="U9" s="91">
        <v>2E-3</v>
      </c>
      <c r="V9" s="91">
        <v>2E-3</v>
      </c>
      <c r="W9" s="226">
        <v>8.9999999999999993E-3</v>
      </c>
    </row>
    <row r="10" spans="1:23" s="18" customFormat="1" ht="42.75" customHeight="1" x14ac:dyDescent="0.35">
      <c r="A10" s="121"/>
      <c r="B10" s="229">
        <v>100</v>
      </c>
      <c r="C10" s="224" t="s">
        <v>84</v>
      </c>
      <c r="D10" s="165" t="s">
        <v>82</v>
      </c>
      <c r="E10" s="148">
        <v>200</v>
      </c>
      <c r="F10" s="438"/>
      <c r="G10" s="311">
        <v>0.2</v>
      </c>
      <c r="H10" s="22">
        <v>0</v>
      </c>
      <c r="I10" s="51">
        <v>15.56</v>
      </c>
      <c r="J10" s="207">
        <v>63.2</v>
      </c>
      <c r="K10" s="269">
        <v>0</v>
      </c>
      <c r="L10" s="19">
        <v>4.0000000000000001E-3</v>
      </c>
      <c r="M10" s="17">
        <v>1.2</v>
      </c>
      <c r="N10" s="17">
        <v>0</v>
      </c>
      <c r="O10" s="44">
        <v>0</v>
      </c>
      <c r="P10" s="269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4">
        <v>4.0000000000000001E-3</v>
      </c>
    </row>
    <row r="11" spans="1:23" s="18" customFormat="1" ht="34.5" customHeight="1" x14ac:dyDescent="0.35">
      <c r="A11" s="121"/>
      <c r="B11" s="150">
        <v>119</v>
      </c>
      <c r="C11" s="163" t="s">
        <v>11</v>
      </c>
      <c r="D11" s="190" t="s">
        <v>52</v>
      </c>
      <c r="E11" s="179">
        <v>45</v>
      </c>
      <c r="F11" s="147"/>
      <c r="G11" s="269">
        <v>3.19</v>
      </c>
      <c r="H11" s="17">
        <v>0.31</v>
      </c>
      <c r="I11" s="44">
        <v>19.89</v>
      </c>
      <c r="J11" s="204">
        <v>108</v>
      </c>
      <c r="K11" s="269">
        <v>0.05</v>
      </c>
      <c r="L11" s="19">
        <v>0.02</v>
      </c>
      <c r="M11" s="17">
        <v>0</v>
      </c>
      <c r="N11" s="17">
        <v>0</v>
      </c>
      <c r="O11" s="44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39" customHeight="1" x14ac:dyDescent="0.35">
      <c r="A12" s="121"/>
      <c r="B12" s="147">
        <v>120</v>
      </c>
      <c r="C12" s="163" t="s">
        <v>12</v>
      </c>
      <c r="D12" s="190" t="s">
        <v>44</v>
      </c>
      <c r="E12" s="179">
        <v>25</v>
      </c>
      <c r="F12" s="147"/>
      <c r="G12" s="269">
        <v>1.42</v>
      </c>
      <c r="H12" s="17">
        <v>0.27</v>
      </c>
      <c r="I12" s="44">
        <v>9.3000000000000007</v>
      </c>
      <c r="J12" s="204">
        <v>45.32</v>
      </c>
      <c r="K12" s="269">
        <v>0.02</v>
      </c>
      <c r="L12" s="19">
        <v>0.03</v>
      </c>
      <c r="M12" s="17">
        <v>0.1</v>
      </c>
      <c r="N12" s="17">
        <v>0</v>
      </c>
      <c r="O12" s="44">
        <v>0</v>
      </c>
      <c r="P12" s="26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4">
        <v>0.02</v>
      </c>
    </row>
    <row r="13" spans="1:23" s="38" customFormat="1" ht="39" customHeight="1" x14ac:dyDescent="0.35">
      <c r="A13" s="120"/>
      <c r="B13" s="419"/>
      <c r="C13" s="250"/>
      <c r="D13" s="356" t="s">
        <v>18</v>
      </c>
      <c r="E13" s="427">
        <f>SUM(E6:E12)</f>
        <v>770</v>
      </c>
      <c r="F13" s="304"/>
      <c r="G13" s="218">
        <f t="shared" ref="G13:W13" si="0">SUM(G6:G12)</f>
        <v>37.31</v>
      </c>
      <c r="H13" s="36">
        <f t="shared" si="0"/>
        <v>33.390000000000008</v>
      </c>
      <c r="I13" s="67">
        <f t="shared" si="0"/>
        <v>88.899999999999991</v>
      </c>
      <c r="J13" s="304">
        <f t="shared" si="0"/>
        <v>819.83000000000015</v>
      </c>
      <c r="K13" s="218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67">
        <f t="shared" si="0"/>
        <v>0.28999999999999998</v>
      </c>
      <c r="P13" s="218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67">
        <f t="shared" si="0"/>
        <v>0.60300000000000009</v>
      </c>
    </row>
    <row r="14" spans="1:23" s="38" customFormat="1" ht="39" customHeight="1" thickBot="1" x14ac:dyDescent="0.4">
      <c r="A14" s="159"/>
      <c r="B14" s="154"/>
      <c r="C14" s="146"/>
      <c r="D14" s="357" t="s">
        <v>19</v>
      </c>
      <c r="E14" s="238"/>
      <c r="F14" s="146"/>
      <c r="G14" s="428"/>
      <c r="H14" s="429"/>
      <c r="I14" s="430"/>
      <c r="J14" s="210">
        <f>J13/23.5</f>
        <v>34.886382978723411</v>
      </c>
      <c r="K14" s="428"/>
      <c r="L14" s="585"/>
      <c r="M14" s="429"/>
      <c r="N14" s="429"/>
      <c r="O14" s="430"/>
      <c r="P14" s="428"/>
      <c r="Q14" s="429"/>
      <c r="R14" s="429"/>
      <c r="S14" s="429"/>
      <c r="T14" s="429"/>
      <c r="U14" s="429"/>
      <c r="V14" s="429"/>
      <c r="W14" s="43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8"/>
  <sheetViews>
    <sheetView topLeftCell="A2" zoomScale="45" zoomScaleNormal="45" workbookViewId="0">
      <selection activeCell="E19" sqref="E19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2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155"/>
      <c r="C4" s="117" t="s">
        <v>37</v>
      </c>
      <c r="D4" s="115"/>
      <c r="E4" s="173"/>
      <c r="F4" s="110"/>
      <c r="G4" s="117"/>
      <c r="H4" s="73" t="s">
        <v>20</v>
      </c>
      <c r="I4" s="73"/>
      <c r="J4" s="73"/>
      <c r="K4" s="202" t="s">
        <v>21</v>
      </c>
      <c r="L4" s="748" t="s">
        <v>22</v>
      </c>
      <c r="M4" s="749"/>
      <c r="N4" s="750"/>
      <c r="O4" s="750"/>
      <c r="P4" s="751"/>
      <c r="Q4" s="755" t="s">
        <v>23</v>
      </c>
      <c r="R4" s="756"/>
      <c r="S4" s="756"/>
      <c r="T4" s="756"/>
      <c r="U4" s="756"/>
      <c r="V4" s="756"/>
      <c r="W4" s="756"/>
      <c r="X4" s="757"/>
    </row>
    <row r="5" spans="1:24" s="18" customFormat="1" ht="31.5" thickBot="1" x14ac:dyDescent="0.4">
      <c r="A5" s="156" t="s">
        <v>0</v>
      </c>
      <c r="B5" s="156"/>
      <c r="C5" s="118" t="s">
        <v>38</v>
      </c>
      <c r="D5" s="380" t="s">
        <v>39</v>
      </c>
      <c r="E5" s="118" t="s">
        <v>36</v>
      </c>
      <c r="F5" s="111" t="s">
        <v>24</v>
      </c>
      <c r="G5" s="118" t="s">
        <v>35</v>
      </c>
      <c r="H5" s="78" t="s">
        <v>25</v>
      </c>
      <c r="I5" s="79" t="s">
        <v>26</v>
      </c>
      <c r="J5" s="199" t="s">
        <v>27</v>
      </c>
      <c r="K5" s="203" t="s">
        <v>28</v>
      </c>
      <c r="L5" s="413" t="s">
        <v>29</v>
      </c>
      <c r="M5" s="413" t="s">
        <v>116</v>
      </c>
      <c r="N5" s="413" t="s">
        <v>30</v>
      </c>
      <c r="O5" s="584" t="s">
        <v>117</v>
      </c>
      <c r="P5" s="413" t="s">
        <v>118</v>
      </c>
      <c r="Q5" s="413" t="s">
        <v>31</v>
      </c>
      <c r="R5" s="413" t="s">
        <v>32</v>
      </c>
      <c r="S5" s="413" t="s">
        <v>33</v>
      </c>
      <c r="T5" s="413" t="s">
        <v>34</v>
      </c>
      <c r="U5" s="413" t="s">
        <v>119</v>
      </c>
      <c r="V5" s="413" t="s">
        <v>120</v>
      </c>
      <c r="W5" s="413" t="s">
        <v>121</v>
      </c>
      <c r="X5" s="413" t="s">
        <v>122</v>
      </c>
    </row>
    <row r="6" spans="1:24" s="18" customFormat="1" ht="37.5" customHeight="1" thickBot="1" x14ac:dyDescent="0.4">
      <c r="A6" s="379"/>
      <c r="B6" s="379"/>
      <c r="C6" s="396"/>
      <c r="D6" s="395"/>
      <c r="E6" s="398"/>
      <c r="F6" s="401"/>
      <c r="G6" s="376"/>
      <c r="H6" s="402"/>
      <c r="I6" s="84"/>
      <c r="J6" s="403"/>
      <c r="K6" s="404"/>
      <c r="L6" s="405"/>
      <c r="M6" s="402"/>
      <c r="N6" s="84"/>
      <c r="O6" s="84"/>
      <c r="P6" s="85"/>
      <c r="Q6" s="402"/>
      <c r="R6" s="84"/>
      <c r="S6" s="84"/>
      <c r="T6" s="84"/>
      <c r="U6" s="84"/>
      <c r="V6" s="84"/>
      <c r="W6" s="84"/>
      <c r="X6" s="51"/>
    </row>
    <row r="7" spans="1:24" s="18" customFormat="1" ht="37.5" customHeight="1" x14ac:dyDescent="0.35">
      <c r="A7" s="158" t="s">
        <v>5</v>
      </c>
      <c r="B7" s="158"/>
      <c r="C7" s="168">
        <v>28</v>
      </c>
      <c r="D7" s="251" t="s">
        <v>17</v>
      </c>
      <c r="E7" s="489" t="s">
        <v>137</v>
      </c>
      <c r="F7" s="456">
        <v>60</v>
      </c>
      <c r="G7" s="565"/>
      <c r="H7" s="567">
        <v>0.42</v>
      </c>
      <c r="I7" s="568">
        <v>0.06</v>
      </c>
      <c r="J7" s="569">
        <v>1.02</v>
      </c>
      <c r="K7" s="570">
        <v>6.18</v>
      </c>
      <c r="L7" s="596">
        <v>0.02</v>
      </c>
      <c r="M7" s="394">
        <v>0.02</v>
      </c>
      <c r="N7" s="54">
        <v>6</v>
      </c>
      <c r="O7" s="54">
        <v>10</v>
      </c>
      <c r="P7" s="55">
        <v>0</v>
      </c>
      <c r="Q7" s="393">
        <v>13.8</v>
      </c>
      <c r="R7" s="54">
        <v>25.2</v>
      </c>
      <c r="S7" s="54">
        <v>8.4</v>
      </c>
      <c r="T7" s="54">
        <v>0.36</v>
      </c>
      <c r="U7" s="54">
        <v>117.6</v>
      </c>
      <c r="V7" s="54">
        <v>0</v>
      </c>
      <c r="W7" s="54">
        <v>2.0000000000000001E-4</v>
      </c>
      <c r="X7" s="55">
        <v>0</v>
      </c>
    </row>
    <row r="8" spans="1:24" s="18" customFormat="1" ht="37.5" customHeight="1" x14ac:dyDescent="0.35">
      <c r="A8" s="119"/>
      <c r="B8" s="119"/>
      <c r="C8" s="147">
        <v>33</v>
      </c>
      <c r="D8" s="186" t="s">
        <v>7</v>
      </c>
      <c r="E8" s="236" t="s">
        <v>55</v>
      </c>
      <c r="F8" s="382">
        <v>200</v>
      </c>
      <c r="G8" s="163"/>
      <c r="H8" s="270">
        <v>6.4</v>
      </c>
      <c r="I8" s="13">
        <v>6.2</v>
      </c>
      <c r="J8" s="48">
        <v>12.2</v>
      </c>
      <c r="K8" s="114">
        <v>130.6</v>
      </c>
      <c r="L8" s="270">
        <v>0.08</v>
      </c>
      <c r="M8" s="87">
        <v>0.08</v>
      </c>
      <c r="N8" s="13">
        <v>6.8</v>
      </c>
      <c r="O8" s="13">
        <v>180</v>
      </c>
      <c r="P8" s="48">
        <v>0</v>
      </c>
      <c r="Q8" s="270">
        <v>36.799999999999997</v>
      </c>
      <c r="R8" s="13">
        <v>76.2</v>
      </c>
      <c r="S8" s="13">
        <v>23.2</v>
      </c>
      <c r="T8" s="13">
        <v>0.8</v>
      </c>
      <c r="U8" s="13">
        <v>466.22</v>
      </c>
      <c r="V8" s="13">
        <v>6.0000000000000001E-3</v>
      </c>
      <c r="W8" s="13">
        <v>2E-3</v>
      </c>
      <c r="X8" s="51">
        <v>0.04</v>
      </c>
    </row>
    <row r="9" spans="1:24" s="18" customFormat="1" ht="37.5" customHeight="1" x14ac:dyDescent="0.35">
      <c r="A9" s="121"/>
      <c r="B9" s="121"/>
      <c r="C9" s="147">
        <v>80</v>
      </c>
      <c r="D9" s="186" t="s">
        <v>8</v>
      </c>
      <c r="E9" s="236" t="s">
        <v>50</v>
      </c>
      <c r="F9" s="382">
        <v>90</v>
      </c>
      <c r="G9" s="163"/>
      <c r="H9" s="269">
        <v>14.85</v>
      </c>
      <c r="I9" s="17">
        <v>13.32</v>
      </c>
      <c r="J9" s="44">
        <v>5.94</v>
      </c>
      <c r="K9" s="284">
        <v>202.68</v>
      </c>
      <c r="L9" s="269">
        <v>0.06</v>
      </c>
      <c r="M9" s="19">
        <v>0.11</v>
      </c>
      <c r="N9" s="17">
        <v>3.83</v>
      </c>
      <c r="O9" s="17">
        <v>19.5</v>
      </c>
      <c r="P9" s="44">
        <v>0</v>
      </c>
      <c r="Q9" s="269">
        <v>20.58</v>
      </c>
      <c r="R9" s="17">
        <v>74.39</v>
      </c>
      <c r="S9" s="17">
        <v>22.98</v>
      </c>
      <c r="T9" s="17">
        <v>0.95</v>
      </c>
      <c r="U9" s="17">
        <v>204</v>
      </c>
      <c r="V9" s="17">
        <v>3.5999999999999999E-3</v>
      </c>
      <c r="W9" s="17">
        <v>8.9999999999999998E-4</v>
      </c>
      <c r="X9" s="51">
        <v>0.9</v>
      </c>
    </row>
    <row r="10" spans="1:24" s="18" customFormat="1" ht="37.5" customHeight="1" x14ac:dyDescent="0.35">
      <c r="A10" s="121"/>
      <c r="B10" s="121"/>
      <c r="C10" s="147">
        <v>65</v>
      </c>
      <c r="D10" s="186" t="s">
        <v>46</v>
      </c>
      <c r="E10" s="236" t="s">
        <v>51</v>
      </c>
      <c r="F10" s="382">
        <v>150</v>
      </c>
      <c r="G10" s="163"/>
      <c r="H10" s="270">
        <v>6.45</v>
      </c>
      <c r="I10" s="13">
        <v>4.05</v>
      </c>
      <c r="J10" s="48">
        <v>40.200000000000003</v>
      </c>
      <c r="K10" s="114">
        <v>223.65</v>
      </c>
      <c r="L10" s="270">
        <v>0.08</v>
      </c>
      <c r="M10" s="87">
        <v>0.02</v>
      </c>
      <c r="N10" s="13">
        <v>0</v>
      </c>
      <c r="O10" s="13">
        <v>30</v>
      </c>
      <c r="P10" s="48">
        <v>0.11</v>
      </c>
      <c r="Q10" s="270">
        <v>13.05</v>
      </c>
      <c r="R10" s="13">
        <v>58.34</v>
      </c>
      <c r="S10" s="13">
        <v>22.53</v>
      </c>
      <c r="T10" s="13">
        <v>1.25</v>
      </c>
      <c r="U10" s="13">
        <v>1.1000000000000001</v>
      </c>
      <c r="V10" s="13">
        <v>0</v>
      </c>
      <c r="W10" s="13">
        <v>0</v>
      </c>
      <c r="X10" s="51">
        <v>0</v>
      </c>
    </row>
    <row r="11" spans="1:24" s="18" customFormat="1" ht="37.5" customHeight="1" x14ac:dyDescent="0.35">
      <c r="A11" s="121"/>
      <c r="B11" s="121"/>
      <c r="C11" s="147">
        <v>114</v>
      </c>
      <c r="D11" s="186" t="s">
        <v>42</v>
      </c>
      <c r="E11" s="236" t="s">
        <v>48</v>
      </c>
      <c r="F11" s="400">
        <v>200</v>
      </c>
      <c r="G11" s="147"/>
      <c r="H11" s="19">
        <v>0.2</v>
      </c>
      <c r="I11" s="17">
        <v>0</v>
      </c>
      <c r="J11" s="20">
        <v>11</v>
      </c>
      <c r="K11" s="204">
        <v>44.8</v>
      </c>
      <c r="L11" s="269">
        <v>0</v>
      </c>
      <c r="M11" s="19">
        <v>0</v>
      </c>
      <c r="N11" s="17">
        <v>0.08</v>
      </c>
      <c r="O11" s="17">
        <v>0</v>
      </c>
      <c r="P11" s="44">
        <v>0</v>
      </c>
      <c r="Q11" s="269">
        <v>13.56</v>
      </c>
      <c r="R11" s="17">
        <v>7.66</v>
      </c>
      <c r="S11" s="17">
        <v>4.08</v>
      </c>
      <c r="T11" s="17">
        <v>0.8</v>
      </c>
      <c r="U11" s="17">
        <v>0.68</v>
      </c>
      <c r="V11" s="17">
        <v>0</v>
      </c>
      <c r="W11" s="17">
        <v>0</v>
      </c>
      <c r="X11" s="44">
        <v>0</v>
      </c>
    </row>
    <row r="12" spans="1:24" s="18" customFormat="1" ht="37.5" customHeight="1" x14ac:dyDescent="0.35">
      <c r="A12" s="121"/>
      <c r="B12" s="121"/>
      <c r="C12" s="150">
        <v>119</v>
      </c>
      <c r="D12" s="186" t="s">
        <v>11</v>
      </c>
      <c r="E12" s="164" t="s">
        <v>52</v>
      </c>
      <c r="F12" s="148">
        <v>30</v>
      </c>
      <c r="G12" s="148"/>
      <c r="H12" s="21">
        <v>2.13</v>
      </c>
      <c r="I12" s="22">
        <v>0.21</v>
      </c>
      <c r="J12" s="23">
        <v>13.26</v>
      </c>
      <c r="K12" s="538">
        <v>72</v>
      </c>
      <c r="L12" s="311">
        <v>0.03</v>
      </c>
      <c r="M12" s="21">
        <v>0.01</v>
      </c>
      <c r="N12" s="22">
        <v>0</v>
      </c>
      <c r="O12" s="22">
        <v>0</v>
      </c>
      <c r="P12" s="51">
        <v>0</v>
      </c>
      <c r="Q12" s="311">
        <v>11.1</v>
      </c>
      <c r="R12" s="22">
        <v>65.400000000000006</v>
      </c>
      <c r="S12" s="22">
        <v>19.5</v>
      </c>
      <c r="T12" s="22">
        <v>0.84</v>
      </c>
      <c r="U12" s="22">
        <v>27.9</v>
      </c>
      <c r="V12" s="22">
        <v>1E-3</v>
      </c>
      <c r="W12" s="22">
        <v>2E-3</v>
      </c>
      <c r="X12" s="51">
        <v>0</v>
      </c>
    </row>
    <row r="13" spans="1:24" s="18" customFormat="1" ht="37.5" customHeight="1" x14ac:dyDescent="0.35">
      <c r="A13" s="121"/>
      <c r="B13" s="121"/>
      <c r="C13" s="147">
        <v>120</v>
      </c>
      <c r="D13" s="186" t="s">
        <v>12</v>
      </c>
      <c r="E13" s="164" t="s">
        <v>44</v>
      </c>
      <c r="F13" s="148">
        <v>20</v>
      </c>
      <c r="G13" s="148"/>
      <c r="H13" s="21">
        <v>1.1399999999999999</v>
      </c>
      <c r="I13" s="22">
        <v>0.22</v>
      </c>
      <c r="J13" s="23">
        <v>7.44</v>
      </c>
      <c r="K13" s="538">
        <v>36.26</v>
      </c>
      <c r="L13" s="311">
        <v>0.02</v>
      </c>
      <c r="M13" s="21">
        <v>2.4E-2</v>
      </c>
      <c r="N13" s="22">
        <v>0.08</v>
      </c>
      <c r="O13" s="22">
        <v>0</v>
      </c>
      <c r="P13" s="51">
        <v>0</v>
      </c>
      <c r="Q13" s="31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1">
        <v>1.2E-2</v>
      </c>
    </row>
    <row r="14" spans="1:24" s="18" customFormat="1" ht="37.5" customHeight="1" x14ac:dyDescent="0.35">
      <c r="A14" s="121"/>
      <c r="B14" s="121"/>
      <c r="C14" s="252"/>
      <c r="D14" s="281"/>
      <c r="E14" s="356" t="s">
        <v>18</v>
      </c>
      <c r="F14" s="300">
        <f>SUM(F7:F13)</f>
        <v>750</v>
      </c>
      <c r="G14" s="163"/>
      <c r="H14" s="216">
        <f>SUM(H7:H13)</f>
        <v>31.59</v>
      </c>
      <c r="I14" s="15">
        <f>SUM(I7:I13)</f>
        <v>24.06</v>
      </c>
      <c r="J14" s="49">
        <f>SUM(J7:J13)</f>
        <v>91.06</v>
      </c>
      <c r="K14" s="377">
        <f>SUM(K7:K13)</f>
        <v>716.17</v>
      </c>
      <c r="L14" s="219">
        <f t="shared" ref="L14:X14" si="0">SUM(L7:L13)</f>
        <v>0.29000000000000004</v>
      </c>
      <c r="M14" s="219">
        <f t="shared" si="0"/>
        <v>0.26400000000000001</v>
      </c>
      <c r="N14" s="16">
        <f t="shared" si="0"/>
        <v>16.79</v>
      </c>
      <c r="O14" s="16">
        <f t="shared" si="0"/>
        <v>239.5</v>
      </c>
      <c r="P14" s="81">
        <f t="shared" si="0"/>
        <v>0.11</v>
      </c>
      <c r="Q14" s="219">
        <f t="shared" si="0"/>
        <v>115.68999999999998</v>
      </c>
      <c r="R14" s="16">
        <f t="shared" si="0"/>
        <v>331.19000000000005</v>
      </c>
      <c r="S14" s="16">
        <f t="shared" si="0"/>
        <v>108.89</v>
      </c>
      <c r="T14" s="16">
        <f t="shared" si="0"/>
        <v>5.46</v>
      </c>
      <c r="U14" s="16">
        <f t="shared" si="0"/>
        <v>891</v>
      </c>
      <c r="V14" s="16">
        <f t="shared" si="0"/>
        <v>1.2600000000000002E-2</v>
      </c>
      <c r="W14" s="16">
        <f t="shared" si="0"/>
        <v>7.1000000000000004E-3</v>
      </c>
      <c r="X14" s="51">
        <f t="shared" si="0"/>
        <v>0.95200000000000007</v>
      </c>
    </row>
    <row r="15" spans="1:24" s="18" customFormat="1" ht="37.5" customHeight="1" thickBot="1" x14ac:dyDescent="0.4">
      <c r="A15" s="291"/>
      <c r="B15" s="291"/>
      <c r="C15" s="374"/>
      <c r="D15" s="359"/>
      <c r="E15" s="357" t="s">
        <v>19</v>
      </c>
      <c r="F15" s="359"/>
      <c r="G15" s="337"/>
      <c r="H15" s="340"/>
      <c r="I15" s="45"/>
      <c r="J15" s="46"/>
      <c r="K15" s="372">
        <f>K14/23.5</f>
        <v>30.475319148936169</v>
      </c>
      <c r="L15" s="340"/>
      <c r="M15" s="335"/>
      <c r="N15" s="45"/>
      <c r="O15" s="45"/>
      <c r="P15" s="46"/>
      <c r="Q15" s="340"/>
      <c r="R15" s="45"/>
      <c r="S15" s="45"/>
      <c r="T15" s="45"/>
      <c r="U15" s="45"/>
      <c r="V15" s="45"/>
      <c r="W15" s="45"/>
      <c r="X15" s="167"/>
    </row>
    <row r="16" spans="1:24" x14ac:dyDescent="0.35">
      <c r="A16" s="2"/>
      <c r="B16" s="2"/>
      <c r="C16" s="4"/>
      <c r="D16" s="2"/>
      <c r="E16" s="2"/>
      <c r="F16" s="2"/>
      <c r="G16" s="9"/>
      <c r="H16" s="10"/>
      <c r="I16" s="9"/>
      <c r="J16" s="2"/>
      <c r="K16" s="12"/>
      <c r="L16" s="2"/>
      <c r="M16" s="2"/>
      <c r="N16" s="2"/>
    </row>
    <row r="17" spans="1:10" ht="18" x14ac:dyDescent="0.35">
      <c r="A17" s="523" t="s">
        <v>61</v>
      </c>
      <c r="B17" s="525"/>
      <c r="C17" s="57"/>
      <c r="D17" s="11"/>
      <c r="E17" s="27"/>
      <c r="F17" s="28"/>
      <c r="G17" s="11"/>
      <c r="H17" s="9"/>
      <c r="I17" s="11"/>
      <c r="J17" s="11"/>
    </row>
    <row r="18" spans="1:10" ht="18" x14ac:dyDescent="0.35">
      <c r="A18" s="526" t="s">
        <v>62</v>
      </c>
      <c r="B18" s="528"/>
      <c r="C18" s="62"/>
      <c r="D18" s="11"/>
      <c r="E18" s="27"/>
      <c r="F18" s="28"/>
      <c r="G18" s="11"/>
      <c r="H18" s="11"/>
      <c r="I18" s="11"/>
      <c r="J1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6"/>
  <sheetViews>
    <sheetView zoomScale="48" zoomScaleNormal="48" workbookViewId="0">
      <selection activeCell="D26" sqref="D26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93"/>
      <c r="C4" s="110" t="s">
        <v>37</v>
      </c>
      <c r="D4" s="141"/>
      <c r="E4" s="183"/>
      <c r="F4" s="531"/>
      <c r="G4" s="530"/>
      <c r="H4" s="295" t="s">
        <v>20</v>
      </c>
      <c r="I4" s="296"/>
      <c r="J4" s="297"/>
      <c r="K4" s="366" t="s">
        <v>21</v>
      </c>
      <c r="L4" s="748" t="s">
        <v>22</v>
      </c>
      <c r="M4" s="749"/>
      <c r="N4" s="750"/>
      <c r="O4" s="750"/>
      <c r="P4" s="751"/>
      <c r="Q4" s="752" t="s">
        <v>23</v>
      </c>
      <c r="R4" s="753"/>
      <c r="S4" s="753"/>
      <c r="T4" s="753"/>
      <c r="U4" s="753"/>
      <c r="V4" s="753"/>
      <c r="W4" s="753"/>
      <c r="X4" s="753"/>
    </row>
    <row r="5" spans="1:24" s="18" customFormat="1" ht="28.5" customHeight="1" x14ac:dyDescent="0.35">
      <c r="A5" s="624" t="s">
        <v>0</v>
      </c>
      <c r="B5" s="745"/>
      <c r="C5" s="598" t="s">
        <v>38</v>
      </c>
      <c r="D5" s="745" t="s">
        <v>39</v>
      </c>
      <c r="E5" s="598" t="s">
        <v>36</v>
      </c>
      <c r="F5" s="280" t="s">
        <v>24</v>
      </c>
      <c r="G5" s="598" t="s">
        <v>35</v>
      </c>
      <c r="H5" s="648" t="s">
        <v>25</v>
      </c>
      <c r="I5" s="607" t="s">
        <v>26</v>
      </c>
      <c r="J5" s="611" t="s">
        <v>27</v>
      </c>
      <c r="K5" s="625" t="s">
        <v>28</v>
      </c>
      <c r="L5" s="610" t="s">
        <v>29</v>
      </c>
      <c r="M5" s="610" t="s">
        <v>116</v>
      </c>
      <c r="N5" s="610" t="s">
        <v>30</v>
      </c>
      <c r="O5" s="630" t="s">
        <v>117</v>
      </c>
      <c r="P5" s="610" t="s">
        <v>118</v>
      </c>
      <c r="Q5" s="610" t="s">
        <v>31</v>
      </c>
      <c r="R5" s="610" t="s">
        <v>32</v>
      </c>
      <c r="S5" s="610" t="s">
        <v>33</v>
      </c>
      <c r="T5" s="610" t="s">
        <v>34</v>
      </c>
      <c r="U5" s="610" t="s">
        <v>119</v>
      </c>
      <c r="V5" s="610" t="s">
        <v>120</v>
      </c>
      <c r="W5" s="610" t="s">
        <v>121</v>
      </c>
      <c r="X5" s="610" t="s">
        <v>122</v>
      </c>
    </row>
    <row r="6" spans="1:24" s="18" customFormat="1" ht="38.25" customHeight="1" x14ac:dyDescent="0.35">
      <c r="A6" s="119" t="s">
        <v>5</v>
      </c>
      <c r="B6" s="119"/>
      <c r="C6" s="239">
        <v>243</v>
      </c>
      <c r="D6" s="664" t="s">
        <v>17</v>
      </c>
      <c r="E6" s="659" t="s">
        <v>129</v>
      </c>
      <c r="F6" s="660">
        <v>60</v>
      </c>
      <c r="G6" s="661"/>
      <c r="H6" s="52">
        <v>1.73</v>
      </c>
      <c r="I6" s="39">
        <v>6.13</v>
      </c>
      <c r="J6" s="53">
        <v>5.07</v>
      </c>
      <c r="K6" s="595">
        <v>85.7</v>
      </c>
      <c r="L6" s="287">
        <v>0.03</v>
      </c>
      <c r="M6" s="39">
        <v>0.03</v>
      </c>
      <c r="N6" s="39">
        <v>1.55</v>
      </c>
      <c r="O6" s="39">
        <v>228</v>
      </c>
      <c r="P6" s="241">
        <v>0</v>
      </c>
      <c r="Q6" s="287">
        <v>19.02</v>
      </c>
      <c r="R6" s="39">
        <v>43.57</v>
      </c>
      <c r="S6" s="39">
        <v>16.670000000000002</v>
      </c>
      <c r="T6" s="39">
        <v>0.57999999999999996</v>
      </c>
      <c r="U6" s="39">
        <v>128.69</v>
      </c>
      <c r="V6" s="39">
        <v>1E-3</v>
      </c>
      <c r="W6" s="39">
        <v>2.9999999999999997E-4</v>
      </c>
      <c r="X6" s="241">
        <v>0.01</v>
      </c>
    </row>
    <row r="7" spans="1:24" s="18" customFormat="1" ht="38.25" customHeight="1" x14ac:dyDescent="0.35">
      <c r="A7" s="119"/>
      <c r="B7" s="119"/>
      <c r="C7" s="149">
        <v>32</v>
      </c>
      <c r="D7" s="294" t="s">
        <v>7</v>
      </c>
      <c r="E7" s="355" t="s">
        <v>49</v>
      </c>
      <c r="F7" s="318">
        <v>200</v>
      </c>
      <c r="G7" s="177"/>
      <c r="H7" s="270">
        <v>5.88</v>
      </c>
      <c r="I7" s="13">
        <v>8.82</v>
      </c>
      <c r="J7" s="48">
        <v>9.6</v>
      </c>
      <c r="K7" s="114">
        <v>142.19999999999999</v>
      </c>
      <c r="L7" s="270">
        <v>0.04</v>
      </c>
      <c r="M7" s="13">
        <v>0.08</v>
      </c>
      <c r="N7" s="13">
        <v>2.2400000000000002</v>
      </c>
      <c r="O7" s="13">
        <v>132.44</v>
      </c>
      <c r="P7" s="25">
        <v>0.06</v>
      </c>
      <c r="Q7" s="270">
        <v>32.880000000000003</v>
      </c>
      <c r="R7" s="13">
        <v>83.64</v>
      </c>
      <c r="S7" s="35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8">
        <v>3.5999999999999997E-2</v>
      </c>
    </row>
    <row r="8" spans="1:24" s="18" customFormat="1" ht="38.25" customHeight="1" x14ac:dyDescent="0.35">
      <c r="A8" s="121"/>
      <c r="B8" s="694"/>
      <c r="C8" s="148">
        <v>90</v>
      </c>
      <c r="D8" s="222" t="s">
        <v>8</v>
      </c>
      <c r="E8" s="341" t="s">
        <v>109</v>
      </c>
      <c r="F8" s="198">
        <v>90</v>
      </c>
      <c r="G8" s="113"/>
      <c r="H8" s="437">
        <v>15.21</v>
      </c>
      <c r="I8" s="104">
        <v>14.04</v>
      </c>
      <c r="J8" s="109">
        <v>8.91</v>
      </c>
      <c r="K8" s="685">
        <v>222.75</v>
      </c>
      <c r="L8" s="274">
        <v>0.37</v>
      </c>
      <c r="M8" s="91">
        <v>0.15</v>
      </c>
      <c r="N8" s="91">
        <v>0.09</v>
      </c>
      <c r="O8" s="91">
        <v>25.83</v>
      </c>
      <c r="P8" s="92">
        <v>0.16</v>
      </c>
      <c r="Q8" s="274">
        <v>54.18</v>
      </c>
      <c r="R8" s="91">
        <v>117.54</v>
      </c>
      <c r="S8" s="91">
        <v>24.8</v>
      </c>
      <c r="T8" s="91">
        <v>1.6</v>
      </c>
      <c r="U8" s="91">
        <v>268.38</v>
      </c>
      <c r="V8" s="91">
        <v>7.0000000000000001E-3</v>
      </c>
      <c r="W8" s="91">
        <v>2.7000000000000001E-3</v>
      </c>
      <c r="X8" s="226">
        <v>0.09</v>
      </c>
    </row>
    <row r="9" spans="1:24" s="18" customFormat="1" ht="38.25" customHeight="1" x14ac:dyDescent="0.35">
      <c r="A9" s="121"/>
      <c r="B9" s="694"/>
      <c r="C9" s="147">
        <v>54</v>
      </c>
      <c r="D9" s="186" t="s">
        <v>46</v>
      </c>
      <c r="E9" s="164" t="s">
        <v>41</v>
      </c>
      <c r="F9" s="160">
        <v>150</v>
      </c>
      <c r="G9" s="179"/>
      <c r="H9" s="311">
        <v>7.2</v>
      </c>
      <c r="I9" s="22">
        <v>5.0999999999999996</v>
      </c>
      <c r="J9" s="51">
        <v>33.9</v>
      </c>
      <c r="K9" s="310">
        <v>210.3</v>
      </c>
      <c r="L9" s="311">
        <v>0.21</v>
      </c>
      <c r="M9" s="22">
        <v>0.11</v>
      </c>
      <c r="N9" s="22">
        <v>0</v>
      </c>
      <c r="O9" s="22">
        <v>0</v>
      </c>
      <c r="P9" s="23">
        <v>0</v>
      </c>
      <c r="Q9" s="311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1">
        <v>0.02</v>
      </c>
    </row>
    <row r="10" spans="1:24" s="18" customFormat="1" ht="38.25" customHeight="1" x14ac:dyDescent="0.35">
      <c r="A10" s="121"/>
      <c r="B10" s="121"/>
      <c r="C10" s="147">
        <v>107</v>
      </c>
      <c r="D10" s="186" t="s">
        <v>15</v>
      </c>
      <c r="E10" s="418" t="s">
        <v>127</v>
      </c>
      <c r="F10" s="681">
        <v>200</v>
      </c>
      <c r="G10" s="179"/>
      <c r="H10" s="269">
        <v>0.8</v>
      </c>
      <c r="I10" s="17">
        <v>0.2</v>
      </c>
      <c r="J10" s="44">
        <v>23.2</v>
      </c>
      <c r="K10" s="283">
        <v>94.4</v>
      </c>
      <c r="L10" s="269">
        <v>0.02</v>
      </c>
      <c r="M10" s="17"/>
      <c r="N10" s="17">
        <v>4</v>
      </c>
      <c r="O10" s="17">
        <v>0</v>
      </c>
      <c r="P10" s="20"/>
      <c r="Q10" s="269">
        <v>16</v>
      </c>
      <c r="R10" s="17">
        <v>18</v>
      </c>
      <c r="S10" s="17">
        <v>10</v>
      </c>
      <c r="T10" s="17">
        <v>0.4</v>
      </c>
      <c r="U10" s="17"/>
      <c r="V10" s="17"/>
      <c r="W10" s="17"/>
      <c r="X10" s="44"/>
    </row>
    <row r="11" spans="1:24" s="18" customFormat="1" ht="38.25" customHeight="1" x14ac:dyDescent="0.35">
      <c r="A11" s="121"/>
      <c r="B11" s="121"/>
      <c r="C11" s="150">
        <v>119</v>
      </c>
      <c r="D11" s="186" t="s">
        <v>11</v>
      </c>
      <c r="E11" s="164" t="s">
        <v>16</v>
      </c>
      <c r="F11" s="646">
        <v>25</v>
      </c>
      <c r="G11" s="178"/>
      <c r="H11" s="311">
        <v>1.78</v>
      </c>
      <c r="I11" s="22">
        <v>0.18</v>
      </c>
      <c r="J11" s="51">
        <v>11.05</v>
      </c>
      <c r="K11" s="491">
        <v>60</v>
      </c>
      <c r="L11" s="311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11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1">
        <v>0</v>
      </c>
    </row>
    <row r="12" spans="1:24" s="18" customFormat="1" ht="38.25" customHeight="1" x14ac:dyDescent="0.35">
      <c r="A12" s="121"/>
      <c r="B12" s="121"/>
      <c r="C12" s="147">
        <v>120</v>
      </c>
      <c r="D12" s="186" t="s">
        <v>12</v>
      </c>
      <c r="E12" s="164" t="s">
        <v>44</v>
      </c>
      <c r="F12" s="646">
        <v>20</v>
      </c>
      <c r="G12" s="178"/>
      <c r="H12" s="311">
        <v>1.1399999999999999</v>
      </c>
      <c r="I12" s="22">
        <v>0.22</v>
      </c>
      <c r="J12" s="51">
        <v>7.44</v>
      </c>
      <c r="K12" s="491">
        <v>36.26</v>
      </c>
      <c r="L12" s="311">
        <v>0.02</v>
      </c>
      <c r="M12" s="22">
        <v>2.4E-2</v>
      </c>
      <c r="N12" s="22">
        <v>0.08</v>
      </c>
      <c r="O12" s="22">
        <v>0</v>
      </c>
      <c r="P12" s="23">
        <v>0</v>
      </c>
      <c r="Q12" s="31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1">
        <v>1.2E-2</v>
      </c>
    </row>
    <row r="13" spans="1:24" s="18" customFormat="1" ht="38.25" customHeight="1" x14ac:dyDescent="0.35">
      <c r="A13" s="121"/>
      <c r="B13" s="694"/>
      <c r="C13" s="149"/>
      <c r="D13" s="294"/>
      <c r="E13" s="695" t="s">
        <v>18</v>
      </c>
      <c r="F13" s="161">
        <f>F6+F7+F8+F9+F10+F11+F12</f>
        <v>745</v>
      </c>
      <c r="G13" s="177"/>
      <c r="H13" s="696">
        <f t="shared" ref="H13:X13" si="0">H6+H7+H8+H9+H10+H11+H12</f>
        <v>33.74</v>
      </c>
      <c r="I13" s="697">
        <f t="shared" si="0"/>
        <v>34.69</v>
      </c>
      <c r="J13" s="698">
        <f t="shared" si="0"/>
        <v>99.169999999999987</v>
      </c>
      <c r="K13" s="112">
        <f t="shared" si="0"/>
        <v>851.61</v>
      </c>
      <c r="L13" s="696">
        <f t="shared" si="0"/>
        <v>0.71500000000000008</v>
      </c>
      <c r="M13" s="697">
        <f t="shared" si="0"/>
        <v>0.40200000000000002</v>
      </c>
      <c r="N13" s="697">
        <f t="shared" si="0"/>
        <v>7.96</v>
      </c>
      <c r="O13" s="697">
        <f t="shared" si="0"/>
        <v>386.27</v>
      </c>
      <c r="P13" s="699">
        <f t="shared" si="0"/>
        <v>0.22</v>
      </c>
      <c r="Q13" s="696">
        <f t="shared" si="0"/>
        <v>152.68</v>
      </c>
      <c r="R13" s="697">
        <f t="shared" si="0"/>
        <v>550.12</v>
      </c>
      <c r="S13" s="697">
        <f t="shared" si="0"/>
        <v>238.64999999999998</v>
      </c>
      <c r="T13" s="697">
        <f t="shared" si="0"/>
        <v>9.8600000000000012</v>
      </c>
      <c r="U13" s="697">
        <f t="shared" si="0"/>
        <v>1088.42</v>
      </c>
      <c r="V13" s="697">
        <f t="shared" si="0"/>
        <v>1.9799999999999998E-2</v>
      </c>
      <c r="W13" s="697">
        <f t="shared" si="0"/>
        <v>1.2E-2</v>
      </c>
      <c r="X13" s="698">
        <f t="shared" si="0"/>
        <v>0.16800000000000001</v>
      </c>
    </row>
    <row r="14" spans="1:24" s="18" customFormat="1" ht="38.25" customHeight="1" thickBot="1" x14ac:dyDescent="0.4">
      <c r="A14" s="291"/>
      <c r="B14" s="701"/>
      <c r="C14" s="700"/>
      <c r="D14" s="702"/>
      <c r="E14" s="703" t="s">
        <v>19</v>
      </c>
      <c r="F14" s="704"/>
      <c r="G14" s="482"/>
      <c r="H14" s="705"/>
      <c r="I14" s="706"/>
      <c r="J14" s="707"/>
      <c r="K14" s="708">
        <f>K13/23.5</f>
        <v>36.238723404255317</v>
      </c>
      <c r="L14" s="705"/>
      <c r="M14" s="706"/>
      <c r="N14" s="706"/>
      <c r="O14" s="706"/>
      <c r="P14" s="709"/>
      <c r="Q14" s="705"/>
      <c r="R14" s="706"/>
      <c r="S14" s="706"/>
      <c r="T14" s="706"/>
      <c r="U14" s="706"/>
      <c r="V14" s="706"/>
      <c r="W14" s="706"/>
      <c r="X14" s="707"/>
    </row>
    <row r="15" spans="1:24" x14ac:dyDescent="0.35">
      <c r="A15" s="9"/>
      <c r="B15" s="9"/>
      <c r="C15" s="33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ht="18" x14ac:dyDescent="0.35">
      <c r="D19" s="11"/>
      <c r="E19" s="27"/>
      <c r="F19" s="28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8"/>
  <sheetViews>
    <sheetView zoomScale="46" zoomScaleNormal="46" workbookViewId="0">
      <selection activeCell="C23" sqref="C2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23" t="s">
        <v>37</v>
      </c>
      <c r="C4" s="115"/>
      <c r="D4" s="173"/>
      <c r="E4" s="110"/>
      <c r="F4" s="623"/>
      <c r="G4" s="758" t="s">
        <v>20</v>
      </c>
      <c r="H4" s="758"/>
      <c r="I4" s="758"/>
      <c r="J4" s="202" t="s">
        <v>21</v>
      </c>
      <c r="K4" s="752" t="s">
        <v>22</v>
      </c>
      <c r="L4" s="753"/>
      <c r="M4" s="759"/>
      <c r="N4" s="759"/>
      <c r="O4" s="760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28.5" customHeight="1" thickBot="1" x14ac:dyDescent="0.4">
      <c r="A5" s="624" t="s">
        <v>0</v>
      </c>
      <c r="B5" s="280" t="s">
        <v>38</v>
      </c>
      <c r="C5" s="626" t="s">
        <v>39</v>
      </c>
      <c r="D5" s="280" t="s">
        <v>36</v>
      </c>
      <c r="E5" s="598" t="s">
        <v>24</v>
      </c>
      <c r="F5" s="280" t="s">
        <v>35</v>
      </c>
      <c r="G5" s="606" t="s">
        <v>25</v>
      </c>
      <c r="H5" s="607" t="s">
        <v>26</v>
      </c>
      <c r="I5" s="608" t="s">
        <v>27</v>
      </c>
      <c r="J5" s="631" t="s">
        <v>28</v>
      </c>
      <c r="K5" s="632" t="s">
        <v>29</v>
      </c>
      <c r="L5" s="633" t="s">
        <v>116</v>
      </c>
      <c r="M5" s="633" t="s">
        <v>30</v>
      </c>
      <c r="N5" s="634" t="s">
        <v>117</v>
      </c>
      <c r="O5" s="636" t="s">
        <v>118</v>
      </c>
      <c r="P5" s="632" t="s">
        <v>31</v>
      </c>
      <c r="Q5" s="633" t="s">
        <v>32</v>
      </c>
      <c r="R5" s="633" t="s">
        <v>33</v>
      </c>
      <c r="S5" s="633" t="s">
        <v>34</v>
      </c>
      <c r="T5" s="633" t="s">
        <v>119</v>
      </c>
      <c r="U5" s="633" t="s">
        <v>120</v>
      </c>
      <c r="V5" s="633" t="s">
        <v>121</v>
      </c>
      <c r="W5" s="635" t="s">
        <v>122</v>
      </c>
    </row>
    <row r="6" spans="1:23" s="18" customFormat="1" ht="39" customHeight="1" x14ac:dyDescent="0.35">
      <c r="A6" s="157" t="s">
        <v>5</v>
      </c>
      <c r="B6" s="152">
        <v>24</v>
      </c>
      <c r="C6" s="455" t="s">
        <v>6</v>
      </c>
      <c r="D6" s="308" t="s">
        <v>114</v>
      </c>
      <c r="E6" s="347">
        <v>150</v>
      </c>
      <c r="F6" s="616"/>
      <c r="G6" s="301">
        <v>0.6</v>
      </c>
      <c r="H6" s="41">
        <v>0</v>
      </c>
      <c r="I6" s="42">
        <v>16.95</v>
      </c>
      <c r="J6" s="368">
        <v>69</v>
      </c>
      <c r="K6" s="301">
        <v>0.01</v>
      </c>
      <c r="L6" s="41">
        <v>0.03</v>
      </c>
      <c r="M6" s="41">
        <v>19.5</v>
      </c>
      <c r="N6" s="41">
        <v>0</v>
      </c>
      <c r="O6" s="47">
        <v>0</v>
      </c>
      <c r="P6" s="301">
        <v>24</v>
      </c>
      <c r="Q6" s="41">
        <v>16.5</v>
      </c>
      <c r="R6" s="41">
        <v>13.5</v>
      </c>
      <c r="S6" s="41">
        <v>3.3</v>
      </c>
      <c r="T6" s="41">
        <v>417</v>
      </c>
      <c r="U6" s="41">
        <v>3.0000000000000001E-3</v>
      </c>
      <c r="V6" s="41">
        <v>5.0000000000000001E-4</v>
      </c>
      <c r="W6" s="42">
        <v>1.4999999999999999E-2</v>
      </c>
    </row>
    <row r="7" spans="1:23" s="18" customFormat="1" ht="39" customHeight="1" x14ac:dyDescent="0.35">
      <c r="A7" s="119"/>
      <c r="B7" s="148">
        <v>37</v>
      </c>
      <c r="C7" s="163" t="s">
        <v>7</v>
      </c>
      <c r="D7" s="272" t="s">
        <v>53</v>
      </c>
      <c r="E7" s="193">
        <v>200</v>
      </c>
      <c r="F7" s="140"/>
      <c r="G7" s="270">
        <v>6</v>
      </c>
      <c r="H7" s="13">
        <v>5.4</v>
      </c>
      <c r="I7" s="48">
        <v>10.8</v>
      </c>
      <c r="J7" s="114">
        <v>115.6</v>
      </c>
      <c r="K7" s="270">
        <v>0.1</v>
      </c>
      <c r="L7" s="87">
        <v>0.1</v>
      </c>
      <c r="M7" s="13">
        <v>10.7</v>
      </c>
      <c r="N7" s="13">
        <v>162</v>
      </c>
      <c r="O7" s="25">
        <v>0</v>
      </c>
      <c r="P7" s="270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48">
        <v>0.05</v>
      </c>
    </row>
    <row r="8" spans="1:23" s="18" customFormat="1" ht="39" customHeight="1" x14ac:dyDescent="0.35">
      <c r="A8" s="121"/>
      <c r="B8" s="148">
        <v>75</v>
      </c>
      <c r="C8" s="294" t="s">
        <v>8</v>
      </c>
      <c r="D8" s="355" t="s">
        <v>60</v>
      </c>
      <c r="E8" s="318">
        <v>90</v>
      </c>
      <c r="F8" s="149"/>
      <c r="G8" s="383">
        <v>12.42</v>
      </c>
      <c r="H8" s="31">
        <v>2.88</v>
      </c>
      <c r="I8" s="32">
        <v>4.59</v>
      </c>
      <c r="J8" s="381">
        <v>93.51</v>
      </c>
      <c r="K8" s="383">
        <v>0.03</v>
      </c>
      <c r="L8" s="383">
        <v>0.09</v>
      </c>
      <c r="M8" s="31">
        <v>2.4</v>
      </c>
      <c r="N8" s="31">
        <v>162</v>
      </c>
      <c r="O8" s="32">
        <v>0.14000000000000001</v>
      </c>
      <c r="P8" s="384">
        <v>26.1</v>
      </c>
      <c r="Q8" s="31">
        <v>104.5</v>
      </c>
      <c r="R8" s="31">
        <v>16.899999999999999</v>
      </c>
      <c r="S8" s="31">
        <v>0.5</v>
      </c>
      <c r="T8" s="31">
        <v>83</v>
      </c>
      <c r="U8" s="31">
        <v>8.9999999999999998E-4</v>
      </c>
      <c r="V8" s="31">
        <v>8.9999999999999998E-4</v>
      </c>
      <c r="W8" s="99">
        <v>0.51</v>
      </c>
    </row>
    <row r="9" spans="1:23" s="18" customFormat="1" ht="39" customHeight="1" x14ac:dyDescent="0.35">
      <c r="A9" s="121"/>
      <c r="B9" s="148">
        <v>53</v>
      </c>
      <c r="C9" s="294" t="s">
        <v>59</v>
      </c>
      <c r="D9" s="375" t="s">
        <v>56</v>
      </c>
      <c r="E9" s="112">
        <v>150</v>
      </c>
      <c r="F9" s="149"/>
      <c r="G9" s="87">
        <v>3.3</v>
      </c>
      <c r="H9" s="13">
        <v>4.95</v>
      </c>
      <c r="I9" s="25">
        <v>32.25</v>
      </c>
      <c r="J9" s="150">
        <v>186.45</v>
      </c>
      <c r="K9" s="87">
        <v>0.03</v>
      </c>
      <c r="L9" s="87">
        <v>0.03</v>
      </c>
      <c r="M9" s="13">
        <v>0</v>
      </c>
      <c r="N9" s="13">
        <v>18.899999999999999</v>
      </c>
      <c r="O9" s="25">
        <v>0.08</v>
      </c>
      <c r="P9" s="270">
        <v>4.95</v>
      </c>
      <c r="Q9" s="13">
        <v>79.83</v>
      </c>
      <c r="R9" s="35">
        <v>26.52</v>
      </c>
      <c r="S9" s="13">
        <v>0.53</v>
      </c>
      <c r="T9" s="13">
        <v>0.52</v>
      </c>
      <c r="U9" s="13">
        <v>0</v>
      </c>
      <c r="V9" s="13">
        <v>8.0000000000000002E-3</v>
      </c>
      <c r="W9" s="48">
        <v>2.7E-2</v>
      </c>
    </row>
    <row r="10" spans="1:23" s="18" customFormat="1" ht="39" customHeight="1" x14ac:dyDescent="0.35">
      <c r="A10" s="121"/>
      <c r="B10" s="148">
        <v>104</v>
      </c>
      <c r="C10" s="278" t="s">
        <v>15</v>
      </c>
      <c r="D10" s="267" t="s">
        <v>138</v>
      </c>
      <c r="E10" s="196">
        <v>200</v>
      </c>
      <c r="F10" s="112"/>
      <c r="G10" s="269">
        <v>0</v>
      </c>
      <c r="H10" s="17">
        <v>0</v>
      </c>
      <c r="I10" s="44">
        <v>19.2</v>
      </c>
      <c r="J10" s="204">
        <v>76.8</v>
      </c>
      <c r="K10" s="269">
        <v>0.16</v>
      </c>
      <c r="L10" s="19">
        <v>0.01</v>
      </c>
      <c r="M10" s="17">
        <v>9.16</v>
      </c>
      <c r="N10" s="17">
        <v>99</v>
      </c>
      <c r="O10" s="20">
        <v>1.1499999999999999</v>
      </c>
      <c r="P10" s="269">
        <v>0.76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44">
        <v>0</v>
      </c>
    </row>
    <row r="11" spans="1:23" s="18" customFormat="1" ht="39" customHeight="1" x14ac:dyDescent="0.35">
      <c r="A11" s="121"/>
      <c r="B11" s="150">
        <v>119</v>
      </c>
      <c r="C11" s="186" t="s">
        <v>11</v>
      </c>
      <c r="D11" s="164" t="s">
        <v>52</v>
      </c>
      <c r="E11" s="140">
        <v>45</v>
      </c>
      <c r="F11" s="147"/>
      <c r="G11" s="19">
        <v>3.19</v>
      </c>
      <c r="H11" s="17">
        <v>0.31</v>
      </c>
      <c r="I11" s="20">
        <v>19.89</v>
      </c>
      <c r="J11" s="20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23" s="18" customFormat="1" ht="39" customHeight="1" x14ac:dyDescent="0.35">
      <c r="A12" s="121"/>
      <c r="B12" s="147">
        <v>120</v>
      </c>
      <c r="C12" s="186" t="s">
        <v>12</v>
      </c>
      <c r="D12" s="164" t="s">
        <v>44</v>
      </c>
      <c r="E12" s="140">
        <v>25</v>
      </c>
      <c r="F12" s="147"/>
      <c r="G12" s="19">
        <v>1.42</v>
      </c>
      <c r="H12" s="17">
        <v>0.27</v>
      </c>
      <c r="I12" s="20">
        <v>9.3000000000000007</v>
      </c>
      <c r="J12" s="204">
        <v>45.32</v>
      </c>
      <c r="K12" s="19">
        <v>0.03</v>
      </c>
      <c r="L12" s="19">
        <v>3.5999999999999997E-2</v>
      </c>
      <c r="M12" s="17">
        <v>0.12</v>
      </c>
      <c r="N12" s="17">
        <v>0</v>
      </c>
      <c r="O12" s="20">
        <v>0</v>
      </c>
      <c r="P12" s="269">
        <v>10.199999999999999</v>
      </c>
      <c r="Q12" s="17">
        <v>36</v>
      </c>
      <c r="R12" s="17">
        <v>41.3</v>
      </c>
      <c r="S12" s="17">
        <v>0.69</v>
      </c>
      <c r="T12" s="17">
        <v>110.25</v>
      </c>
      <c r="U12" s="17">
        <v>3.0000000000000001E-3</v>
      </c>
      <c r="V12" s="17">
        <v>3.0000000000000001E-3</v>
      </c>
      <c r="W12" s="48">
        <v>1.7999999999999999E-2</v>
      </c>
    </row>
    <row r="13" spans="1:23" s="18" customFormat="1" ht="39" customHeight="1" x14ac:dyDescent="0.35">
      <c r="A13" s="121"/>
      <c r="B13" s="252"/>
      <c r="C13" s="281"/>
      <c r="D13" s="356" t="s">
        <v>18</v>
      </c>
      <c r="E13" s="362">
        <f>SUM(E7:E12)</f>
        <v>710</v>
      </c>
      <c r="F13" s="147"/>
      <c r="G13" s="26">
        <f t="shared" ref="G13:W13" si="0">SUM(G7:G12)</f>
        <v>26.330000000000005</v>
      </c>
      <c r="H13" s="15">
        <f t="shared" si="0"/>
        <v>13.81</v>
      </c>
      <c r="I13" s="135">
        <f t="shared" si="0"/>
        <v>96.03</v>
      </c>
      <c r="J13" s="360">
        <f>SUM(J6:J12)</f>
        <v>694.68000000000006</v>
      </c>
      <c r="K13" s="26">
        <f t="shared" si="0"/>
        <v>0.4</v>
      </c>
      <c r="L13" s="26">
        <f t="shared" si="0"/>
        <v>0.28599999999999998</v>
      </c>
      <c r="M13" s="15">
        <f t="shared" si="0"/>
        <v>22.38</v>
      </c>
      <c r="N13" s="15">
        <f t="shared" si="0"/>
        <v>441.9</v>
      </c>
      <c r="O13" s="135">
        <f t="shared" si="0"/>
        <v>1.3699999999999999</v>
      </c>
      <c r="P13" s="216">
        <f t="shared" si="0"/>
        <v>91.8</v>
      </c>
      <c r="Q13" s="15">
        <f t="shared" si="0"/>
        <v>395.47</v>
      </c>
      <c r="R13" s="15">
        <f t="shared" si="0"/>
        <v>141.29</v>
      </c>
      <c r="S13" s="15">
        <f t="shared" si="0"/>
        <v>3.9999999999999996</v>
      </c>
      <c r="T13" s="15">
        <f t="shared" si="0"/>
        <v>801.42</v>
      </c>
      <c r="U13" s="15">
        <f t="shared" si="0"/>
        <v>1.1900000000000001E-2</v>
      </c>
      <c r="V13" s="15">
        <f t="shared" si="0"/>
        <v>1.49E-2</v>
      </c>
      <c r="W13" s="49">
        <f t="shared" si="0"/>
        <v>0.60500000000000009</v>
      </c>
    </row>
    <row r="14" spans="1:23" s="18" customFormat="1" ht="39" customHeight="1" thickBot="1" x14ac:dyDescent="0.4">
      <c r="A14" s="291"/>
      <c r="B14" s="374"/>
      <c r="C14" s="359"/>
      <c r="D14" s="357" t="s">
        <v>19</v>
      </c>
      <c r="E14" s="359"/>
      <c r="F14" s="337"/>
      <c r="G14" s="335"/>
      <c r="H14" s="45"/>
      <c r="I14" s="339"/>
      <c r="J14" s="361">
        <f>J13/23.5</f>
        <v>29.560851063829791</v>
      </c>
      <c r="K14" s="335"/>
      <c r="L14" s="335"/>
      <c r="M14" s="45"/>
      <c r="N14" s="45"/>
      <c r="O14" s="339"/>
      <c r="P14" s="340"/>
      <c r="Q14" s="45"/>
      <c r="R14" s="45"/>
      <c r="S14" s="45"/>
      <c r="T14" s="45"/>
      <c r="U14" s="45"/>
      <c r="V14" s="45"/>
      <c r="W14" s="4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9"/>
      <c r="H16" s="11"/>
      <c r="I16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  <row r="28" spans="3:9" x14ac:dyDescent="0.35">
      <c r="C28" s="11"/>
      <c r="D28" s="11"/>
      <c r="E28" s="11"/>
      <c r="F28" s="11"/>
      <c r="G28" s="11"/>
      <c r="H28" s="11"/>
      <c r="I28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26"/>
  <sheetViews>
    <sheetView tabSelected="1" zoomScale="44" zoomScaleNormal="44" workbookViewId="0">
      <selection activeCell="R29" sqref="R2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82"/>
      <c r="B4" s="117" t="s">
        <v>37</v>
      </c>
      <c r="C4" s="93"/>
      <c r="D4" s="173"/>
      <c r="E4" s="117"/>
      <c r="F4" s="110"/>
      <c r="G4" s="285" t="s">
        <v>20</v>
      </c>
      <c r="H4" s="73"/>
      <c r="I4" s="286"/>
      <c r="J4" s="366" t="s">
        <v>21</v>
      </c>
      <c r="K4" s="748" t="s">
        <v>22</v>
      </c>
      <c r="L4" s="749"/>
      <c r="M4" s="750"/>
      <c r="N4" s="750"/>
      <c r="O4" s="751"/>
      <c r="P4" s="755" t="s">
        <v>23</v>
      </c>
      <c r="Q4" s="756"/>
      <c r="R4" s="756"/>
      <c r="S4" s="756"/>
      <c r="T4" s="756"/>
      <c r="U4" s="756"/>
      <c r="V4" s="756"/>
      <c r="W4" s="757"/>
    </row>
    <row r="5" spans="1:46" s="18" customFormat="1" ht="28.5" customHeight="1" thickBot="1" x14ac:dyDescent="0.4">
      <c r="A5" s="346" t="s">
        <v>0</v>
      </c>
      <c r="B5" s="118" t="s">
        <v>38</v>
      </c>
      <c r="C5" s="94" t="s">
        <v>39</v>
      </c>
      <c r="D5" s="118" t="s">
        <v>36</v>
      </c>
      <c r="E5" s="118" t="s">
        <v>24</v>
      </c>
      <c r="F5" s="111" t="s">
        <v>35</v>
      </c>
      <c r="G5" s="268" t="s">
        <v>25</v>
      </c>
      <c r="H5" s="79" t="s">
        <v>26</v>
      </c>
      <c r="I5" s="80" t="s">
        <v>27</v>
      </c>
      <c r="J5" s="367" t="s">
        <v>28</v>
      </c>
      <c r="K5" s="413" t="s">
        <v>29</v>
      </c>
      <c r="L5" s="413" t="s">
        <v>116</v>
      </c>
      <c r="M5" s="413" t="s">
        <v>30</v>
      </c>
      <c r="N5" s="584" t="s">
        <v>117</v>
      </c>
      <c r="O5" s="413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46" s="18" customFormat="1" ht="26.5" customHeight="1" x14ac:dyDescent="0.35">
      <c r="A6" s="158" t="s">
        <v>5</v>
      </c>
      <c r="B6" s="168">
        <v>132</v>
      </c>
      <c r="C6" s="321" t="s">
        <v>17</v>
      </c>
      <c r="D6" s="354" t="s">
        <v>128</v>
      </c>
      <c r="E6" s="336">
        <v>60</v>
      </c>
      <c r="F6" s="322"/>
      <c r="G6" s="301">
        <v>0.78</v>
      </c>
      <c r="H6" s="41">
        <v>6.12</v>
      </c>
      <c r="I6" s="42">
        <v>5.52</v>
      </c>
      <c r="J6" s="369">
        <v>79.5</v>
      </c>
      <c r="K6" s="393">
        <v>0.01</v>
      </c>
      <c r="L6" s="394">
        <v>0.03</v>
      </c>
      <c r="M6" s="54">
        <v>2.4</v>
      </c>
      <c r="N6" s="54">
        <v>0</v>
      </c>
      <c r="O6" s="55">
        <v>0</v>
      </c>
      <c r="P6" s="394">
        <v>18.329999999999998</v>
      </c>
      <c r="Q6" s="54">
        <v>19.89</v>
      </c>
      <c r="R6" s="54">
        <v>10.39</v>
      </c>
      <c r="S6" s="54">
        <v>0.8</v>
      </c>
      <c r="T6" s="54">
        <v>142.6</v>
      </c>
      <c r="U6" s="54">
        <v>3.0000000000000001E-3</v>
      </c>
      <c r="V6" s="54">
        <v>0</v>
      </c>
      <c r="W6" s="55">
        <v>1.2E-2</v>
      </c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</row>
    <row r="7" spans="1:46" s="18" customFormat="1" ht="26.5" customHeight="1" x14ac:dyDescent="0.35">
      <c r="A7" s="119"/>
      <c r="B7" s="149">
        <v>138</v>
      </c>
      <c r="C7" s="278" t="s">
        <v>7</v>
      </c>
      <c r="D7" s="355" t="s">
        <v>63</v>
      </c>
      <c r="E7" s="196">
        <v>200</v>
      </c>
      <c r="F7" s="112"/>
      <c r="G7" s="270">
        <v>6.2</v>
      </c>
      <c r="H7" s="13">
        <v>6.2</v>
      </c>
      <c r="I7" s="48">
        <v>11</v>
      </c>
      <c r="J7" s="114">
        <v>125.8</v>
      </c>
      <c r="K7" s="270">
        <v>0.08</v>
      </c>
      <c r="L7" s="87">
        <v>0.04</v>
      </c>
      <c r="M7" s="13">
        <v>10.7</v>
      </c>
      <c r="N7" s="13">
        <v>100.5</v>
      </c>
      <c r="O7" s="48">
        <v>0</v>
      </c>
      <c r="P7" s="87">
        <v>32.44</v>
      </c>
      <c r="Q7" s="13">
        <v>77.28</v>
      </c>
      <c r="R7" s="13">
        <v>51.28</v>
      </c>
      <c r="S7" s="13">
        <v>3.77</v>
      </c>
      <c r="T7" s="13">
        <v>261.8</v>
      </c>
      <c r="U7" s="13">
        <v>4.0000000000000001E-3</v>
      </c>
      <c r="V7" s="13">
        <v>0</v>
      </c>
      <c r="W7" s="48">
        <v>1.7999999999999999E-2</v>
      </c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</row>
    <row r="8" spans="1:46" s="18" customFormat="1" ht="26.5" customHeight="1" x14ac:dyDescent="0.35">
      <c r="A8" s="121"/>
      <c r="B8" s="149">
        <v>126</v>
      </c>
      <c r="C8" s="278" t="s">
        <v>8</v>
      </c>
      <c r="D8" s="355" t="s">
        <v>149</v>
      </c>
      <c r="E8" s="196">
        <v>90</v>
      </c>
      <c r="F8" s="112"/>
      <c r="G8" s="270">
        <v>16.649999999999999</v>
      </c>
      <c r="H8" s="13">
        <v>8.01</v>
      </c>
      <c r="I8" s="48">
        <v>4.8600000000000003</v>
      </c>
      <c r="J8" s="114">
        <v>168.75</v>
      </c>
      <c r="K8" s="270">
        <v>0.15</v>
      </c>
      <c r="L8" s="87">
        <v>0.12</v>
      </c>
      <c r="M8" s="13">
        <v>2.0099999999999998</v>
      </c>
      <c r="N8" s="13">
        <v>0</v>
      </c>
      <c r="O8" s="48">
        <v>0</v>
      </c>
      <c r="P8" s="8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48">
        <v>0.05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</row>
    <row r="9" spans="1:46" s="18" customFormat="1" ht="26.5" customHeight="1" x14ac:dyDescent="0.35">
      <c r="A9" s="121"/>
      <c r="B9" s="149">
        <v>210</v>
      </c>
      <c r="C9" s="278" t="s">
        <v>59</v>
      </c>
      <c r="D9" s="375" t="s">
        <v>65</v>
      </c>
      <c r="E9" s="149">
        <v>150</v>
      </c>
      <c r="F9" s="112"/>
      <c r="G9" s="270">
        <v>13.95</v>
      </c>
      <c r="H9" s="13">
        <v>4.6500000000000004</v>
      </c>
      <c r="I9" s="48">
        <v>31.95</v>
      </c>
      <c r="J9" s="114">
        <v>224.85</v>
      </c>
      <c r="K9" s="270">
        <v>0.56999999999999995</v>
      </c>
      <c r="L9" s="87">
        <v>0.09</v>
      </c>
      <c r="M9" s="13">
        <v>0</v>
      </c>
      <c r="N9" s="13">
        <v>18.899999999999999</v>
      </c>
      <c r="O9" s="48">
        <v>7.4999999999999997E-2</v>
      </c>
      <c r="P9" s="87">
        <v>75.03</v>
      </c>
      <c r="Q9" s="13">
        <v>171.19</v>
      </c>
      <c r="R9" s="17">
        <v>3.4</v>
      </c>
      <c r="S9" s="13">
        <v>0.66</v>
      </c>
      <c r="T9" s="13">
        <v>549.6</v>
      </c>
      <c r="U9" s="13">
        <v>6.0000000000000001E-3</v>
      </c>
      <c r="V9" s="17">
        <v>1.4E-2</v>
      </c>
      <c r="W9" s="44">
        <v>2.4E-2</v>
      </c>
    </row>
    <row r="10" spans="1:46" s="18" customFormat="1" ht="26.5" customHeight="1" x14ac:dyDescent="0.35">
      <c r="A10" s="121"/>
      <c r="B10" s="149">
        <v>101</v>
      </c>
      <c r="C10" s="278" t="s">
        <v>15</v>
      </c>
      <c r="D10" s="355" t="s">
        <v>64</v>
      </c>
      <c r="E10" s="196">
        <v>200</v>
      </c>
      <c r="F10" s="112"/>
      <c r="G10" s="269">
        <v>0.8</v>
      </c>
      <c r="H10" s="17">
        <v>0</v>
      </c>
      <c r="I10" s="44">
        <v>24.6</v>
      </c>
      <c r="J10" s="283">
        <v>101.2</v>
      </c>
      <c r="K10" s="269">
        <v>0</v>
      </c>
      <c r="L10" s="19">
        <v>0.04</v>
      </c>
      <c r="M10" s="17">
        <v>140</v>
      </c>
      <c r="N10" s="17">
        <v>100</v>
      </c>
      <c r="O10" s="44">
        <v>0</v>
      </c>
      <c r="P10" s="19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4">
        <v>0</v>
      </c>
    </row>
    <row r="11" spans="1:46" s="18" customFormat="1" ht="26.5" customHeight="1" x14ac:dyDescent="0.35">
      <c r="A11" s="121"/>
      <c r="B11" s="150">
        <v>119</v>
      </c>
      <c r="C11" s="163" t="s">
        <v>11</v>
      </c>
      <c r="D11" s="164" t="s">
        <v>52</v>
      </c>
      <c r="E11" s="147">
        <v>45</v>
      </c>
      <c r="F11" s="140"/>
      <c r="G11" s="269">
        <v>3.19</v>
      </c>
      <c r="H11" s="17">
        <v>0.31</v>
      </c>
      <c r="I11" s="44">
        <v>19.89</v>
      </c>
      <c r="J11" s="20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69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48">
        <v>0</v>
      </c>
    </row>
    <row r="12" spans="1:46" s="18" customFormat="1" ht="26.5" customHeight="1" x14ac:dyDescent="0.35">
      <c r="A12" s="121"/>
      <c r="B12" s="147">
        <v>120</v>
      </c>
      <c r="C12" s="163" t="s">
        <v>12</v>
      </c>
      <c r="D12" s="164" t="s">
        <v>44</v>
      </c>
      <c r="E12" s="147">
        <v>25</v>
      </c>
      <c r="F12" s="140"/>
      <c r="G12" s="269">
        <v>1.42</v>
      </c>
      <c r="H12" s="17">
        <v>0.27</v>
      </c>
      <c r="I12" s="44">
        <v>9.3000000000000007</v>
      </c>
      <c r="J12" s="204">
        <v>45.32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69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4">
        <v>0.02</v>
      </c>
    </row>
    <row r="13" spans="1:46" s="18" customFormat="1" ht="26.5" customHeight="1" x14ac:dyDescent="0.35">
      <c r="A13" s="121"/>
      <c r="B13" s="252"/>
      <c r="C13" s="163"/>
      <c r="D13" s="356" t="s">
        <v>18</v>
      </c>
      <c r="E13" s="364">
        <f>SUM(E6:E12)</f>
        <v>770</v>
      </c>
      <c r="F13" s="140"/>
      <c r="G13" s="216">
        <f>SUM(G6:G12)</f>
        <v>42.989999999999995</v>
      </c>
      <c r="H13" s="15">
        <f t="shared" ref="H13:I13" si="0">SUM(H6:H12)</f>
        <v>25.559999999999995</v>
      </c>
      <c r="I13" s="49">
        <f t="shared" si="0"/>
        <v>107.12</v>
      </c>
      <c r="J13" s="371">
        <f>SUM(J6:J12)</f>
        <v>853.42000000000007</v>
      </c>
      <c r="K13" s="216">
        <f t="shared" ref="K13:Q13" si="1">SUM(K6:K12)</f>
        <v>0.88</v>
      </c>
      <c r="L13" s="216">
        <f t="shared" si="1"/>
        <v>0.37</v>
      </c>
      <c r="M13" s="15">
        <f t="shared" si="1"/>
        <v>155.21</v>
      </c>
      <c r="N13" s="15">
        <f t="shared" si="1"/>
        <v>219.4</v>
      </c>
      <c r="O13" s="49">
        <f t="shared" si="1"/>
        <v>7.4999999999999997E-2</v>
      </c>
      <c r="P13" s="26">
        <f t="shared" si="1"/>
        <v>214</v>
      </c>
      <c r="Q13" s="15">
        <f t="shared" si="1"/>
        <v>713.86</v>
      </c>
      <c r="R13" s="16">
        <f>SUM(R12)</f>
        <v>10.25</v>
      </c>
      <c r="S13" s="15">
        <f>SUM(S12)</f>
        <v>0.56999999999999995</v>
      </c>
      <c r="T13" s="15">
        <f t="shared" ref="T13:W13" si="2">SUM(T12)</f>
        <v>91.87</v>
      </c>
      <c r="U13" s="15">
        <f t="shared" si="2"/>
        <v>2.5000000000000001E-3</v>
      </c>
      <c r="V13" s="15">
        <f t="shared" si="2"/>
        <v>2.5000000000000001E-3</v>
      </c>
      <c r="W13" s="49">
        <f t="shared" si="2"/>
        <v>0.02</v>
      </c>
    </row>
    <row r="14" spans="1:46" ht="30" customHeight="1" thickBot="1" x14ac:dyDescent="0.4">
      <c r="A14" s="291"/>
      <c r="B14" s="374"/>
      <c r="C14" s="376"/>
      <c r="D14" s="357" t="s">
        <v>19</v>
      </c>
      <c r="E14" s="337"/>
      <c r="F14" s="359"/>
      <c r="G14" s="340"/>
      <c r="H14" s="45"/>
      <c r="I14" s="46"/>
      <c r="J14" s="372">
        <f>J13/23.5</f>
        <v>36.315744680851068</v>
      </c>
      <c r="K14" s="340"/>
      <c r="L14" s="335"/>
      <c r="M14" s="45"/>
      <c r="N14" s="45"/>
      <c r="O14" s="46"/>
      <c r="P14" s="335"/>
      <c r="Q14" s="45"/>
      <c r="R14" s="292"/>
      <c r="S14" s="45"/>
      <c r="T14" s="45"/>
      <c r="U14" s="45"/>
      <c r="V14" s="292"/>
      <c r="W14" s="293"/>
    </row>
    <row r="15" spans="1:46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46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55"/>
      <c r="B4" s="655" t="s">
        <v>37</v>
      </c>
      <c r="C4" s="363"/>
      <c r="D4" s="183"/>
      <c r="E4" s="117"/>
      <c r="F4" s="110"/>
      <c r="G4" s="285" t="s">
        <v>20</v>
      </c>
      <c r="H4" s="73"/>
      <c r="I4" s="286"/>
      <c r="J4" s="366" t="s">
        <v>21</v>
      </c>
      <c r="K4" s="748" t="s">
        <v>22</v>
      </c>
      <c r="L4" s="749"/>
      <c r="M4" s="750"/>
      <c r="N4" s="750"/>
      <c r="O4" s="751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47" thickBot="1" x14ac:dyDescent="0.4">
      <c r="A5" s="156" t="s">
        <v>0</v>
      </c>
      <c r="B5" s="118" t="s">
        <v>38</v>
      </c>
      <c r="C5" s="348" t="s">
        <v>39</v>
      </c>
      <c r="D5" s="111" t="s">
        <v>36</v>
      </c>
      <c r="E5" s="118" t="s">
        <v>24</v>
      </c>
      <c r="F5" s="111" t="s">
        <v>35</v>
      </c>
      <c r="G5" s="648" t="s">
        <v>25</v>
      </c>
      <c r="H5" s="607" t="s">
        <v>26</v>
      </c>
      <c r="I5" s="611" t="s">
        <v>27</v>
      </c>
      <c r="J5" s="367" t="s">
        <v>28</v>
      </c>
      <c r="K5" s="610" t="s">
        <v>29</v>
      </c>
      <c r="L5" s="610" t="s">
        <v>116</v>
      </c>
      <c r="M5" s="610" t="s">
        <v>30</v>
      </c>
      <c r="N5" s="630" t="s">
        <v>117</v>
      </c>
      <c r="O5" s="610" t="s">
        <v>118</v>
      </c>
      <c r="P5" s="610" t="s">
        <v>31</v>
      </c>
      <c r="Q5" s="610" t="s">
        <v>32</v>
      </c>
      <c r="R5" s="610" t="s">
        <v>33</v>
      </c>
      <c r="S5" s="610" t="s">
        <v>34</v>
      </c>
      <c r="T5" s="610" t="s">
        <v>119</v>
      </c>
      <c r="U5" s="610" t="s">
        <v>120</v>
      </c>
      <c r="V5" s="610" t="s">
        <v>121</v>
      </c>
      <c r="W5" s="740" t="s">
        <v>122</v>
      </c>
    </row>
    <row r="6" spans="1:23" s="18" customFormat="1" ht="19.5" customHeight="1" x14ac:dyDescent="0.35">
      <c r="A6" s="158" t="s">
        <v>4</v>
      </c>
      <c r="B6" s="168">
        <v>1</v>
      </c>
      <c r="C6" s="742" t="s">
        <v>17</v>
      </c>
      <c r="D6" s="452" t="s">
        <v>9</v>
      </c>
      <c r="E6" s="168">
        <v>15</v>
      </c>
      <c r="F6" s="546"/>
      <c r="G6" s="393">
        <v>3.66</v>
      </c>
      <c r="H6" s="54">
        <v>3.54</v>
      </c>
      <c r="I6" s="55">
        <v>0</v>
      </c>
      <c r="J6" s="547">
        <v>46.5</v>
      </c>
      <c r="K6" s="301">
        <v>0</v>
      </c>
      <c r="L6" s="41">
        <v>4.4999999999999998E-2</v>
      </c>
      <c r="M6" s="41">
        <v>0.24</v>
      </c>
      <c r="N6" s="41">
        <v>43.2</v>
      </c>
      <c r="O6" s="47">
        <v>0.14000000000000001</v>
      </c>
      <c r="P6" s="301">
        <v>150</v>
      </c>
      <c r="Q6" s="41">
        <v>81.599999999999994</v>
      </c>
      <c r="R6" s="41">
        <v>7.05</v>
      </c>
      <c r="S6" s="41">
        <v>0.09</v>
      </c>
      <c r="T6" s="41">
        <v>13.2</v>
      </c>
      <c r="U6" s="41">
        <v>0</v>
      </c>
      <c r="V6" s="41">
        <v>0</v>
      </c>
      <c r="W6" s="42">
        <v>0</v>
      </c>
    </row>
    <row r="7" spans="1:23" s="18" customFormat="1" ht="36" customHeight="1" x14ac:dyDescent="0.35">
      <c r="A7" s="119"/>
      <c r="B7" s="148"/>
      <c r="C7" s="566" t="s">
        <v>43</v>
      </c>
      <c r="D7" s="418" t="s">
        <v>141</v>
      </c>
      <c r="E7" s="148">
        <v>32</v>
      </c>
      <c r="F7" s="224"/>
      <c r="G7" s="311">
        <v>0.2</v>
      </c>
      <c r="H7" s="22">
        <v>0.03</v>
      </c>
      <c r="I7" s="51">
        <v>25.6</v>
      </c>
      <c r="J7" s="491">
        <v>105.6</v>
      </c>
      <c r="K7" s="269"/>
      <c r="L7" s="17"/>
      <c r="M7" s="17"/>
      <c r="N7" s="17"/>
      <c r="O7" s="20"/>
      <c r="P7" s="269"/>
      <c r="Q7" s="17"/>
      <c r="R7" s="17"/>
      <c r="S7" s="17"/>
      <c r="T7" s="17"/>
      <c r="U7" s="17"/>
      <c r="V7" s="17"/>
      <c r="W7" s="44"/>
    </row>
    <row r="8" spans="1:23" s="18" customFormat="1" ht="26.25" customHeight="1" x14ac:dyDescent="0.35">
      <c r="A8" s="119"/>
      <c r="B8" s="148">
        <v>123</v>
      </c>
      <c r="C8" s="566" t="s">
        <v>58</v>
      </c>
      <c r="D8" s="349" t="s">
        <v>124</v>
      </c>
      <c r="E8" s="198" t="s">
        <v>85</v>
      </c>
      <c r="F8" s="113"/>
      <c r="G8" s="437">
        <v>7.17</v>
      </c>
      <c r="H8" s="104">
        <v>7.38</v>
      </c>
      <c r="I8" s="109">
        <v>35.049999999999997</v>
      </c>
      <c r="J8" s="548">
        <v>234.72</v>
      </c>
      <c r="K8" s="370">
        <v>0.08</v>
      </c>
      <c r="L8" s="29">
        <v>0.23</v>
      </c>
      <c r="M8" s="29">
        <v>0.88</v>
      </c>
      <c r="N8" s="29">
        <v>40</v>
      </c>
      <c r="O8" s="743">
        <v>0.15</v>
      </c>
      <c r="P8" s="370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0">
        <v>0.03</v>
      </c>
    </row>
    <row r="9" spans="1:23" s="38" customFormat="1" ht="26.25" customHeight="1" x14ac:dyDescent="0.35">
      <c r="A9" s="157"/>
      <c r="B9" s="147">
        <v>114</v>
      </c>
      <c r="C9" s="186" t="s">
        <v>42</v>
      </c>
      <c r="D9" s="236" t="s">
        <v>48</v>
      </c>
      <c r="E9" s="741">
        <v>200</v>
      </c>
      <c r="F9" s="140"/>
      <c r="G9" s="269">
        <v>0.2</v>
      </c>
      <c r="H9" s="17">
        <v>0</v>
      </c>
      <c r="I9" s="44">
        <v>11</v>
      </c>
      <c r="J9" s="283">
        <v>44.8</v>
      </c>
      <c r="K9" s="269">
        <v>0</v>
      </c>
      <c r="L9" s="17">
        <v>0</v>
      </c>
      <c r="M9" s="17">
        <v>0.08</v>
      </c>
      <c r="N9" s="17">
        <v>0</v>
      </c>
      <c r="O9" s="20">
        <v>0</v>
      </c>
      <c r="P9" s="269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4">
        <v>0</v>
      </c>
    </row>
    <row r="10" spans="1:23" s="38" customFormat="1" ht="26.25" customHeight="1" x14ac:dyDescent="0.35">
      <c r="A10" s="157"/>
      <c r="B10" s="147" t="s">
        <v>151</v>
      </c>
      <c r="C10" s="186" t="s">
        <v>15</v>
      </c>
      <c r="D10" s="236" t="s">
        <v>152</v>
      </c>
      <c r="E10" s="741">
        <v>200</v>
      </c>
      <c r="F10" s="140"/>
      <c r="G10" s="269">
        <v>5.4</v>
      </c>
      <c r="H10" s="17">
        <v>4.2</v>
      </c>
      <c r="I10" s="44">
        <v>18</v>
      </c>
      <c r="J10" s="283">
        <v>131.4</v>
      </c>
      <c r="K10" s="269"/>
      <c r="L10" s="17"/>
      <c r="M10" s="17"/>
      <c r="N10" s="17"/>
      <c r="O10" s="20"/>
      <c r="P10" s="269"/>
      <c r="Q10" s="17"/>
      <c r="R10" s="17"/>
      <c r="S10" s="17"/>
      <c r="T10" s="17"/>
      <c r="U10" s="17"/>
      <c r="V10" s="17"/>
      <c r="W10" s="44"/>
    </row>
    <row r="11" spans="1:23" s="38" customFormat="1" ht="26.25" customHeight="1" x14ac:dyDescent="0.35">
      <c r="A11" s="157"/>
      <c r="B11" s="229">
        <v>116</v>
      </c>
      <c r="C11" s="566" t="s">
        <v>11</v>
      </c>
      <c r="D11" s="222" t="s">
        <v>40</v>
      </c>
      <c r="E11" s="148">
        <v>30</v>
      </c>
      <c r="F11" s="534"/>
      <c r="G11" s="311">
        <v>2.13</v>
      </c>
      <c r="H11" s="22">
        <v>0.21</v>
      </c>
      <c r="I11" s="51">
        <v>13.26</v>
      </c>
      <c r="J11" s="491">
        <v>72</v>
      </c>
      <c r="K11" s="311">
        <v>0.03</v>
      </c>
      <c r="L11" s="22">
        <v>0.01</v>
      </c>
      <c r="M11" s="22">
        <v>0</v>
      </c>
      <c r="N11" s="22">
        <v>0</v>
      </c>
      <c r="O11" s="23">
        <v>0</v>
      </c>
      <c r="P11" s="31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1">
        <v>0</v>
      </c>
    </row>
    <row r="12" spans="1:23" s="38" customFormat="1" ht="23.25" customHeight="1" x14ac:dyDescent="0.35">
      <c r="A12" s="157"/>
      <c r="B12" s="148">
        <v>120</v>
      </c>
      <c r="C12" s="566" t="s">
        <v>12</v>
      </c>
      <c r="D12" s="222" t="s">
        <v>10</v>
      </c>
      <c r="E12" s="148">
        <v>20</v>
      </c>
      <c r="F12" s="534"/>
      <c r="G12" s="311">
        <v>1.1399999999999999</v>
      </c>
      <c r="H12" s="22">
        <v>0.22</v>
      </c>
      <c r="I12" s="51">
        <v>7.44</v>
      </c>
      <c r="J12" s="491">
        <v>36.26</v>
      </c>
      <c r="K12" s="311">
        <v>0.02</v>
      </c>
      <c r="L12" s="22">
        <v>2.4E-2</v>
      </c>
      <c r="M12" s="22">
        <v>0.08</v>
      </c>
      <c r="N12" s="22">
        <v>0</v>
      </c>
      <c r="O12" s="23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38" customFormat="1" ht="23.25" customHeight="1" x14ac:dyDescent="0.35">
      <c r="A13" s="157"/>
      <c r="B13" s="148"/>
      <c r="C13" s="566"/>
      <c r="D13" s="356" t="s">
        <v>18</v>
      </c>
      <c r="E13" s="304">
        <f>E6+E7+205+E9+E11+E12+E10</f>
        <v>702</v>
      </c>
      <c r="F13" s="113"/>
      <c r="G13" s="218">
        <f>G6+G7+G8+G9+G11+G12+G10</f>
        <v>19.899999999999999</v>
      </c>
      <c r="H13" s="36">
        <f t="shared" ref="H13:W13" si="0">H6+H7+H8+H9+H11+H12+H10</f>
        <v>15.580000000000002</v>
      </c>
      <c r="I13" s="67">
        <f t="shared" si="0"/>
        <v>110.35000000000001</v>
      </c>
      <c r="J13" s="113">
        <f t="shared" si="0"/>
        <v>671.28</v>
      </c>
      <c r="K13" s="218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02">
        <f t="shared" si="0"/>
        <v>0.29000000000000004</v>
      </c>
      <c r="P13" s="218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67">
        <f t="shared" si="0"/>
        <v>4.1999999999999996E-2</v>
      </c>
    </row>
    <row r="14" spans="1:23" s="38" customFormat="1" ht="28.5" customHeight="1" thickBot="1" x14ac:dyDescent="0.4">
      <c r="A14" s="157"/>
      <c r="B14" s="148"/>
      <c r="C14" s="566"/>
      <c r="D14" s="357" t="s">
        <v>19</v>
      </c>
      <c r="E14" s="151"/>
      <c r="F14" s="113"/>
      <c r="G14" s="273"/>
      <c r="H14" s="166"/>
      <c r="I14" s="167"/>
      <c r="J14" s="378">
        <f>J13/23.5</f>
        <v>28.565106382978723</v>
      </c>
      <c r="K14" s="273"/>
      <c r="L14" s="674"/>
      <c r="M14" s="674"/>
      <c r="N14" s="674"/>
      <c r="O14" s="675"/>
      <c r="P14" s="676"/>
      <c r="Q14" s="674"/>
      <c r="R14" s="677"/>
      <c r="S14" s="674"/>
      <c r="T14" s="674"/>
      <c r="U14" s="674"/>
      <c r="V14" s="674"/>
      <c r="W14" s="678"/>
    </row>
    <row r="15" spans="1:23" s="18" customFormat="1" ht="33.75" customHeight="1" x14ac:dyDescent="0.35">
      <c r="A15" s="158" t="s">
        <v>5</v>
      </c>
      <c r="B15" s="168">
        <v>25</v>
      </c>
      <c r="C15" s="275" t="s">
        <v>17</v>
      </c>
      <c r="D15" s="397" t="s">
        <v>47</v>
      </c>
      <c r="E15" s="399">
        <v>150</v>
      </c>
      <c r="F15" s="152"/>
      <c r="G15" s="52">
        <v>0.6</v>
      </c>
      <c r="H15" s="39">
        <v>0.45</v>
      </c>
      <c r="I15" s="53">
        <v>12.3</v>
      </c>
      <c r="J15" s="206">
        <v>54.9</v>
      </c>
      <c r="K15" s="287">
        <v>0.03</v>
      </c>
      <c r="L15" s="52">
        <v>0.05</v>
      </c>
      <c r="M15" s="39">
        <v>7.5</v>
      </c>
      <c r="N15" s="39">
        <v>0</v>
      </c>
      <c r="O15" s="241">
        <v>0</v>
      </c>
      <c r="P15" s="287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540">
        <v>0.02</v>
      </c>
    </row>
    <row r="16" spans="1:23" s="18" customFormat="1" ht="33.75" customHeight="1" x14ac:dyDescent="0.35">
      <c r="A16" s="119"/>
      <c r="B16" s="149">
        <v>35</v>
      </c>
      <c r="C16" s="278" t="s">
        <v>7</v>
      </c>
      <c r="D16" s="267" t="s">
        <v>66</v>
      </c>
      <c r="E16" s="196">
        <v>200</v>
      </c>
      <c r="F16" s="112"/>
      <c r="G16" s="270">
        <v>4.8</v>
      </c>
      <c r="H16" s="13">
        <v>7.6</v>
      </c>
      <c r="I16" s="48">
        <v>9</v>
      </c>
      <c r="J16" s="114">
        <v>123.6</v>
      </c>
      <c r="K16" s="270">
        <v>0.04</v>
      </c>
      <c r="L16" s="87">
        <v>0.1</v>
      </c>
      <c r="M16" s="13">
        <v>1.92</v>
      </c>
      <c r="N16" s="13">
        <v>167.8</v>
      </c>
      <c r="O16" s="25">
        <v>0</v>
      </c>
      <c r="P16" s="270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48">
        <v>6.4000000000000001E-2</v>
      </c>
    </row>
    <row r="17" spans="1:23" s="18" customFormat="1" ht="33.75" customHeight="1" x14ac:dyDescent="0.35">
      <c r="A17" s="121"/>
      <c r="B17" s="149">
        <v>89</v>
      </c>
      <c r="C17" s="278" t="s">
        <v>8</v>
      </c>
      <c r="D17" s="267" t="s">
        <v>87</v>
      </c>
      <c r="E17" s="196">
        <v>90</v>
      </c>
      <c r="F17" s="112"/>
      <c r="G17" s="270">
        <v>14.88</v>
      </c>
      <c r="H17" s="13">
        <v>13.95</v>
      </c>
      <c r="I17" s="48">
        <v>3.3</v>
      </c>
      <c r="J17" s="114">
        <v>198.45</v>
      </c>
      <c r="K17" s="437">
        <v>0.05</v>
      </c>
      <c r="L17" s="103">
        <v>0.11</v>
      </c>
      <c r="M17" s="104">
        <v>1</v>
      </c>
      <c r="N17" s="104">
        <v>49</v>
      </c>
      <c r="O17" s="105">
        <v>0</v>
      </c>
      <c r="P17" s="437">
        <v>17.02</v>
      </c>
      <c r="Q17" s="104">
        <v>127.1</v>
      </c>
      <c r="R17" s="104">
        <v>23.09</v>
      </c>
      <c r="S17" s="104">
        <v>1.29</v>
      </c>
      <c r="T17" s="104">
        <v>266.67</v>
      </c>
      <c r="U17" s="104">
        <v>6.0000000000000001E-3</v>
      </c>
      <c r="V17" s="104">
        <v>0</v>
      </c>
      <c r="W17" s="109">
        <v>0.05</v>
      </c>
    </row>
    <row r="18" spans="1:23" s="18" customFormat="1" ht="33.75" customHeight="1" x14ac:dyDescent="0.35">
      <c r="A18" s="121"/>
      <c r="B18" s="149">
        <v>53</v>
      </c>
      <c r="C18" s="294" t="s">
        <v>59</v>
      </c>
      <c r="D18" s="375" t="s">
        <v>56</v>
      </c>
      <c r="E18" s="112">
        <v>150</v>
      </c>
      <c r="F18" s="149"/>
      <c r="G18" s="87">
        <v>3.3</v>
      </c>
      <c r="H18" s="13">
        <v>4.95</v>
      </c>
      <c r="I18" s="25">
        <v>32.25</v>
      </c>
      <c r="J18" s="150">
        <v>186.45</v>
      </c>
      <c r="K18" s="87">
        <v>0.03</v>
      </c>
      <c r="L18" s="87">
        <v>0.03</v>
      </c>
      <c r="M18" s="13">
        <v>0</v>
      </c>
      <c r="N18" s="13">
        <v>18.899999999999999</v>
      </c>
      <c r="O18" s="25">
        <v>0.08</v>
      </c>
      <c r="P18" s="270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48">
        <v>2.7E-2</v>
      </c>
    </row>
    <row r="19" spans="1:23" s="18" customFormat="1" ht="43.5" customHeight="1" x14ac:dyDescent="0.35">
      <c r="A19" s="121"/>
      <c r="B19" s="229">
        <v>216</v>
      </c>
      <c r="C19" s="186" t="s">
        <v>15</v>
      </c>
      <c r="D19" s="236" t="s">
        <v>126</v>
      </c>
      <c r="E19" s="147">
        <v>200</v>
      </c>
      <c r="F19" s="281"/>
      <c r="G19" s="269">
        <v>0.26</v>
      </c>
      <c r="H19" s="17">
        <v>0</v>
      </c>
      <c r="I19" s="44">
        <v>15.46</v>
      </c>
      <c r="J19" s="204">
        <v>62</v>
      </c>
      <c r="K19" s="311">
        <v>0</v>
      </c>
      <c r="L19" s="21">
        <v>0</v>
      </c>
      <c r="M19" s="22">
        <v>4.4000000000000004</v>
      </c>
      <c r="N19" s="22">
        <v>0</v>
      </c>
      <c r="O19" s="51">
        <v>0</v>
      </c>
      <c r="P19" s="311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1">
        <v>0</v>
      </c>
    </row>
    <row r="20" spans="1:23" s="18" customFormat="1" ht="33.75" customHeight="1" x14ac:dyDescent="0.35">
      <c r="A20" s="121"/>
      <c r="B20" s="150">
        <v>119</v>
      </c>
      <c r="C20" s="163" t="s">
        <v>11</v>
      </c>
      <c r="D20" s="190" t="s">
        <v>52</v>
      </c>
      <c r="E20" s="148">
        <v>30</v>
      </c>
      <c r="F20" s="148"/>
      <c r="G20" s="21">
        <v>2.13</v>
      </c>
      <c r="H20" s="22">
        <v>0.21</v>
      </c>
      <c r="I20" s="23">
        <v>13.26</v>
      </c>
      <c r="J20" s="309">
        <v>72</v>
      </c>
      <c r="K20" s="311">
        <v>0.03</v>
      </c>
      <c r="L20" s="21">
        <v>0.01</v>
      </c>
      <c r="M20" s="22">
        <v>0</v>
      </c>
      <c r="N20" s="22">
        <v>0</v>
      </c>
      <c r="O20" s="51">
        <v>0</v>
      </c>
      <c r="P20" s="311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1">
        <v>0</v>
      </c>
    </row>
    <row r="21" spans="1:23" s="18" customFormat="1" ht="33.75" customHeight="1" x14ac:dyDescent="0.35">
      <c r="A21" s="121"/>
      <c r="B21" s="147">
        <v>120</v>
      </c>
      <c r="C21" s="163" t="s">
        <v>12</v>
      </c>
      <c r="D21" s="190" t="s">
        <v>44</v>
      </c>
      <c r="E21" s="148">
        <v>20</v>
      </c>
      <c r="F21" s="148"/>
      <c r="G21" s="21">
        <v>1.1399999999999999</v>
      </c>
      <c r="H21" s="22">
        <v>0.22</v>
      </c>
      <c r="I21" s="23">
        <v>7.44</v>
      </c>
      <c r="J21" s="309">
        <v>36.26</v>
      </c>
      <c r="K21" s="311">
        <v>0.02</v>
      </c>
      <c r="L21" s="21">
        <v>2.4E-2</v>
      </c>
      <c r="M21" s="22">
        <v>0.08</v>
      </c>
      <c r="N21" s="22">
        <v>0</v>
      </c>
      <c r="O21" s="51">
        <v>0</v>
      </c>
      <c r="P21" s="311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1">
        <v>1.2E-2</v>
      </c>
    </row>
    <row r="22" spans="1:23" s="18" customFormat="1" ht="33.75" customHeight="1" x14ac:dyDescent="0.35">
      <c r="A22" s="121"/>
      <c r="B22" s="252"/>
      <c r="C22" s="254"/>
      <c r="D22" s="342" t="s">
        <v>18</v>
      </c>
      <c r="E22" s="364">
        <f>E15+E16+E17+E18+E19+E20+E21+60</f>
        <v>900</v>
      </c>
      <c r="F22" s="140"/>
      <c r="G22" s="216">
        <f>SUM(G15:G21)</f>
        <v>27.110000000000003</v>
      </c>
      <c r="H22" s="15">
        <f>SUM(H15:H21)</f>
        <v>27.38</v>
      </c>
      <c r="I22" s="49">
        <f t="shared" ref="I22" si="1">SUM(I15:I21)</f>
        <v>93.01</v>
      </c>
      <c r="J22" s="371">
        <f>SUM(J15:J21)</f>
        <v>733.66</v>
      </c>
      <c r="K22" s="588">
        <f t="shared" ref="K22:W22" si="2">SUM(K14:K21)</f>
        <v>0.2</v>
      </c>
      <c r="L22" s="588">
        <f t="shared" si="2"/>
        <v>0.32400000000000007</v>
      </c>
      <c r="M22" s="589">
        <f t="shared" si="2"/>
        <v>14.9</v>
      </c>
      <c r="N22" s="589">
        <f t="shared" si="2"/>
        <v>235.70000000000002</v>
      </c>
      <c r="O22" s="590">
        <f t="shared" si="2"/>
        <v>0.08</v>
      </c>
      <c r="P22" s="588">
        <f t="shared" si="2"/>
        <v>100.95</v>
      </c>
      <c r="Q22" s="589">
        <f t="shared" si="2"/>
        <v>369.47</v>
      </c>
      <c r="R22" s="589">
        <f t="shared" si="2"/>
        <v>110.07</v>
      </c>
      <c r="S22" s="589">
        <f t="shared" si="2"/>
        <v>7.25</v>
      </c>
      <c r="T22" s="589">
        <f t="shared" si="2"/>
        <v>1148.8499999999999</v>
      </c>
      <c r="U22" s="589">
        <f t="shared" si="2"/>
        <v>1.7000000000000001E-2</v>
      </c>
      <c r="V22" s="589">
        <f t="shared" si="2"/>
        <v>1.2200000000000001E-2</v>
      </c>
      <c r="W22" s="651">
        <f t="shared" si="2"/>
        <v>0.17300000000000001</v>
      </c>
    </row>
    <row r="23" spans="1:23" s="18" customFormat="1" ht="33.75" customHeight="1" thickBot="1" x14ac:dyDescent="0.4">
      <c r="A23" s="291"/>
      <c r="B23" s="374"/>
      <c r="C23" s="337"/>
      <c r="D23" s="344" t="s">
        <v>19</v>
      </c>
      <c r="E23" s="337"/>
      <c r="F23" s="359"/>
      <c r="G23" s="340"/>
      <c r="H23" s="45"/>
      <c r="I23" s="46"/>
      <c r="J23" s="372">
        <f>J22/23.5</f>
        <v>31.219574468085106</v>
      </c>
      <c r="K23" s="340"/>
      <c r="L23" s="335"/>
      <c r="M23" s="45"/>
      <c r="N23" s="45"/>
      <c r="O23" s="339"/>
      <c r="P23" s="340"/>
      <c r="Q23" s="45"/>
      <c r="R23" s="45"/>
      <c r="S23" s="45"/>
      <c r="T23" s="45"/>
      <c r="U23" s="45"/>
      <c r="V23" s="45"/>
      <c r="W23" s="46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34" customFormat="1" ht="18" x14ac:dyDescent="0.35">
      <c r="B25" s="312"/>
      <c r="C25" s="313"/>
      <c r="D25" s="314"/>
      <c r="E25" s="315"/>
      <c r="F25" s="313"/>
      <c r="G25" s="313"/>
      <c r="H25" s="313"/>
      <c r="I25" s="313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55"/>
      <c r="B4" s="461"/>
      <c r="C4" s="442" t="s">
        <v>37</v>
      </c>
      <c r="D4" s="115"/>
      <c r="E4" s="173"/>
      <c r="F4" s="110"/>
      <c r="G4" s="117"/>
      <c r="H4" s="73" t="s">
        <v>20</v>
      </c>
      <c r="I4" s="73"/>
      <c r="J4" s="73"/>
      <c r="K4" s="202" t="s">
        <v>21</v>
      </c>
      <c r="L4" s="748" t="s">
        <v>22</v>
      </c>
      <c r="M4" s="749"/>
      <c r="N4" s="750"/>
      <c r="O4" s="750"/>
      <c r="P4" s="750"/>
      <c r="Q4" s="752" t="s">
        <v>23</v>
      </c>
      <c r="R4" s="753"/>
      <c r="S4" s="753"/>
      <c r="T4" s="753"/>
      <c r="U4" s="753"/>
      <c r="V4" s="753"/>
      <c r="W4" s="753"/>
      <c r="X4" s="754"/>
    </row>
    <row r="5" spans="1:24" s="18" customFormat="1" ht="28.5" customHeight="1" thickBot="1" x14ac:dyDescent="0.4">
      <c r="A5" s="156" t="s">
        <v>0</v>
      </c>
      <c r="B5" s="462"/>
      <c r="C5" s="118" t="s">
        <v>38</v>
      </c>
      <c r="D5" s="465" t="s">
        <v>39</v>
      </c>
      <c r="E5" s="118" t="s">
        <v>36</v>
      </c>
      <c r="F5" s="111" t="s">
        <v>24</v>
      </c>
      <c r="G5" s="118" t="s">
        <v>35</v>
      </c>
      <c r="H5" s="606" t="s">
        <v>25</v>
      </c>
      <c r="I5" s="607" t="s">
        <v>26</v>
      </c>
      <c r="J5" s="608" t="s">
        <v>27</v>
      </c>
      <c r="K5" s="203" t="s">
        <v>28</v>
      </c>
      <c r="L5" s="610" t="s">
        <v>29</v>
      </c>
      <c r="M5" s="610" t="s">
        <v>116</v>
      </c>
      <c r="N5" s="610" t="s">
        <v>30</v>
      </c>
      <c r="O5" s="630" t="s">
        <v>117</v>
      </c>
      <c r="P5" s="622" t="s">
        <v>118</v>
      </c>
      <c r="Q5" s="413" t="s">
        <v>31</v>
      </c>
      <c r="R5" s="413" t="s">
        <v>32</v>
      </c>
      <c r="S5" s="413" t="s">
        <v>33</v>
      </c>
      <c r="T5" s="413" t="s">
        <v>34</v>
      </c>
      <c r="U5" s="413" t="s">
        <v>119</v>
      </c>
      <c r="V5" s="413" t="s">
        <v>120</v>
      </c>
      <c r="W5" s="413" t="s">
        <v>121</v>
      </c>
      <c r="X5" s="586" t="s">
        <v>122</v>
      </c>
    </row>
    <row r="6" spans="1:24" s="18" customFormat="1" ht="33.75" customHeight="1" x14ac:dyDescent="0.35">
      <c r="A6" s="97" t="s">
        <v>5</v>
      </c>
      <c r="B6" s="463"/>
      <c r="C6" s="320">
        <v>224</v>
      </c>
      <c r="D6" s="373" t="s">
        <v>17</v>
      </c>
      <c r="E6" s="354" t="s">
        <v>150</v>
      </c>
      <c r="F6" s="336">
        <v>60</v>
      </c>
      <c r="G6" s="322"/>
      <c r="H6" s="325">
        <v>4.5199999999999996</v>
      </c>
      <c r="I6" s="100">
        <v>5.05</v>
      </c>
      <c r="J6" s="101">
        <v>15.54</v>
      </c>
      <c r="K6" s="652">
        <v>138.9</v>
      </c>
      <c r="L6" s="325">
        <v>0</v>
      </c>
      <c r="M6" s="100">
        <v>0</v>
      </c>
      <c r="N6" s="100">
        <v>0.2</v>
      </c>
      <c r="O6" s="100">
        <v>0</v>
      </c>
      <c r="P6" s="653">
        <v>0</v>
      </c>
      <c r="Q6" s="325">
        <v>2.76</v>
      </c>
      <c r="R6" s="100">
        <v>2.34</v>
      </c>
      <c r="S6" s="100">
        <v>1.26</v>
      </c>
      <c r="T6" s="100">
        <v>0.06</v>
      </c>
      <c r="U6" s="100">
        <v>11.82</v>
      </c>
      <c r="V6" s="100">
        <v>0</v>
      </c>
      <c r="W6" s="100">
        <v>0</v>
      </c>
      <c r="X6" s="101">
        <v>0</v>
      </c>
    </row>
    <row r="7" spans="1:24" s="18" customFormat="1" ht="33.75" customHeight="1" x14ac:dyDescent="0.35">
      <c r="A7" s="95"/>
      <c r="B7" s="464"/>
      <c r="C7" s="148">
        <v>49</v>
      </c>
      <c r="D7" s="224" t="s">
        <v>7</v>
      </c>
      <c r="E7" s="349" t="s">
        <v>105</v>
      </c>
      <c r="F7" s="198">
        <v>200</v>
      </c>
      <c r="G7" s="113"/>
      <c r="H7" s="274">
        <v>8.6</v>
      </c>
      <c r="I7" s="91">
        <v>8.4</v>
      </c>
      <c r="J7" s="226">
        <v>10.8</v>
      </c>
      <c r="K7" s="436">
        <v>153.80000000000001</v>
      </c>
      <c r="L7" s="274">
        <v>0.1</v>
      </c>
      <c r="M7" s="91">
        <v>0.16</v>
      </c>
      <c r="N7" s="91">
        <v>10</v>
      </c>
      <c r="O7" s="91">
        <v>305.8</v>
      </c>
      <c r="P7" s="92">
        <v>0.36</v>
      </c>
      <c r="Q7" s="274">
        <v>36.840000000000003</v>
      </c>
      <c r="R7" s="91">
        <v>101.94</v>
      </c>
      <c r="S7" s="91">
        <v>30.52</v>
      </c>
      <c r="T7" s="91">
        <v>1.2</v>
      </c>
      <c r="U7" s="91">
        <v>199.4</v>
      </c>
      <c r="V7" s="91">
        <v>4.0000000000000001E-3</v>
      </c>
      <c r="W7" s="91">
        <v>0</v>
      </c>
      <c r="X7" s="226">
        <v>7.0000000000000007E-2</v>
      </c>
    </row>
    <row r="8" spans="1:24" s="18" customFormat="1" ht="33.75" customHeight="1" x14ac:dyDescent="0.35">
      <c r="A8" s="98"/>
      <c r="B8" s="473" t="s">
        <v>70</v>
      </c>
      <c r="C8" s="194">
        <v>179</v>
      </c>
      <c r="D8" s="388" t="s">
        <v>8</v>
      </c>
      <c r="E8" s="495" t="s">
        <v>103</v>
      </c>
      <c r="F8" s="385">
        <v>90</v>
      </c>
      <c r="G8" s="174"/>
      <c r="H8" s="496">
        <v>11.61</v>
      </c>
      <c r="I8" s="497">
        <v>7.02</v>
      </c>
      <c r="J8" s="498">
        <v>2.52</v>
      </c>
      <c r="K8" s="499">
        <v>119.43</v>
      </c>
      <c r="L8" s="496">
        <v>0.21</v>
      </c>
      <c r="M8" s="497">
        <v>1.55</v>
      </c>
      <c r="N8" s="497">
        <v>77.16</v>
      </c>
      <c r="O8" s="497">
        <v>4412.25</v>
      </c>
      <c r="P8" s="573">
        <v>1.08</v>
      </c>
      <c r="Q8" s="496">
        <v>22.15</v>
      </c>
      <c r="R8" s="497">
        <v>221.14</v>
      </c>
      <c r="S8" s="497">
        <v>14.93</v>
      </c>
      <c r="T8" s="497">
        <v>11.35</v>
      </c>
      <c r="U8" s="497">
        <v>233.1</v>
      </c>
      <c r="V8" s="497">
        <v>6.0000000000000001E-3</v>
      </c>
      <c r="W8" s="497">
        <v>3.5999999999999997E-2</v>
      </c>
      <c r="X8" s="498">
        <v>0.21</v>
      </c>
    </row>
    <row r="9" spans="1:24" s="18" customFormat="1" ht="33.75" customHeight="1" x14ac:dyDescent="0.35">
      <c r="A9" s="98"/>
      <c r="B9" s="474" t="s">
        <v>71</v>
      </c>
      <c r="C9" s="195">
        <v>85</v>
      </c>
      <c r="D9" s="387" t="s">
        <v>8</v>
      </c>
      <c r="E9" s="494" t="s">
        <v>146</v>
      </c>
      <c r="F9" s="386">
        <v>90</v>
      </c>
      <c r="G9" s="175"/>
      <c r="H9" s="392">
        <v>13.77</v>
      </c>
      <c r="I9" s="58">
        <v>7.74</v>
      </c>
      <c r="J9" s="86">
        <v>3.33</v>
      </c>
      <c r="K9" s="390">
        <v>138.15</v>
      </c>
      <c r="L9" s="392">
        <v>0.16</v>
      </c>
      <c r="M9" s="58">
        <v>1.38</v>
      </c>
      <c r="N9" s="58">
        <v>6.79</v>
      </c>
      <c r="O9" s="58">
        <v>3925.53</v>
      </c>
      <c r="P9" s="59">
        <v>0.84</v>
      </c>
      <c r="Q9" s="392">
        <v>28.8</v>
      </c>
      <c r="R9" s="58">
        <v>204.4</v>
      </c>
      <c r="S9" s="58">
        <v>17.18</v>
      </c>
      <c r="T9" s="58">
        <v>4.4000000000000004</v>
      </c>
      <c r="U9" s="58">
        <v>195.48</v>
      </c>
      <c r="V9" s="58">
        <v>3.1E-2</v>
      </c>
      <c r="W9" s="58">
        <v>2.8000000000000001E-2</v>
      </c>
      <c r="X9" s="86">
        <v>0.16</v>
      </c>
    </row>
    <row r="10" spans="1:24" s="18" customFormat="1" ht="33.75" customHeight="1" x14ac:dyDescent="0.35">
      <c r="A10" s="98"/>
      <c r="B10" s="464"/>
      <c r="C10" s="148">
        <v>64</v>
      </c>
      <c r="D10" s="224" t="s">
        <v>46</v>
      </c>
      <c r="E10" s="349" t="s">
        <v>67</v>
      </c>
      <c r="F10" s="198">
        <v>150</v>
      </c>
      <c r="G10" s="113"/>
      <c r="H10" s="274">
        <v>6.45</v>
      </c>
      <c r="I10" s="91">
        <v>4.05</v>
      </c>
      <c r="J10" s="226">
        <v>40.200000000000003</v>
      </c>
      <c r="K10" s="436">
        <v>223.65</v>
      </c>
      <c r="L10" s="274">
        <v>0.08</v>
      </c>
      <c r="M10" s="91">
        <v>0.2</v>
      </c>
      <c r="N10" s="91">
        <v>0</v>
      </c>
      <c r="O10" s="91">
        <v>30</v>
      </c>
      <c r="P10" s="92">
        <v>0.11</v>
      </c>
      <c r="Q10" s="274">
        <v>13.05</v>
      </c>
      <c r="R10" s="91">
        <v>58.34</v>
      </c>
      <c r="S10" s="91">
        <v>22.53</v>
      </c>
      <c r="T10" s="91">
        <v>1.25</v>
      </c>
      <c r="U10" s="91">
        <v>1.1000000000000001</v>
      </c>
      <c r="V10" s="91">
        <v>0</v>
      </c>
      <c r="W10" s="91">
        <v>0</v>
      </c>
      <c r="X10" s="226">
        <v>0</v>
      </c>
    </row>
    <row r="11" spans="1:24" s="18" customFormat="1" ht="43.5" customHeight="1" x14ac:dyDescent="0.35">
      <c r="A11" s="98"/>
      <c r="B11" s="464"/>
      <c r="C11" s="148">
        <v>95</v>
      </c>
      <c r="D11" s="294" t="s">
        <v>15</v>
      </c>
      <c r="E11" s="355" t="s">
        <v>139</v>
      </c>
      <c r="F11" s="318">
        <v>200</v>
      </c>
      <c r="G11" s="178"/>
      <c r="H11" s="311">
        <v>0</v>
      </c>
      <c r="I11" s="22">
        <v>0</v>
      </c>
      <c r="J11" s="51">
        <v>20</v>
      </c>
      <c r="K11" s="310">
        <v>80.599999999999994</v>
      </c>
      <c r="L11" s="269">
        <v>0.1</v>
      </c>
      <c r="M11" s="17">
        <v>0.1</v>
      </c>
      <c r="N11" s="17">
        <v>3</v>
      </c>
      <c r="O11" s="17">
        <v>79.2</v>
      </c>
      <c r="P11" s="20">
        <v>0.96</v>
      </c>
      <c r="Q11" s="269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48">
        <v>0</v>
      </c>
    </row>
    <row r="12" spans="1:24" s="18" customFormat="1" ht="33.75" customHeight="1" x14ac:dyDescent="0.35">
      <c r="A12" s="98"/>
      <c r="B12" s="464"/>
      <c r="C12" s="229">
        <v>119</v>
      </c>
      <c r="D12" s="224" t="s">
        <v>11</v>
      </c>
      <c r="E12" s="165" t="s">
        <v>52</v>
      </c>
      <c r="F12" s="148">
        <v>20</v>
      </c>
      <c r="G12" s="178"/>
      <c r="H12" s="311">
        <v>1.4</v>
      </c>
      <c r="I12" s="22">
        <v>0.14000000000000001</v>
      </c>
      <c r="J12" s="51">
        <v>8.8000000000000007</v>
      </c>
      <c r="K12" s="491">
        <v>48</v>
      </c>
      <c r="L12" s="311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11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1">
        <v>0</v>
      </c>
    </row>
    <row r="13" spans="1:24" s="18" customFormat="1" ht="33.75" customHeight="1" x14ac:dyDescent="0.35">
      <c r="A13" s="98"/>
      <c r="B13" s="464"/>
      <c r="C13" s="148">
        <v>120</v>
      </c>
      <c r="D13" s="224" t="s">
        <v>12</v>
      </c>
      <c r="E13" s="165" t="s">
        <v>44</v>
      </c>
      <c r="F13" s="148">
        <v>20</v>
      </c>
      <c r="G13" s="178"/>
      <c r="H13" s="311">
        <v>1.1399999999999999</v>
      </c>
      <c r="I13" s="22">
        <v>0.22</v>
      </c>
      <c r="J13" s="51">
        <v>7.44</v>
      </c>
      <c r="K13" s="491">
        <v>36.26</v>
      </c>
      <c r="L13" s="311">
        <v>0.02</v>
      </c>
      <c r="M13" s="22">
        <v>2.4E-2</v>
      </c>
      <c r="N13" s="22">
        <v>0.08</v>
      </c>
      <c r="O13" s="22">
        <v>0</v>
      </c>
      <c r="P13" s="23">
        <v>0</v>
      </c>
      <c r="Q13" s="311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1">
        <v>1.2E-2</v>
      </c>
    </row>
    <row r="14" spans="1:24" s="18" customFormat="1" ht="33.75" customHeight="1" x14ac:dyDescent="0.35">
      <c r="A14" s="98"/>
      <c r="B14" s="500" t="s">
        <v>70</v>
      </c>
      <c r="C14" s="194"/>
      <c r="D14" s="185"/>
      <c r="E14" s="501" t="s">
        <v>18</v>
      </c>
      <c r="F14" s="334">
        <f>F6+F7+F8+F10+F11+F12+F13</f>
        <v>740</v>
      </c>
      <c r="G14" s="571"/>
      <c r="H14" s="502">
        <f>H6+H7+H8+H10+H11+H12+H13</f>
        <v>33.72</v>
      </c>
      <c r="I14" s="503">
        <f t="shared" ref="I14:X14" si="0">I6+I7+I8+I10+I11+I12+I13</f>
        <v>24.88</v>
      </c>
      <c r="J14" s="504">
        <f t="shared" si="0"/>
        <v>105.3</v>
      </c>
      <c r="K14" s="557">
        <f t="shared" si="0"/>
        <v>800.6400000000001</v>
      </c>
      <c r="L14" s="502">
        <f t="shared" si="0"/>
        <v>0.53</v>
      </c>
      <c r="M14" s="503">
        <f t="shared" si="0"/>
        <v>2.0399999999999996</v>
      </c>
      <c r="N14" s="503">
        <f t="shared" si="0"/>
        <v>90.44</v>
      </c>
      <c r="O14" s="503">
        <f t="shared" si="0"/>
        <v>4827.25</v>
      </c>
      <c r="P14" s="574">
        <f t="shared" si="0"/>
        <v>2.5099999999999998</v>
      </c>
      <c r="Q14" s="502">
        <f t="shared" si="0"/>
        <v>89</v>
      </c>
      <c r="R14" s="503">
        <f t="shared" si="0"/>
        <v>451.36</v>
      </c>
      <c r="S14" s="503">
        <f t="shared" si="0"/>
        <v>90.440000000000012</v>
      </c>
      <c r="T14" s="503">
        <f t="shared" si="0"/>
        <v>14.88</v>
      </c>
      <c r="U14" s="503">
        <f t="shared" si="0"/>
        <v>537.52</v>
      </c>
      <c r="V14" s="503">
        <f t="shared" si="0"/>
        <v>1.26E-2</v>
      </c>
      <c r="W14" s="503">
        <f t="shared" si="0"/>
        <v>3.9E-2</v>
      </c>
      <c r="X14" s="504">
        <f t="shared" si="0"/>
        <v>0.29200000000000004</v>
      </c>
    </row>
    <row r="15" spans="1:24" s="18" customFormat="1" ht="33.75" customHeight="1" x14ac:dyDescent="0.35">
      <c r="A15" s="98"/>
      <c r="B15" s="505" t="s">
        <v>71</v>
      </c>
      <c r="C15" s="266"/>
      <c r="D15" s="506"/>
      <c r="E15" s="507" t="s">
        <v>18</v>
      </c>
      <c r="F15" s="333">
        <f>F6+F7+F9+F10+F11+F12+F13</f>
        <v>740</v>
      </c>
      <c r="G15" s="572"/>
      <c r="H15" s="542">
        <f>H6+H7+H9+H10+H11+H12+H13</f>
        <v>35.880000000000003</v>
      </c>
      <c r="I15" s="541">
        <f t="shared" ref="I15:X15" si="1">I6+I7+I9+I10+I11+I12+I13</f>
        <v>25.599999999999998</v>
      </c>
      <c r="J15" s="543">
        <f t="shared" si="1"/>
        <v>106.11</v>
      </c>
      <c r="K15" s="544">
        <f t="shared" si="1"/>
        <v>819.36</v>
      </c>
      <c r="L15" s="542">
        <f t="shared" si="1"/>
        <v>0.48000000000000009</v>
      </c>
      <c r="M15" s="541">
        <f t="shared" si="1"/>
        <v>1.8699999999999999</v>
      </c>
      <c r="N15" s="541">
        <f t="shared" si="1"/>
        <v>20.069999999999997</v>
      </c>
      <c r="O15" s="541">
        <f t="shared" si="1"/>
        <v>4340.53</v>
      </c>
      <c r="P15" s="545">
        <f t="shared" si="1"/>
        <v>2.27</v>
      </c>
      <c r="Q15" s="542">
        <f t="shared" si="1"/>
        <v>95.65</v>
      </c>
      <c r="R15" s="541">
        <f t="shared" si="1"/>
        <v>434.62</v>
      </c>
      <c r="S15" s="541">
        <f t="shared" si="1"/>
        <v>92.690000000000012</v>
      </c>
      <c r="T15" s="541">
        <f t="shared" si="1"/>
        <v>7.9300000000000006</v>
      </c>
      <c r="U15" s="541">
        <f t="shared" si="1"/>
        <v>499.90000000000003</v>
      </c>
      <c r="V15" s="541">
        <f t="shared" si="1"/>
        <v>3.7600000000000008E-2</v>
      </c>
      <c r="W15" s="541">
        <f t="shared" si="1"/>
        <v>3.1E-2</v>
      </c>
      <c r="X15" s="543">
        <f t="shared" si="1"/>
        <v>0.24200000000000002</v>
      </c>
    </row>
    <row r="16" spans="1:24" s="18" customFormat="1" ht="33.75" customHeight="1" thickBot="1" x14ac:dyDescent="0.4">
      <c r="A16" s="98"/>
      <c r="B16" s="508" t="s">
        <v>70</v>
      </c>
      <c r="C16" s="265"/>
      <c r="D16" s="509"/>
      <c r="E16" s="510" t="s">
        <v>19</v>
      </c>
      <c r="F16" s="511"/>
      <c r="G16" s="512"/>
      <c r="H16" s="502"/>
      <c r="I16" s="503"/>
      <c r="J16" s="504"/>
      <c r="K16" s="521">
        <f>K14/23.5</f>
        <v>34.069787234042558</v>
      </c>
      <c r="L16" s="502"/>
      <c r="M16" s="503"/>
      <c r="N16" s="503"/>
      <c r="O16" s="503"/>
      <c r="P16" s="574"/>
      <c r="Q16" s="502"/>
      <c r="R16" s="503"/>
      <c r="S16" s="503"/>
      <c r="T16" s="503"/>
      <c r="U16" s="503"/>
      <c r="V16" s="503"/>
      <c r="W16" s="503"/>
      <c r="X16" s="504"/>
    </row>
    <row r="17" spans="1:24" s="18" customFormat="1" ht="33.75" customHeight="1" thickBot="1" x14ac:dyDescent="0.4">
      <c r="A17" s="416"/>
      <c r="B17" s="513" t="s">
        <v>71</v>
      </c>
      <c r="C17" s="197"/>
      <c r="D17" s="514"/>
      <c r="E17" s="515" t="s">
        <v>19</v>
      </c>
      <c r="F17" s="516"/>
      <c r="G17" s="176"/>
      <c r="H17" s="517"/>
      <c r="I17" s="518"/>
      <c r="J17" s="519"/>
      <c r="K17" s="520">
        <f>K15/23.5</f>
        <v>34.866382978723408</v>
      </c>
      <c r="L17" s="517"/>
      <c r="M17" s="518"/>
      <c r="N17" s="518"/>
      <c r="O17" s="518"/>
      <c r="P17" s="575"/>
      <c r="Q17" s="517"/>
      <c r="R17" s="518"/>
      <c r="S17" s="518"/>
      <c r="T17" s="518"/>
      <c r="U17" s="518"/>
      <c r="V17" s="518"/>
      <c r="W17" s="518"/>
      <c r="X17" s="519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3" t="s">
        <v>61</v>
      </c>
      <c r="B19" s="468"/>
      <c r="C19" s="64"/>
      <c r="D19" s="57"/>
      <c r="E19" s="27"/>
      <c r="F19" s="28"/>
      <c r="G19" s="11"/>
      <c r="H19" s="9"/>
      <c r="I19" s="11"/>
      <c r="J19" s="11"/>
    </row>
    <row r="20" spans="1:24" ht="18" x14ac:dyDescent="0.35">
      <c r="A20" s="60" t="s">
        <v>62</v>
      </c>
      <c r="B20" s="259"/>
      <c r="C20" s="61"/>
      <c r="D20" s="62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29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82"/>
      <c r="B4" s="654" t="s">
        <v>37</v>
      </c>
      <c r="C4" s="141"/>
      <c r="D4" s="183"/>
      <c r="E4" s="761" t="s">
        <v>24</v>
      </c>
      <c r="F4" s="655"/>
      <c r="G4" s="73" t="s">
        <v>20</v>
      </c>
      <c r="H4" s="73"/>
      <c r="I4" s="73"/>
      <c r="J4" s="202" t="s">
        <v>21</v>
      </c>
      <c r="K4" s="748" t="s">
        <v>22</v>
      </c>
      <c r="L4" s="749"/>
      <c r="M4" s="750"/>
      <c r="N4" s="750"/>
      <c r="O4" s="751"/>
      <c r="P4" s="752" t="s">
        <v>23</v>
      </c>
      <c r="Q4" s="753"/>
      <c r="R4" s="753"/>
      <c r="S4" s="753"/>
      <c r="T4" s="753"/>
      <c r="U4" s="753"/>
      <c r="V4" s="753"/>
      <c r="W4" s="754"/>
    </row>
    <row r="5" spans="1:23" s="18" customFormat="1" ht="28.5" customHeight="1" thickBot="1" x14ac:dyDescent="0.4">
      <c r="A5" s="346" t="s">
        <v>0</v>
      </c>
      <c r="B5" s="111" t="s">
        <v>38</v>
      </c>
      <c r="C5" s="142" t="s">
        <v>39</v>
      </c>
      <c r="D5" s="111" t="s">
        <v>36</v>
      </c>
      <c r="E5" s="762"/>
      <c r="F5" s="118" t="s">
        <v>35</v>
      </c>
      <c r="G5" s="78" t="s">
        <v>25</v>
      </c>
      <c r="H5" s="79" t="s">
        <v>26</v>
      </c>
      <c r="I5" s="199" t="s">
        <v>27</v>
      </c>
      <c r="J5" s="203" t="s">
        <v>28</v>
      </c>
      <c r="K5" s="610" t="s">
        <v>29</v>
      </c>
      <c r="L5" s="610" t="s">
        <v>116</v>
      </c>
      <c r="M5" s="610" t="s">
        <v>30</v>
      </c>
      <c r="N5" s="630" t="s">
        <v>117</v>
      </c>
      <c r="O5" s="610" t="s">
        <v>118</v>
      </c>
      <c r="P5" s="413" t="s">
        <v>31</v>
      </c>
      <c r="Q5" s="413" t="s">
        <v>32</v>
      </c>
      <c r="R5" s="413" t="s">
        <v>33</v>
      </c>
      <c r="S5" s="413" t="s">
        <v>34</v>
      </c>
      <c r="T5" s="413" t="s">
        <v>119</v>
      </c>
      <c r="U5" s="413" t="s">
        <v>120</v>
      </c>
      <c r="V5" s="413" t="s">
        <v>121</v>
      </c>
      <c r="W5" s="586" t="s">
        <v>122</v>
      </c>
    </row>
    <row r="6" spans="1:23" s="18" customFormat="1" ht="33.75" customHeight="1" x14ac:dyDescent="0.35">
      <c r="A6" s="89" t="s">
        <v>5</v>
      </c>
      <c r="B6" s="152">
        <v>13</v>
      </c>
      <c r="C6" s="275" t="s">
        <v>6</v>
      </c>
      <c r="D6" s="682" t="s">
        <v>54</v>
      </c>
      <c r="E6" s="680">
        <v>60</v>
      </c>
      <c r="F6" s="639"/>
      <c r="G6" s="393">
        <v>1.2</v>
      </c>
      <c r="H6" s="54">
        <v>4.26</v>
      </c>
      <c r="I6" s="55">
        <v>6.18</v>
      </c>
      <c r="J6" s="391">
        <v>67.92</v>
      </c>
      <c r="K6" s="393">
        <v>0.03</v>
      </c>
      <c r="L6" s="54">
        <v>0.02</v>
      </c>
      <c r="M6" s="54">
        <v>7.44</v>
      </c>
      <c r="N6" s="54">
        <v>930</v>
      </c>
      <c r="O6" s="453">
        <v>0</v>
      </c>
      <c r="P6" s="393">
        <v>24.87</v>
      </c>
      <c r="Q6" s="54">
        <v>42.95</v>
      </c>
      <c r="R6" s="54">
        <v>26.03</v>
      </c>
      <c r="S6" s="54">
        <v>0.76</v>
      </c>
      <c r="T6" s="54">
        <v>199.1</v>
      </c>
      <c r="U6" s="54">
        <v>2E-3</v>
      </c>
      <c r="V6" s="54">
        <v>0</v>
      </c>
      <c r="W6" s="55">
        <v>0.04</v>
      </c>
    </row>
    <row r="7" spans="1:23" s="18" customFormat="1" ht="33.75" customHeight="1" x14ac:dyDescent="0.35">
      <c r="A7" s="89"/>
      <c r="B7" s="149">
        <v>48</v>
      </c>
      <c r="C7" s="613" t="s">
        <v>7</v>
      </c>
      <c r="D7" s="267" t="s">
        <v>69</v>
      </c>
      <c r="E7" s="212">
        <v>200</v>
      </c>
      <c r="F7" s="149"/>
      <c r="G7" s="87">
        <v>7.2</v>
      </c>
      <c r="H7" s="13">
        <v>6.4</v>
      </c>
      <c r="I7" s="25">
        <v>8</v>
      </c>
      <c r="J7" s="150">
        <v>117.6</v>
      </c>
      <c r="K7" s="270">
        <v>0.1</v>
      </c>
      <c r="L7" s="87">
        <v>0.08</v>
      </c>
      <c r="M7" s="13">
        <v>15.44</v>
      </c>
      <c r="N7" s="13">
        <v>96</v>
      </c>
      <c r="O7" s="48">
        <v>0.06</v>
      </c>
      <c r="P7" s="270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48">
        <v>0.2</v>
      </c>
    </row>
    <row r="8" spans="1:23" s="18" customFormat="1" ht="33.75" customHeight="1" x14ac:dyDescent="0.35">
      <c r="A8" s="665"/>
      <c r="B8" s="148">
        <v>193</v>
      </c>
      <c r="C8" s="614" t="s">
        <v>8</v>
      </c>
      <c r="D8" s="349" t="s">
        <v>74</v>
      </c>
      <c r="E8" s="319">
        <v>90</v>
      </c>
      <c r="F8" s="178"/>
      <c r="G8" s="437">
        <v>15.3</v>
      </c>
      <c r="H8" s="104">
        <v>14.85</v>
      </c>
      <c r="I8" s="109">
        <v>7.56</v>
      </c>
      <c r="J8" s="548">
        <v>224.91</v>
      </c>
      <c r="K8" s="270">
        <v>0.38</v>
      </c>
      <c r="L8" s="13">
        <v>0.13</v>
      </c>
      <c r="M8" s="13">
        <v>0.09</v>
      </c>
      <c r="N8" s="13">
        <v>54</v>
      </c>
      <c r="O8" s="25">
        <v>0.23</v>
      </c>
      <c r="P8" s="270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48">
        <v>0.12</v>
      </c>
    </row>
    <row r="9" spans="1:23" s="18" customFormat="1" ht="33.75" customHeight="1" x14ac:dyDescent="0.35">
      <c r="A9" s="409"/>
      <c r="B9" s="147">
        <v>54</v>
      </c>
      <c r="C9" s="182" t="s">
        <v>59</v>
      </c>
      <c r="D9" s="190" t="s">
        <v>41</v>
      </c>
      <c r="E9" s="179">
        <v>150</v>
      </c>
      <c r="F9" s="147"/>
      <c r="G9" s="21">
        <v>7.2</v>
      </c>
      <c r="H9" s="22">
        <v>5.0999999999999996</v>
      </c>
      <c r="I9" s="23">
        <v>33.9</v>
      </c>
      <c r="J9" s="207">
        <v>210.3</v>
      </c>
      <c r="K9" s="311">
        <v>0.21</v>
      </c>
      <c r="L9" s="21">
        <v>0.11</v>
      </c>
      <c r="M9" s="22">
        <v>0</v>
      </c>
      <c r="N9" s="22">
        <v>0</v>
      </c>
      <c r="O9" s="51">
        <v>0</v>
      </c>
      <c r="P9" s="311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1">
        <v>0.02</v>
      </c>
    </row>
    <row r="10" spans="1:23" s="18" customFormat="1" ht="43.5" customHeight="1" x14ac:dyDescent="0.35">
      <c r="A10" s="409"/>
      <c r="B10" s="149">
        <v>107</v>
      </c>
      <c r="C10" s="613" t="s">
        <v>15</v>
      </c>
      <c r="D10" s="267" t="s">
        <v>130</v>
      </c>
      <c r="E10" s="212">
        <v>200</v>
      </c>
      <c r="F10" s="149"/>
      <c r="G10" s="19">
        <v>0</v>
      </c>
      <c r="H10" s="17">
        <v>0</v>
      </c>
      <c r="I10" s="20">
        <v>24.2</v>
      </c>
      <c r="J10" s="204">
        <v>96.6</v>
      </c>
      <c r="K10" s="269">
        <v>0.08</v>
      </c>
      <c r="L10" s="19"/>
      <c r="M10" s="17">
        <v>50</v>
      </c>
      <c r="N10" s="17">
        <v>0.06</v>
      </c>
      <c r="O10" s="44"/>
      <c r="P10" s="269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4"/>
    </row>
    <row r="11" spans="1:23" s="18" customFormat="1" ht="33.75" customHeight="1" x14ac:dyDescent="0.35">
      <c r="A11" s="409"/>
      <c r="B11" s="150">
        <v>119</v>
      </c>
      <c r="C11" s="182" t="s">
        <v>11</v>
      </c>
      <c r="D11" s="186" t="s">
        <v>52</v>
      </c>
      <c r="E11" s="193">
        <v>20</v>
      </c>
      <c r="F11" s="140"/>
      <c r="G11" s="269">
        <v>1.4</v>
      </c>
      <c r="H11" s="17">
        <v>0.14000000000000001</v>
      </c>
      <c r="I11" s="44">
        <v>8.8000000000000007</v>
      </c>
      <c r="J11" s="283">
        <v>48</v>
      </c>
      <c r="K11" s="269">
        <v>0.02</v>
      </c>
      <c r="L11" s="19">
        <v>6.0000000000000001E-3</v>
      </c>
      <c r="M11" s="17">
        <v>0</v>
      </c>
      <c r="N11" s="17">
        <v>0</v>
      </c>
      <c r="O11" s="44">
        <v>0</v>
      </c>
      <c r="P11" s="269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4">
        <v>0</v>
      </c>
    </row>
    <row r="12" spans="1:23" s="18" customFormat="1" ht="33.75" customHeight="1" x14ac:dyDescent="0.35">
      <c r="A12" s="662"/>
      <c r="B12" s="147">
        <v>120</v>
      </c>
      <c r="C12" s="182" t="s">
        <v>12</v>
      </c>
      <c r="D12" s="190" t="s">
        <v>44</v>
      </c>
      <c r="E12" s="179">
        <v>20</v>
      </c>
      <c r="F12" s="147"/>
      <c r="G12" s="19">
        <v>1.1399999999999999</v>
      </c>
      <c r="H12" s="17">
        <v>0.22</v>
      </c>
      <c r="I12" s="20">
        <v>7.44</v>
      </c>
      <c r="J12" s="205">
        <v>36.26</v>
      </c>
      <c r="K12" s="311">
        <v>0.02</v>
      </c>
      <c r="L12" s="21">
        <v>2.4E-2</v>
      </c>
      <c r="M12" s="22">
        <v>0.08</v>
      </c>
      <c r="N12" s="22">
        <v>0</v>
      </c>
      <c r="O12" s="51">
        <v>0</v>
      </c>
      <c r="P12" s="31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1">
        <v>1.2E-2</v>
      </c>
    </row>
    <row r="13" spans="1:23" s="18" customFormat="1" ht="33.75" customHeight="1" x14ac:dyDescent="0.35">
      <c r="A13" s="662"/>
      <c r="B13" s="252"/>
      <c r="C13" s="656"/>
      <c r="D13" s="342" t="s">
        <v>18</v>
      </c>
      <c r="E13" s="434">
        <f>SUM(E7:E12)</f>
        <v>680</v>
      </c>
      <c r="F13" s="147"/>
      <c r="G13" s="26">
        <f t="shared" ref="G13:W13" si="0">SUM(G7:G12)</f>
        <v>32.239999999999995</v>
      </c>
      <c r="H13" s="15">
        <f t="shared" si="0"/>
        <v>26.71</v>
      </c>
      <c r="I13" s="135">
        <f t="shared" si="0"/>
        <v>89.899999999999991</v>
      </c>
      <c r="J13" s="360">
        <f t="shared" si="0"/>
        <v>733.67</v>
      </c>
      <c r="K13" s="216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49">
        <f t="shared" si="0"/>
        <v>0.29000000000000004</v>
      </c>
      <c r="P13" s="216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49">
        <f t="shared" si="0"/>
        <v>0.35200000000000004</v>
      </c>
    </row>
    <row r="14" spans="1:23" s="18" customFormat="1" ht="33.75" customHeight="1" thickBot="1" x14ac:dyDescent="0.4">
      <c r="A14" s="663"/>
      <c r="B14" s="374"/>
      <c r="C14" s="657"/>
      <c r="D14" s="344" t="s">
        <v>19</v>
      </c>
      <c r="E14" s="338"/>
      <c r="F14" s="337"/>
      <c r="G14" s="335"/>
      <c r="H14" s="45"/>
      <c r="I14" s="339"/>
      <c r="J14" s="361">
        <f>J13/23.5</f>
        <v>31.22</v>
      </c>
      <c r="K14" s="340"/>
      <c r="L14" s="335"/>
      <c r="M14" s="45"/>
      <c r="N14" s="45"/>
      <c r="O14" s="46"/>
      <c r="P14" s="340"/>
      <c r="Q14" s="45"/>
      <c r="R14" s="45"/>
      <c r="S14" s="45"/>
      <c r="T14" s="45"/>
      <c r="U14" s="45"/>
      <c r="V14" s="45"/>
      <c r="W14" s="4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439"/>
      <c r="B16" s="313"/>
      <c r="C16" s="231"/>
      <c r="D16" s="27"/>
      <c r="E16" s="28"/>
      <c r="F16" s="11"/>
      <c r="G16" s="9"/>
      <c r="H16" s="11"/>
      <c r="I16" s="11"/>
    </row>
    <row r="17" spans="1:9" x14ac:dyDescent="0.35">
      <c r="A17" s="439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2022-04-04T08:08:11Z</dcterms:modified>
</cp:coreProperties>
</file>