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activeTab="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3" l="1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F13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J21" i="14" l="1"/>
  <c r="K14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13" i="33" l="1"/>
  <c r="E13" i="32"/>
  <c r="F13" i="31"/>
  <c r="E13" i="30"/>
  <c r="F12" i="29"/>
  <c r="E13" i="28"/>
  <c r="E13" i="27"/>
  <c r="E13" i="25"/>
  <c r="G13" i="24"/>
  <c r="E13" i="24"/>
  <c r="F13" i="23"/>
  <c r="F13" i="22"/>
  <c r="F12" i="20"/>
  <c r="E22" i="16"/>
  <c r="E20" i="15"/>
  <c r="E21" i="14"/>
  <c r="F14" i="11"/>
  <c r="E12" i="6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R13" i="32"/>
  <c r="S13" i="32"/>
  <c r="T13" i="32"/>
  <c r="U13" i="32"/>
  <c r="V13" i="32"/>
  <c r="W13" i="32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17" i="17" l="1"/>
  <c r="K16" i="17"/>
  <c r="K13" i="20" l="1"/>
  <c r="J12" i="6" l="1"/>
  <c r="K13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14" i="11" l="1"/>
  <c r="K15" i="11" s="1"/>
  <c r="H14" i="11"/>
  <c r="G12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G13" i="33" l="1"/>
  <c r="H13" i="33"/>
  <c r="I13" i="33"/>
  <c r="J13" i="33"/>
  <c r="J14" i="33" s="1"/>
  <c r="H13" i="32" l="1"/>
  <c r="I13" i="32"/>
  <c r="J13" i="32"/>
  <c r="J14" i="32" s="1"/>
  <c r="K13" i="32"/>
  <c r="L13" i="32"/>
  <c r="M13" i="32"/>
  <c r="N13" i="32"/>
  <c r="O13" i="32"/>
  <c r="P13" i="32"/>
  <c r="Q13" i="32"/>
  <c r="G13" i="32"/>
  <c r="H13" i="31"/>
  <c r="I13" i="31"/>
  <c r="J13" i="31"/>
  <c r="K14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14" i="11" l="1"/>
  <c r="J14" i="11"/>
  <c r="H12" i="6" l="1"/>
  <c r="I12" i="6"/>
  <c r="J13" i="6"/>
</calcChain>
</file>

<file path=xl/sharedStrings.xml><?xml version="1.0" encoding="utf-8"?>
<sst xmlns="http://schemas.openxmlformats.org/spreadsheetml/2006/main" count="1220" uniqueCount="160">
  <si>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</si>
  <si>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</si>
  <si>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</si>
  <si>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</si>
  <si>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</si>
  <si>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</si>
  <si>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</si>
  <si>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</si>
  <si>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</si>
  <si>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</si>
  <si>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</si>
  <si>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</si>
  <si>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</si>
  <si>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</si>
  <si>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</si>
  <si>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</si>
  <si>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</si>
  <si>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</si>
  <si>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</si>
  <si>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</si>
  <si>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</si>
  <si>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</si>
  <si>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</si>
  <si>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</si>
  <si>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</si>
  <si>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</si>
  <si>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</si>
  <si>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</si>
  <si>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</si>
  <si>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</si>
  <si>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</si>
  <si>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</si>
  <si>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</si>
  <si>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</si>
  <si>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</si>
  <si>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</si>
  <si>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</si>
  <si>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</si>
  <si>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</si>
  <si>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</si>
  <si>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</si>
  <si>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</si>
  <si>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</si>
  <si>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</si>
  <si>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</si>
  <si>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</si>
  <si>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</si>
  <si>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</si>
  <si>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</si>
  <si>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</si>
  <si>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</si>
  <si>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</si>
  <si>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</si>
  <si>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</si>
  <si>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</si>
  <si>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</si>
  <si>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</si>
  <si>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</si>
  <si>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</si>
  <si>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</si>
  <si>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</si>
  <si>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</si>
  <si>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</si>
  <si>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</si>
  <si>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</si>
  <si>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</si>
  <si>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</si>
  <si>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</si>
  <si>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</si>
  <si>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</si>
  <si>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</si>
  <si>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</si>
  <si>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</si>
  <si>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</si>
  <si>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</si>
  <si>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</si>
  <si>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</si>
  <si>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</si>
  <si>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</si>
  <si>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</si>
  <si>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</si>
  <si>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</si>
  <si>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</si>
  <si>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</si>
  <si>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</si>
  <si>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</si>
  <si>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</si>
  <si>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</si>
  <si>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</si>
  <si>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</si>
  <si>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</si>
  <si>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</si>
  <si>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</si>
  <si>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</si>
  <si>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</si>
  <si>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</si>
  <si>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</si>
  <si>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</si>
  <si>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</si>
  <si>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</si>
  <si>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</si>
  <si>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</si>
  <si>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</si>
  <si>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</si>
  <si>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</si>
  <si>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</si>
  <si>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</si>
  <si>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</si>
  <si>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</si>
  <si>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</si>
  <si>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</si>
  <si>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</si>
  <si>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</si>
  <si>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</si>
  <si>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</si>
  <si>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</si>
  <si>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</si>
  <si>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</si>
  <si>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</si>
  <si>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</si>
  <si>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</si>
  <si>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</si>
  <si>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</si>
  <si>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</si>
  <si>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</si>
  <si>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</si>
  <si>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</si>
  <si>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</si>
  <si>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</si>
  <si>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</si>
  <si>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</si>
  <si>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</si>
  <si>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</si>
  <si>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</si>
  <si>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</si>
  <si>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</si>
  <si>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</si>
  <si>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</si>
  <si>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</si>
  <si>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</si>
  <si>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</si>
  <si>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</si>
  <si>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</si>
  <si>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</si>
  <si>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</si>
  <si>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</si>
  <si>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</si>
  <si>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</si>
  <si>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</si>
  <si>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</si>
  <si>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</si>
  <si>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</si>
  <si>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</si>
  <si>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</si>
  <si>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</si>
  <si>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Салат овощной (картофель, морковь, соленый огурец, зеленый горошек, масло) </t>
  </si>
  <si>
    <t>этик.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</si>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</sst>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10" fillId="2" borderId="54" xfId="0" applyFont="1" applyFill="1" applyBorder="1"/>
    <xf numFmtId="0" fontId="9" fillId="2" borderId="55" xfId="0" applyFont="1" applyFill="1" applyBorder="1"/>
    <xf numFmtId="0" fontId="10" fillId="2" borderId="60" xfId="0" applyFont="1" applyFill="1" applyBorder="1" applyAlignment="1">
      <alignment horizontal="center"/>
    </xf>
    <xf numFmtId="0" fontId="10" fillId="2" borderId="60" xfId="0" applyFont="1" applyFill="1" applyBorder="1" applyAlignment="1">
      <alignment horizontal="left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2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4" xfId="0" applyFont="1" applyBorder="1" applyAlignment="1">
      <alignment horizontal="center"/>
    </xf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1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57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0" borderId="30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164" fontId="6" fillId="0" borderId="42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10" fillId="0" borderId="55" xfId="0" applyFont="1" applyFill="1" applyBorder="1"/>
    <xf numFmtId="0" fontId="5" fillId="0" borderId="42" xfId="1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2" borderId="59" xfId="0" applyFont="1" applyFill="1" applyBorder="1"/>
    <xf numFmtId="0" fontId="9" fillId="2" borderId="57" xfId="0" applyFont="1" applyFill="1" applyBorder="1"/>
    <xf numFmtId="0" fontId="6" fillId="2" borderId="54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0" borderId="31" xfId="0" applyFont="1" applyBorder="1"/>
    <xf numFmtId="0" fontId="10" fillId="2" borderId="5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0" xfId="0" applyFont="1" applyFill="1" applyBorder="1"/>
    <xf numFmtId="0" fontId="5" fillId="2" borderId="33" xfId="1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8" xfId="0" applyFont="1" applyFill="1" applyBorder="1" applyAlignment="1">
      <alignment vertical="center" wrapText="1"/>
    </xf>
    <xf numFmtId="0" fontId="10" fillId="2" borderId="56" xfId="0" applyFont="1" applyFill="1" applyBorder="1" applyAlignment="1">
      <alignment vertical="center" wrapText="1"/>
    </xf>
    <xf numFmtId="0" fontId="10" fillId="2" borderId="56" xfId="0" applyFont="1" applyFill="1" applyBorder="1" applyAlignment="1"/>
    <xf numFmtId="0" fontId="7" fillId="2" borderId="56" xfId="0" applyFont="1" applyFill="1" applyBorder="1" applyAlignment="1"/>
    <xf numFmtId="0" fontId="7" fillId="2" borderId="57" xfId="0" applyFont="1" applyFill="1" applyBorder="1" applyAlignment="1"/>
    <xf numFmtId="0" fontId="15" fillId="2" borderId="41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3" fillId="3" borderId="54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6" xfId="0" applyFont="1" applyBorder="1"/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164" fontId="10" fillId="2" borderId="59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164" fontId="10" fillId="2" borderId="54" xfId="0" applyNumberFormat="1" applyFont="1" applyFill="1" applyBorder="1" applyAlignment="1">
      <alignment horizontal="center"/>
    </xf>
    <xf numFmtId="0" fontId="10" fillId="2" borderId="57" xfId="0" applyFont="1" applyFill="1" applyBorder="1"/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3" xfId="0" applyFont="1" applyFill="1" applyBorder="1" applyAlignment="1">
      <alignment vertical="center" wrapText="1"/>
    </xf>
    <xf numFmtId="0" fontId="10" fillId="3" borderId="54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8" xfId="0" applyFont="1" applyFill="1" applyBorder="1"/>
    <xf numFmtId="0" fontId="10" fillId="2" borderId="48" xfId="0" applyFont="1" applyFill="1" applyBorder="1"/>
    <xf numFmtId="0" fontId="9" fillId="2" borderId="48" xfId="0" applyFont="1" applyFill="1" applyBorder="1"/>
    <xf numFmtId="0" fontId="10" fillId="0" borderId="58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7" xfId="0" applyFont="1" applyBorder="1"/>
    <xf numFmtId="0" fontId="10" fillId="0" borderId="60" xfId="0" applyFont="1" applyBorder="1" applyAlignment="1">
      <alignment wrapText="1"/>
    </xf>
    <xf numFmtId="0" fontId="10" fillId="0" borderId="47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8" xfId="0" applyFont="1" applyBorder="1"/>
    <xf numFmtId="0" fontId="7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73" xfId="0" applyFont="1" applyBorder="1"/>
    <xf numFmtId="0" fontId="10" fillId="0" borderId="58" xfId="0" applyFont="1" applyBorder="1" applyAlignment="1">
      <alignment horizontal="center"/>
    </xf>
    <xf numFmtId="0" fontId="7" fillId="0" borderId="65" xfId="0" applyFont="1" applyBorder="1" applyAlignment="1">
      <alignment horizontal="center" wrapText="1"/>
    </xf>
    <xf numFmtId="0" fontId="7" fillId="0" borderId="75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/>
    <xf numFmtId="0" fontId="7" fillId="0" borderId="76" xfId="0" applyFont="1" applyBorder="1"/>
    <xf numFmtId="0" fontId="7" fillId="0" borderId="51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7" fillId="0" borderId="61" xfId="0" applyFont="1" applyBorder="1" applyAlignment="1">
      <alignment horizontal="center"/>
    </xf>
    <xf numFmtId="0" fontId="10" fillId="2" borderId="36" xfId="0" applyFont="1" applyFill="1" applyBorder="1"/>
    <xf numFmtId="0" fontId="5" fillId="2" borderId="48" xfId="1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48" xfId="0" applyFont="1" applyBorder="1"/>
    <xf numFmtId="0" fontId="9" fillId="0" borderId="50" xfId="0" applyFont="1" applyBorder="1"/>
    <xf numFmtId="0" fontId="15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0" borderId="74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0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9" fillId="4" borderId="57" xfId="0" applyFont="1" applyFill="1" applyBorder="1"/>
    <xf numFmtId="0" fontId="15" fillId="0" borderId="3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2" borderId="60" xfId="0" applyFont="1" applyFill="1" applyBorder="1" applyAlignment="1">
      <alignment wrapText="1"/>
    </xf>
    <xf numFmtId="0" fontId="7" fillId="0" borderId="51" xfId="0" applyFont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9" xfId="0" applyFont="1" applyBorder="1"/>
    <xf numFmtId="0" fontId="7" fillId="0" borderId="78" xfId="0" applyFont="1" applyBorder="1" applyAlignment="1">
      <alignment horizontal="center"/>
    </xf>
    <xf numFmtId="0" fontId="7" fillId="0" borderId="68" xfId="0" applyFont="1" applyBorder="1"/>
    <xf numFmtId="0" fontId="7" fillId="0" borderId="66" xfId="0" applyFont="1" applyBorder="1"/>
    <xf numFmtId="0" fontId="7" fillId="0" borderId="25" xfId="0" applyFont="1" applyBorder="1"/>
    <xf numFmtId="0" fontId="7" fillId="0" borderId="2" xfId="0" applyFont="1" applyBorder="1" applyAlignment="1">
      <alignment horizontal="center" wrapText="1"/>
    </xf>
    <xf numFmtId="0" fontId="9" fillId="0" borderId="38" xfId="0" applyFont="1" applyFill="1" applyBorder="1"/>
    <xf numFmtId="0" fontId="7" fillId="0" borderId="42" xfId="0" applyFont="1" applyFill="1" applyBorder="1" applyAlignment="1"/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55" xfId="0" applyFont="1" applyFill="1" applyBorder="1"/>
    <xf numFmtId="0" fontId="7" fillId="0" borderId="43" xfId="0" applyFont="1" applyFill="1" applyBorder="1"/>
    <xf numFmtId="0" fontId="6" fillId="0" borderId="50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5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1" xfId="0" applyFont="1" applyFill="1" applyBorder="1"/>
    <xf numFmtId="0" fontId="10" fillId="4" borderId="20" xfId="0" applyFont="1" applyFill="1" applyBorder="1"/>
    <xf numFmtId="0" fontId="10" fillId="2" borderId="58" xfId="0" applyFont="1" applyFill="1" applyBorder="1" applyAlignment="1">
      <alignment horizontal="left"/>
    </xf>
    <xf numFmtId="0" fontId="9" fillId="3" borderId="56" xfId="0" applyFont="1" applyFill="1" applyBorder="1"/>
    <xf numFmtId="0" fontId="9" fillId="4" borderId="59" xfId="0" applyFont="1" applyFill="1" applyBorder="1"/>
    <xf numFmtId="0" fontId="9" fillId="3" borderId="59" xfId="0" applyFont="1" applyFill="1" applyBorder="1"/>
    <xf numFmtId="0" fontId="9" fillId="0" borderId="48" xfId="0" applyFont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0" fillId="2" borderId="58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1" xfId="0" applyFont="1" applyBorder="1" applyAlignment="1">
      <alignment horizontal="center"/>
    </xf>
    <xf numFmtId="0" fontId="6" fillId="0" borderId="53" xfId="0" applyFont="1" applyBorder="1"/>
    <xf numFmtId="0" fontId="10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9" fillId="0" borderId="45" xfId="0" applyFont="1" applyBorder="1" applyAlignment="1"/>
    <xf numFmtId="0" fontId="9" fillId="0" borderId="37" xfId="0" applyFont="1" applyBorder="1" applyAlignment="1"/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4"/>
  <sheetViews>
    <sheetView zoomScale="41" zoomScaleNormal="41" workbookViewId="0">
      <selection activeCell="J27" sqref="J2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97"/>
      <c r="B4" s="552" t="s">
        <v>37</v>
      </c>
      <c r="C4" s="322"/>
      <c r="D4" s="427"/>
      <c r="E4" s="552"/>
      <c r="F4" s="551"/>
      <c r="G4" s="300" t="s">
        <v>20</v>
      </c>
      <c r="H4" s="301"/>
      <c r="I4" s="302"/>
      <c r="J4" s="372" t="s">
        <v>21</v>
      </c>
      <c r="K4" s="773" t="s">
        <v>22</v>
      </c>
      <c r="L4" s="774"/>
      <c r="M4" s="775"/>
      <c r="N4" s="775"/>
      <c r="O4" s="776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ht="47" thickBot="1" x14ac:dyDescent="0.4">
      <c r="A5" s="98" t="s">
        <v>0</v>
      </c>
      <c r="B5" s="122" t="s">
        <v>38</v>
      </c>
      <c r="C5" s="558" t="s">
        <v>39</v>
      </c>
      <c r="D5" s="142" t="s">
        <v>36</v>
      </c>
      <c r="E5" s="122" t="s">
        <v>24</v>
      </c>
      <c r="F5" s="115" t="s">
        <v>35</v>
      </c>
      <c r="G5" s="273" t="s">
        <v>25</v>
      </c>
      <c r="H5" s="83" t="s">
        <v>26</v>
      </c>
      <c r="I5" s="84" t="s">
        <v>27</v>
      </c>
      <c r="J5" s="373" t="s">
        <v>28</v>
      </c>
      <c r="K5" s="433" t="s">
        <v>29</v>
      </c>
      <c r="L5" s="433" t="s">
        <v>121</v>
      </c>
      <c r="M5" s="433" t="s">
        <v>30</v>
      </c>
      <c r="N5" s="605" t="s">
        <v>122</v>
      </c>
      <c r="O5" s="433" t="s">
        <v>123</v>
      </c>
      <c r="P5" s="433" t="s">
        <v>31</v>
      </c>
      <c r="Q5" s="433" t="s">
        <v>32</v>
      </c>
      <c r="R5" s="433" t="s">
        <v>33</v>
      </c>
      <c r="S5" s="43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23" ht="34.5" customHeight="1" x14ac:dyDescent="0.35">
      <c r="A6" s="101" t="s">
        <v>5</v>
      </c>
      <c r="B6" s="156">
        <v>25</v>
      </c>
      <c r="C6" s="280" t="s">
        <v>17</v>
      </c>
      <c r="D6" s="417" t="s">
        <v>47</v>
      </c>
      <c r="E6" s="419">
        <v>150</v>
      </c>
      <c r="F6" s="156"/>
      <c r="G6" s="41">
        <v>0.6</v>
      </c>
      <c r="H6" s="42">
        <v>0.45</v>
      </c>
      <c r="I6" s="49">
        <v>12.3</v>
      </c>
      <c r="J6" s="210">
        <v>54.9</v>
      </c>
      <c r="K6" s="306">
        <v>0.03</v>
      </c>
      <c r="L6" s="41">
        <v>0.05</v>
      </c>
      <c r="M6" s="42">
        <v>7.5</v>
      </c>
      <c r="N6" s="42">
        <v>0</v>
      </c>
      <c r="O6" s="43">
        <v>0</v>
      </c>
      <c r="P6" s="306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9">
        <v>0.02</v>
      </c>
    </row>
    <row r="7" spans="1:23" ht="34.5" customHeight="1" x14ac:dyDescent="0.35">
      <c r="A7" s="99"/>
      <c r="B7" s="151">
        <v>30</v>
      </c>
      <c r="C7" s="167" t="s">
        <v>7</v>
      </c>
      <c r="D7" s="190" t="s">
        <v>13</v>
      </c>
      <c r="E7" s="151">
        <v>200</v>
      </c>
      <c r="F7" s="190"/>
      <c r="G7" s="274">
        <v>6</v>
      </c>
      <c r="H7" s="17">
        <v>6.28</v>
      </c>
      <c r="I7" s="46">
        <v>7.12</v>
      </c>
      <c r="J7" s="209">
        <v>109.74</v>
      </c>
      <c r="K7" s="274">
        <v>0.06</v>
      </c>
      <c r="L7" s="19">
        <v>0.08</v>
      </c>
      <c r="M7" s="17">
        <v>9.92</v>
      </c>
      <c r="N7" s="17">
        <v>121</v>
      </c>
      <c r="O7" s="46">
        <v>8.0000000000000002E-3</v>
      </c>
      <c r="P7" s="274">
        <v>37.1</v>
      </c>
      <c r="Q7" s="17">
        <v>79.599999999999994</v>
      </c>
      <c r="R7" s="17">
        <v>21.2</v>
      </c>
      <c r="S7" s="17">
        <v>1.2</v>
      </c>
      <c r="T7" s="17">
        <v>329.8</v>
      </c>
      <c r="U7" s="17">
        <v>6.0000000000000001E-3</v>
      </c>
      <c r="V7" s="17">
        <v>0</v>
      </c>
      <c r="W7" s="46">
        <v>3.2000000000000001E-2</v>
      </c>
    </row>
    <row r="8" spans="1:23" ht="34.5" customHeight="1" x14ac:dyDescent="0.35">
      <c r="A8" s="102"/>
      <c r="B8" s="151">
        <v>255</v>
      </c>
      <c r="C8" s="167" t="s">
        <v>8</v>
      </c>
      <c r="D8" s="299" t="s">
        <v>158</v>
      </c>
      <c r="E8" s="153">
        <v>250</v>
      </c>
      <c r="F8" s="299"/>
      <c r="G8" s="274">
        <v>27.75</v>
      </c>
      <c r="H8" s="17">
        <v>11.25</v>
      </c>
      <c r="I8" s="46">
        <v>38</v>
      </c>
      <c r="J8" s="209">
        <v>365.25</v>
      </c>
      <c r="K8" s="274">
        <v>0.1</v>
      </c>
      <c r="L8" s="19">
        <v>0.2</v>
      </c>
      <c r="M8" s="17">
        <v>1.32</v>
      </c>
      <c r="N8" s="17">
        <v>150</v>
      </c>
      <c r="O8" s="46">
        <v>0</v>
      </c>
      <c r="P8" s="274">
        <v>25.42</v>
      </c>
      <c r="Q8" s="17">
        <v>300.32</v>
      </c>
      <c r="R8" s="17">
        <v>56.72</v>
      </c>
      <c r="S8" s="17">
        <v>3.8</v>
      </c>
      <c r="T8" s="17">
        <v>461.72</v>
      </c>
      <c r="U8" s="17">
        <v>0.01</v>
      </c>
      <c r="V8" s="17">
        <v>7.0000000000000001E-3</v>
      </c>
      <c r="W8" s="46">
        <v>0.1</v>
      </c>
    </row>
    <row r="9" spans="1:23" ht="34.5" customHeight="1" x14ac:dyDescent="0.35">
      <c r="A9" s="102"/>
      <c r="B9" s="151">
        <v>98</v>
      </c>
      <c r="C9" s="167" t="s">
        <v>15</v>
      </c>
      <c r="D9" s="190" t="s">
        <v>14</v>
      </c>
      <c r="E9" s="151">
        <v>200</v>
      </c>
      <c r="F9" s="190"/>
      <c r="G9" s="274">
        <v>0.4</v>
      </c>
      <c r="H9" s="17">
        <v>0</v>
      </c>
      <c r="I9" s="46">
        <v>27</v>
      </c>
      <c r="J9" s="209">
        <v>110</v>
      </c>
      <c r="K9" s="274">
        <v>0</v>
      </c>
      <c r="L9" s="19">
        <v>0</v>
      </c>
      <c r="M9" s="17">
        <v>1.4</v>
      </c>
      <c r="N9" s="17">
        <v>0</v>
      </c>
      <c r="O9" s="46">
        <v>0</v>
      </c>
      <c r="P9" s="274">
        <v>12.8</v>
      </c>
      <c r="Q9" s="17">
        <v>2.2000000000000002</v>
      </c>
      <c r="R9" s="17">
        <v>1.8</v>
      </c>
      <c r="S9" s="17">
        <v>0.5</v>
      </c>
      <c r="T9" s="17">
        <v>0.6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2"/>
      <c r="B10" s="154">
        <v>119</v>
      </c>
      <c r="C10" s="167" t="s">
        <v>11</v>
      </c>
      <c r="D10" s="190" t="s">
        <v>53</v>
      </c>
      <c r="E10" s="151">
        <v>30</v>
      </c>
      <c r="F10" s="190"/>
      <c r="G10" s="274">
        <v>2.13</v>
      </c>
      <c r="H10" s="17">
        <v>0.21</v>
      </c>
      <c r="I10" s="46">
        <v>13.26</v>
      </c>
      <c r="J10" s="209">
        <v>72</v>
      </c>
      <c r="K10" s="316">
        <v>0.03</v>
      </c>
      <c r="L10" s="21">
        <v>0.01</v>
      </c>
      <c r="M10" s="22">
        <v>0</v>
      </c>
      <c r="N10" s="22">
        <v>0</v>
      </c>
      <c r="O10" s="54">
        <v>0</v>
      </c>
      <c r="P10" s="316">
        <v>11.1</v>
      </c>
      <c r="Q10" s="22">
        <v>65.400000000000006</v>
      </c>
      <c r="R10" s="22">
        <v>19.5</v>
      </c>
      <c r="S10" s="22">
        <v>0.84</v>
      </c>
      <c r="T10" s="22">
        <v>27.9</v>
      </c>
      <c r="U10" s="22">
        <v>1E-3</v>
      </c>
      <c r="V10" s="22">
        <v>2E-3</v>
      </c>
      <c r="W10" s="54">
        <v>0</v>
      </c>
    </row>
    <row r="11" spans="1:23" ht="34.5" customHeight="1" x14ac:dyDescent="0.35">
      <c r="A11" s="102"/>
      <c r="B11" s="151">
        <v>120</v>
      </c>
      <c r="C11" s="167" t="s">
        <v>12</v>
      </c>
      <c r="D11" s="190" t="s">
        <v>44</v>
      </c>
      <c r="E11" s="151">
        <v>20</v>
      </c>
      <c r="F11" s="190"/>
      <c r="G11" s="274">
        <v>1.1399999999999999</v>
      </c>
      <c r="H11" s="17">
        <v>0.22</v>
      </c>
      <c r="I11" s="46">
        <v>7.44</v>
      </c>
      <c r="J11" s="209">
        <v>36.26</v>
      </c>
      <c r="K11" s="316">
        <v>0.02</v>
      </c>
      <c r="L11" s="21">
        <v>2.4E-2</v>
      </c>
      <c r="M11" s="22">
        <v>0.08</v>
      </c>
      <c r="N11" s="22">
        <v>0</v>
      </c>
      <c r="O11" s="54">
        <v>0</v>
      </c>
      <c r="P11" s="316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ht="34.5" customHeight="1" x14ac:dyDescent="0.35">
      <c r="A12" s="102"/>
      <c r="B12" s="257"/>
      <c r="C12" s="259"/>
      <c r="D12" s="349" t="s">
        <v>18</v>
      </c>
      <c r="E12" s="370">
        <f>SUM(E6:E11)</f>
        <v>850</v>
      </c>
      <c r="F12" s="286"/>
      <c r="G12" s="220">
        <f>SUM(G6:G11)</f>
        <v>38.020000000000003</v>
      </c>
      <c r="H12" s="15">
        <f>SUM(H6:H11)</f>
        <v>18.41</v>
      </c>
      <c r="I12" s="51">
        <f>SUM(I6:I11)</f>
        <v>105.12</v>
      </c>
      <c r="J12" s="366">
        <f>SUM(J6:J11)</f>
        <v>748.15</v>
      </c>
      <c r="K12" s="220">
        <f t="shared" ref="K12:W12" si="0">SUM(K6:K11)</f>
        <v>0.24</v>
      </c>
      <c r="L12" s="15">
        <f t="shared" si="0"/>
        <v>0.36400000000000005</v>
      </c>
      <c r="M12" s="15">
        <f t="shared" si="0"/>
        <v>20.22</v>
      </c>
      <c r="N12" s="15">
        <f t="shared" si="0"/>
        <v>271</v>
      </c>
      <c r="O12" s="51">
        <f t="shared" si="0"/>
        <v>8.0000000000000002E-3</v>
      </c>
      <c r="P12" s="220">
        <f t="shared" si="0"/>
        <v>121.71999999999998</v>
      </c>
      <c r="Q12" s="15">
        <f t="shared" si="0"/>
        <v>495.52</v>
      </c>
      <c r="R12" s="15">
        <f t="shared" si="0"/>
        <v>125.42</v>
      </c>
      <c r="S12" s="15">
        <f t="shared" si="0"/>
        <v>10.25</v>
      </c>
      <c r="T12" s="15">
        <f t="shared" si="0"/>
        <v>1126.02</v>
      </c>
      <c r="U12" s="15">
        <f t="shared" si="0"/>
        <v>2.1000000000000005E-2</v>
      </c>
      <c r="V12" s="15">
        <f t="shared" si="0"/>
        <v>1.12E-2</v>
      </c>
      <c r="W12" s="51">
        <f t="shared" si="0"/>
        <v>0.16400000000000003</v>
      </c>
    </row>
    <row r="13" spans="1:23" ht="34.5" customHeight="1" thickBot="1" x14ac:dyDescent="0.4">
      <c r="A13" s="436"/>
      <c r="B13" s="380"/>
      <c r="C13" s="343"/>
      <c r="D13" s="350" t="s">
        <v>19</v>
      </c>
      <c r="E13" s="343"/>
      <c r="F13" s="365"/>
      <c r="G13" s="434"/>
      <c r="H13" s="45"/>
      <c r="I13" s="435"/>
      <c r="J13" s="367">
        <f>J12/23.5</f>
        <v>31.836170212765957</v>
      </c>
      <c r="K13" s="346"/>
      <c r="L13" s="341"/>
      <c r="M13" s="47"/>
      <c r="N13" s="47"/>
      <c r="O13" s="48"/>
      <c r="P13" s="346"/>
      <c r="Q13" s="47"/>
      <c r="R13" s="47"/>
      <c r="S13" s="47"/>
      <c r="T13" s="47"/>
      <c r="U13" s="47"/>
      <c r="V13" s="47"/>
      <c r="W13" s="48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33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2"/>
      <c r="B4" s="461" t="s">
        <v>37</v>
      </c>
      <c r="C4" s="145"/>
      <c r="D4" s="177"/>
      <c r="E4" s="461"/>
      <c r="F4" s="462"/>
      <c r="G4" s="290" t="s">
        <v>20</v>
      </c>
      <c r="H4" s="77"/>
      <c r="I4" s="77"/>
      <c r="J4" s="206" t="s">
        <v>21</v>
      </c>
      <c r="K4" s="773" t="s">
        <v>22</v>
      </c>
      <c r="L4" s="774"/>
      <c r="M4" s="775"/>
      <c r="N4" s="775"/>
      <c r="O4" s="776"/>
      <c r="P4" s="780" t="s">
        <v>23</v>
      </c>
      <c r="Q4" s="781"/>
      <c r="R4" s="781"/>
      <c r="S4" s="781"/>
      <c r="T4" s="781"/>
      <c r="U4" s="781"/>
      <c r="V4" s="781"/>
      <c r="W4" s="788"/>
    </row>
    <row r="5" spans="1:23" s="18" customFormat="1" ht="47" thickBot="1" x14ac:dyDescent="0.4">
      <c r="A5" s="78" t="s">
        <v>0</v>
      </c>
      <c r="B5" s="115" t="s">
        <v>38</v>
      </c>
      <c r="C5" s="146" t="s">
        <v>39</v>
      </c>
      <c r="D5" s="122" t="s">
        <v>36</v>
      </c>
      <c r="E5" s="115" t="s">
        <v>24</v>
      </c>
      <c r="F5" s="122" t="s">
        <v>35</v>
      </c>
      <c r="G5" s="273" t="s">
        <v>25</v>
      </c>
      <c r="H5" s="83" t="s">
        <v>26</v>
      </c>
      <c r="I5" s="203" t="s">
        <v>27</v>
      </c>
      <c r="J5" s="207" t="s">
        <v>28</v>
      </c>
      <c r="K5" s="433" t="s">
        <v>29</v>
      </c>
      <c r="L5" s="433" t="s">
        <v>121</v>
      </c>
      <c r="M5" s="433" t="s">
        <v>30</v>
      </c>
      <c r="N5" s="605" t="s">
        <v>122</v>
      </c>
      <c r="O5" s="433" t="s">
        <v>123</v>
      </c>
      <c r="P5" s="433" t="s">
        <v>31</v>
      </c>
      <c r="Q5" s="433" t="s">
        <v>32</v>
      </c>
      <c r="R5" s="433" t="s">
        <v>33</v>
      </c>
      <c r="S5" s="433" t="s">
        <v>34</v>
      </c>
      <c r="T5" s="433" t="s">
        <v>124</v>
      </c>
      <c r="U5" s="433" t="s">
        <v>125</v>
      </c>
      <c r="V5" s="433" t="s">
        <v>126</v>
      </c>
      <c r="W5" s="613" t="s">
        <v>127</v>
      </c>
    </row>
    <row r="6" spans="1:23" s="18" customFormat="1" ht="33.75" customHeight="1" x14ac:dyDescent="0.35">
      <c r="A6" s="671" t="s">
        <v>5</v>
      </c>
      <c r="B6" s="156">
        <v>24</v>
      </c>
      <c r="C6" s="476" t="s">
        <v>6</v>
      </c>
      <c r="D6" s="313" t="s">
        <v>119</v>
      </c>
      <c r="E6" s="353">
        <v>150</v>
      </c>
      <c r="F6" s="637"/>
      <c r="G6" s="306">
        <v>0.6</v>
      </c>
      <c r="H6" s="42">
        <v>0</v>
      </c>
      <c r="I6" s="43">
        <v>16.95</v>
      </c>
      <c r="J6" s="374">
        <v>69</v>
      </c>
      <c r="K6" s="306">
        <v>0.01</v>
      </c>
      <c r="L6" s="42">
        <v>0.03</v>
      </c>
      <c r="M6" s="42">
        <v>19.5</v>
      </c>
      <c r="N6" s="42">
        <v>0</v>
      </c>
      <c r="O6" s="49">
        <v>0</v>
      </c>
      <c r="P6" s="306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23" s="18" customFormat="1" ht="33.75" customHeight="1" x14ac:dyDescent="0.35">
      <c r="A7" s="161"/>
      <c r="B7" s="153">
        <v>31</v>
      </c>
      <c r="C7" s="634" t="s">
        <v>7</v>
      </c>
      <c r="D7" s="361" t="s">
        <v>76</v>
      </c>
      <c r="E7" s="323">
        <v>200</v>
      </c>
      <c r="F7" s="181"/>
      <c r="G7" s="275">
        <v>5.74</v>
      </c>
      <c r="H7" s="13">
        <v>8.7799999999999994</v>
      </c>
      <c r="I7" s="50">
        <v>8.74</v>
      </c>
      <c r="J7" s="118">
        <v>138.04</v>
      </c>
      <c r="K7" s="275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75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0">
        <v>3.5999999999999997E-2</v>
      </c>
    </row>
    <row r="8" spans="1:23" s="18" customFormat="1" ht="51" customHeight="1" x14ac:dyDescent="0.35">
      <c r="A8" s="124"/>
      <c r="B8" s="152">
        <v>247</v>
      </c>
      <c r="C8" s="635" t="s">
        <v>62</v>
      </c>
      <c r="D8" s="438" t="s">
        <v>136</v>
      </c>
      <c r="E8" s="117">
        <v>150</v>
      </c>
      <c r="F8" s="182"/>
      <c r="G8" s="279">
        <v>3.37</v>
      </c>
      <c r="H8" s="95">
        <v>7.15</v>
      </c>
      <c r="I8" s="231">
        <v>17.5</v>
      </c>
      <c r="J8" s="456">
        <v>148.66</v>
      </c>
      <c r="K8" s="275">
        <v>0.12</v>
      </c>
      <c r="L8" s="13">
        <v>0.12</v>
      </c>
      <c r="M8" s="13">
        <v>18.57</v>
      </c>
      <c r="N8" s="13">
        <v>90</v>
      </c>
      <c r="O8" s="25">
        <v>0.09</v>
      </c>
      <c r="P8" s="275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0">
        <v>0.03</v>
      </c>
    </row>
    <row r="9" spans="1:23" s="18" customFormat="1" ht="43.5" customHeight="1" x14ac:dyDescent="0.35">
      <c r="A9" s="124"/>
      <c r="B9" s="151">
        <v>114</v>
      </c>
      <c r="C9" s="190" t="s">
        <v>42</v>
      </c>
      <c r="D9" s="241" t="s">
        <v>49</v>
      </c>
      <c r="E9" s="420">
        <v>200</v>
      </c>
      <c r="F9" s="151"/>
      <c r="G9" s="19">
        <v>0.2</v>
      </c>
      <c r="H9" s="17">
        <v>0</v>
      </c>
      <c r="I9" s="20">
        <v>11</v>
      </c>
      <c r="J9" s="208">
        <v>44.8</v>
      </c>
      <c r="K9" s="274">
        <v>0</v>
      </c>
      <c r="L9" s="19">
        <v>0</v>
      </c>
      <c r="M9" s="17">
        <v>0.08</v>
      </c>
      <c r="N9" s="17">
        <v>0</v>
      </c>
      <c r="O9" s="46">
        <v>0</v>
      </c>
      <c r="P9" s="274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18" customFormat="1" ht="33.75" customHeight="1" x14ac:dyDescent="0.35">
      <c r="A10" s="124"/>
      <c r="B10" s="234">
        <v>119</v>
      </c>
      <c r="C10" s="635" t="s">
        <v>11</v>
      </c>
      <c r="D10" s="169" t="s">
        <v>53</v>
      </c>
      <c r="E10" s="117">
        <v>45</v>
      </c>
      <c r="F10" s="182"/>
      <c r="G10" s="316">
        <v>3.19</v>
      </c>
      <c r="H10" s="22">
        <v>0.31</v>
      </c>
      <c r="I10" s="54">
        <v>19.89</v>
      </c>
      <c r="J10" s="315">
        <v>108</v>
      </c>
      <c r="K10" s="316">
        <v>0.05</v>
      </c>
      <c r="L10" s="22">
        <v>0.02</v>
      </c>
      <c r="M10" s="22">
        <v>0</v>
      </c>
      <c r="N10" s="22">
        <v>0</v>
      </c>
      <c r="O10" s="23">
        <v>0</v>
      </c>
      <c r="P10" s="316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4">
        <v>0</v>
      </c>
    </row>
    <row r="11" spans="1:23" s="18" customFormat="1" ht="33.75" customHeight="1" x14ac:dyDescent="0.35">
      <c r="A11" s="124"/>
      <c r="B11" s="152">
        <v>120</v>
      </c>
      <c r="C11" s="635" t="s">
        <v>12</v>
      </c>
      <c r="D11" s="169" t="s">
        <v>44</v>
      </c>
      <c r="E11" s="117">
        <v>25</v>
      </c>
      <c r="F11" s="182"/>
      <c r="G11" s="316">
        <v>1.42</v>
      </c>
      <c r="H11" s="22">
        <v>0.27</v>
      </c>
      <c r="I11" s="54">
        <v>9.3000000000000007</v>
      </c>
      <c r="J11" s="315">
        <v>45.32</v>
      </c>
      <c r="K11" s="316">
        <v>0.02</v>
      </c>
      <c r="L11" s="22">
        <v>0.03</v>
      </c>
      <c r="M11" s="22">
        <v>0.1</v>
      </c>
      <c r="N11" s="22">
        <v>0</v>
      </c>
      <c r="O11" s="23">
        <v>0</v>
      </c>
      <c r="P11" s="316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4">
        <v>0.02</v>
      </c>
    </row>
    <row r="12" spans="1:23" s="18" customFormat="1" ht="33.75" customHeight="1" x14ac:dyDescent="0.35">
      <c r="A12" s="124"/>
      <c r="B12" s="439"/>
      <c r="C12" s="636"/>
      <c r="D12" s="362" t="s">
        <v>18</v>
      </c>
      <c r="E12" s="447">
        <f>SUM(E6:E11)</f>
        <v>770</v>
      </c>
      <c r="F12" s="182"/>
      <c r="G12" s="222">
        <f t="shared" ref="G12:W12" si="0">SUM(G6:G11)</f>
        <v>14.52</v>
      </c>
      <c r="H12" s="36">
        <f t="shared" si="0"/>
        <v>16.509999999999998</v>
      </c>
      <c r="I12" s="71">
        <f t="shared" si="0"/>
        <v>83.38</v>
      </c>
      <c r="J12" s="117">
        <f t="shared" si="0"/>
        <v>553.82000000000005</v>
      </c>
      <c r="K12" s="222">
        <f t="shared" si="0"/>
        <v>0.23999999999999996</v>
      </c>
      <c r="L12" s="36">
        <f t="shared" si="0"/>
        <v>0.27999999999999997</v>
      </c>
      <c r="M12" s="36">
        <f t="shared" si="0"/>
        <v>43.49</v>
      </c>
      <c r="N12" s="36">
        <f t="shared" si="0"/>
        <v>222.8</v>
      </c>
      <c r="O12" s="307">
        <f t="shared" si="0"/>
        <v>0.15</v>
      </c>
      <c r="P12" s="222">
        <f t="shared" si="0"/>
        <v>139.81</v>
      </c>
      <c r="Q12" s="36">
        <f t="shared" si="0"/>
        <v>315.24</v>
      </c>
      <c r="R12" s="36">
        <f t="shared" si="0"/>
        <v>106.29</v>
      </c>
      <c r="S12" s="36">
        <f t="shared" si="0"/>
        <v>8.5299999999999994</v>
      </c>
      <c r="T12" s="36">
        <f t="shared" si="0"/>
        <v>1386.83</v>
      </c>
      <c r="U12" s="36">
        <f t="shared" si="0"/>
        <v>1.3500000000000002E-2</v>
      </c>
      <c r="V12" s="36">
        <f t="shared" si="0"/>
        <v>6.0000000000000001E-3</v>
      </c>
      <c r="W12" s="71">
        <f t="shared" si="0"/>
        <v>0.10099999999999999</v>
      </c>
    </row>
    <row r="13" spans="1:23" s="18" customFormat="1" ht="33.75" customHeight="1" thickBot="1" x14ac:dyDescent="0.4">
      <c r="A13" s="163"/>
      <c r="B13" s="158"/>
      <c r="C13" s="261"/>
      <c r="D13" s="363" t="s">
        <v>19</v>
      </c>
      <c r="E13" s="229"/>
      <c r="F13" s="218"/>
      <c r="G13" s="225"/>
      <c r="H13" s="60"/>
      <c r="I13" s="132"/>
      <c r="J13" s="491">
        <f>J12/23.5</f>
        <v>23.5668085106383</v>
      </c>
      <c r="K13" s="225"/>
      <c r="L13" s="60"/>
      <c r="M13" s="60"/>
      <c r="N13" s="60"/>
      <c r="O13" s="143"/>
      <c r="P13" s="225"/>
      <c r="Q13" s="60"/>
      <c r="R13" s="60"/>
      <c r="S13" s="60"/>
      <c r="T13" s="60"/>
      <c r="U13" s="60"/>
      <c r="V13" s="60"/>
      <c r="W13" s="132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459"/>
      <c r="B15" s="318"/>
      <c r="C15" s="236"/>
      <c r="D15" s="27"/>
      <c r="E15" s="28"/>
      <c r="F15" s="11"/>
      <c r="G15" s="9"/>
      <c r="H15" s="11"/>
      <c r="I15" s="11"/>
    </row>
    <row r="16" spans="1:23" ht="18" x14ac:dyDescent="0.35">
      <c r="A16" s="459"/>
      <c r="B16" s="318"/>
      <c r="C16" s="318"/>
      <c r="D16" s="27"/>
      <c r="E16" s="28"/>
      <c r="F16" s="11"/>
      <c r="G16" s="11"/>
      <c r="H16" s="11"/>
      <c r="I16" s="11"/>
      <c r="Q16" s="608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33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97"/>
      <c r="B4" s="137"/>
      <c r="C4" s="73" t="s">
        <v>37</v>
      </c>
      <c r="D4" s="74"/>
      <c r="E4" s="75"/>
      <c r="F4" s="76"/>
      <c r="G4" s="73"/>
      <c r="H4" s="77" t="s">
        <v>20</v>
      </c>
      <c r="I4" s="77"/>
      <c r="J4" s="77"/>
      <c r="K4" s="206" t="s">
        <v>21</v>
      </c>
      <c r="L4" s="773" t="s">
        <v>22</v>
      </c>
      <c r="M4" s="774"/>
      <c r="N4" s="775"/>
      <c r="O4" s="775"/>
      <c r="P4" s="776"/>
      <c r="Q4" s="777" t="s">
        <v>23</v>
      </c>
      <c r="R4" s="778"/>
      <c r="S4" s="778"/>
      <c r="T4" s="778"/>
      <c r="U4" s="778"/>
      <c r="V4" s="778"/>
      <c r="W4" s="778"/>
      <c r="X4" s="778"/>
    </row>
    <row r="5" spans="1:24" s="18" customFormat="1" ht="47" thickBot="1" x14ac:dyDescent="0.4">
      <c r="A5" s="98" t="s">
        <v>0</v>
      </c>
      <c r="B5" s="138"/>
      <c r="C5" s="79" t="s">
        <v>38</v>
      </c>
      <c r="D5" s="80" t="s">
        <v>39</v>
      </c>
      <c r="E5" s="81" t="s">
        <v>36</v>
      </c>
      <c r="F5" s="81" t="s">
        <v>24</v>
      </c>
      <c r="G5" s="79" t="s">
        <v>35</v>
      </c>
      <c r="H5" s="82" t="s">
        <v>25</v>
      </c>
      <c r="I5" s="83" t="s">
        <v>26</v>
      </c>
      <c r="J5" s="203" t="s">
        <v>27</v>
      </c>
      <c r="K5" s="207" t="s">
        <v>28</v>
      </c>
      <c r="L5" s="433" t="s">
        <v>29</v>
      </c>
      <c r="M5" s="433" t="s">
        <v>121</v>
      </c>
      <c r="N5" s="433" t="s">
        <v>30</v>
      </c>
      <c r="O5" s="605" t="s">
        <v>122</v>
      </c>
      <c r="P5" s="433" t="s">
        <v>123</v>
      </c>
      <c r="Q5" s="433" t="s">
        <v>31</v>
      </c>
      <c r="R5" s="433" t="s">
        <v>32</v>
      </c>
      <c r="S5" s="433" t="s">
        <v>33</v>
      </c>
      <c r="T5" s="433" t="s">
        <v>34</v>
      </c>
      <c r="U5" s="433" t="s">
        <v>124</v>
      </c>
      <c r="V5" s="433" t="s">
        <v>125</v>
      </c>
      <c r="W5" s="433" t="s">
        <v>126</v>
      </c>
      <c r="X5" s="433" t="s">
        <v>127</v>
      </c>
    </row>
    <row r="6" spans="1:24" s="18" customFormat="1" ht="33.75" customHeight="1" x14ac:dyDescent="0.35">
      <c r="A6" s="101" t="s">
        <v>5</v>
      </c>
      <c r="B6" s="543"/>
      <c r="C6" s="244">
        <v>10</v>
      </c>
      <c r="D6" s="648" t="s">
        <v>6</v>
      </c>
      <c r="E6" s="705" t="s">
        <v>141</v>
      </c>
      <c r="F6" s="680">
        <v>60</v>
      </c>
      <c r="G6" s="240"/>
      <c r="H6" s="292">
        <v>0.48</v>
      </c>
      <c r="I6" s="39">
        <v>4.8600000000000003</v>
      </c>
      <c r="J6" s="57">
        <v>1.2</v>
      </c>
      <c r="K6" s="616">
        <v>50.28</v>
      </c>
      <c r="L6" s="39">
        <v>0.01</v>
      </c>
      <c r="M6" s="39">
        <v>0.02</v>
      </c>
      <c r="N6" s="39">
        <v>7.9</v>
      </c>
      <c r="O6" s="39">
        <v>24</v>
      </c>
      <c r="P6" s="39">
        <v>0</v>
      </c>
      <c r="Q6" s="306">
        <v>18.73</v>
      </c>
      <c r="R6" s="42">
        <v>25.25</v>
      </c>
      <c r="S6" s="42">
        <v>9.35</v>
      </c>
      <c r="T6" s="42">
        <v>0.37</v>
      </c>
      <c r="U6" s="42">
        <v>114.19</v>
      </c>
      <c r="V6" s="42">
        <v>0</v>
      </c>
      <c r="W6" s="42">
        <v>2.0000000000000001E-4</v>
      </c>
      <c r="X6" s="43">
        <v>0</v>
      </c>
    </row>
    <row r="7" spans="1:24" s="38" customFormat="1" ht="33.75" customHeight="1" x14ac:dyDescent="0.35">
      <c r="A7" s="100"/>
      <c r="B7" s="492"/>
      <c r="C7" s="117">
        <v>34</v>
      </c>
      <c r="D7" s="147" t="s">
        <v>7</v>
      </c>
      <c r="E7" s="193" t="s">
        <v>75</v>
      </c>
      <c r="F7" s="258">
        <v>200</v>
      </c>
      <c r="G7" s="117"/>
      <c r="H7" s="279">
        <v>9</v>
      </c>
      <c r="I7" s="95">
        <v>5.6</v>
      </c>
      <c r="J7" s="96">
        <v>13.8</v>
      </c>
      <c r="K7" s="234">
        <v>141</v>
      </c>
      <c r="L7" s="279">
        <v>0.24</v>
      </c>
      <c r="M7" s="232">
        <v>0.1</v>
      </c>
      <c r="N7" s="95">
        <v>1.1599999999999999</v>
      </c>
      <c r="O7" s="95">
        <v>160</v>
      </c>
      <c r="P7" s="231">
        <v>0</v>
      </c>
      <c r="Q7" s="279">
        <v>45.56</v>
      </c>
      <c r="R7" s="95">
        <v>86.52</v>
      </c>
      <c r="S7" s="95">
        <v>28.94</v>
      </c>
      <c r="T7" s="95">
        <v>2.16</v>
      </c>
      <c r="U7" s="95">
        <v>499.2</v>
      </c>
      <c r="V7" s="95">
        <v>4.0000000000000001E-3</v>
      </c>
      <c r="W7" s="95">
        <v>2E-3</v>
      </c>
      <c r="X7" s="231">
        <v>0.02</v>
      </c>
    </row>
    <row r="8" spans="1:24" s="38" customFormat="1" ht="33.75" customHeight="1" x14ac:dyDescent="0.35">
      <c r="A8" s="106"/>
      <c r="B8" s="134"/>
      <c r="C8" s="117">
        <v>86</v>
      </c>
      <c r="D8" s="226" t="s">
        <v>8</v>
      </c>
      <c r="E8" s="347" t="s">
        <v>78</v>
      </c>
      <c r="F8" s="202">
        <v>240</v>
      </c>
      <c r="G8" s="117"/>
      <c r="H8" s="274">
        <v>20.88</v>
      </c>
      <c r="I8" s="17">
        <v>8.8800000000000008</v>
      </c>
      <c r="J8" s="23">
        <v>24.48</v>
      </c>
      <c r="K8" s="208">
        <v>428.64</v>
      </c>
      <c r="L8" s="274">
        <v>0.21</v>
      </c>
      <c r="M8" s="19">
        <v>0.22</v>
      </c>
      <c r="N8" s="17">
        <v>11.16</v>
      </c>
      <c r="O8" s="17">
        <v>24</v>
      </c>
      <c r="P8" s="46">
        <v>0</v>
      </c>
      <c r="Q8" s="274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02"/>
      <c r="B9" s="136"/>
      <c r="C9" s="116">
        <v>102</v>
      </c>
      <c r="D9" s="283" t="s">
        <v>15</v>
      </c>
      <c r="E9" s="272" t="s">
        <v>79</v>
      </c>
      <c r="F9" s="200">
        <v>200</v>
      </c>
      <c r="G9" s="116"/>
      <c r="H9" s="274">
        <v>1</v>
      </c>
      <c r="I9" s="17">
        <v>0</v>
      </c>
      <c r="J9" s="20">
        <v>23.6</v>
      </c>
      <c r="K9" s="208">
        <v>98.4</v>
      </c>
      <c r="L9" s="274">
        <v>0.02</v>
      </c>
      <c r="M9" s="19">
        <v>0.02</v>
      </c>
      <c r="N9" s="17">
        <v>0.78</v>
      </c>
      <c r="O9" s="17">
        <v>60</v>
      </c>
      <c r="P9" s="46">
        <v>0</v>
      </c>
      <c r="Q9" s="274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02"/>
      <c r="B10" s="136"/>
      <c r="C10" s="118">
        <v>119</v>
      </c>
      <c r="D10" s="167" t="s">
        <v>11</v>
      </c>
      <c r="E10" s="194" t="s">
        <v>53</v>
      </c>
      <c r="F10" s="152">
        <v>30</v>
      </c>
      <c r="G10" s="152"/>
      <c r="H10" s="21">
        <v>2.13</v>
      </c>
      <c r="I10" s="22">
        <v>0.21</v>
      </c>
      <c r="J10" s="23">
        <v>13.26</v>
      </c>
      <c r="K10" s="314">
        <v>72</v>
      </c>
      <c r="L10" s="316">
        <v>0.03</v>
      </c>
      <c r="M10" s="21">
        <v>0.01</v>
      </c>
      <c r="N10" s="22">
        <v>0</v>
      </c>
      <c r="O10" s="22">
        <v>0</v>
      </c>
      <c r="P10" s="54">
        <v>0</v>
      </c>
      <c r="Q10" s="316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02"/>
      <c r="B11" s="136"/>
      <c r="C11" s="144">
        <v>120</v>
      </c>
      <c r="D11" s="167" t="s">
        <v>12</v>
      </c>
      <c r="E11" s="194" t="s">
        <v>44</v>
      </c>
      <c r="F11" s="152">
        <v>20</v>
      </c>
      <c r="G11" s="152"/>
      <c r="H11" s="21">
        <v>1.1399999999999999</v>
      </c>
      <c r="I11" s="22">
        <v>0.22</v>
      </c>
      <c r="J11" s="23">
        <v>7.44</v>
      </c>
      <c r="K11" s="314">
        <v>36.26</v>
      </c>
      <c r="L11" s="316">
        <v>0.02</v>
      </c>
      <c r="M11" s="21">
        <v>2.4E-2</v>
      </c>
      <c r="N11" s="22">
        <v>0.08</v>
      </c>
      <c r="O11" s="22">
        <v>0</v>
      </c>
      <c r="P11" s="54">
        <v>0</v>
      </c>
      <c r="Q11" s="316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06"/>
      <c r="B12" s="492"/>
      <c r="C12" s="117"/>
      <c r="D12" s="226"/>
      <c r="E12" s="348" t="s">
        <v>18</v>
      </c>
      <c r="F12" s="309">
        <f>SUM(F6:F11)</f>
        <v>750</v>
      </c>
      <c r="G12" s="117"/>
      <c r="H12" s="316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50">
        <f>K6+K7+K8+K9+K10+K11</f>
        <v>826.57999999999993</v>
      </c>
      <c r="L12" s="316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4">
        <f t="shared" si="1"/>
        <v>0</v>
      </c>
      <c r="Q12" s="316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4">
        <f t="shared" si="1"/>
        <v>0.152</v>
      </c>
    </row>
    <row r="13" spans="1:24" s="38" customFormat="1" ht="33.75" customHeight="1" thickBot="1" x14ac:dyDescent="0.4">
      <c r="A13" s="131"/>
      <c r="B13" s="493"/>
      <c r="C13" s="295"/>
      <c r="D13" s="150"/>
      <c r="E13" s="350" t="s">
        <v>19</v>
      </c>
      <c r="F13" s="155"/>
      <c r="G13" s="229"/>
      <c r="H13" s="225"/>
      <c r="I13" s="60"/>
      <c r="J13" s="143"/>
      <c r="K13" s="443">
        <f>K12/23.5</f>
        <v>35.173617021276591</v>
      </c>
      <c r="L13" s="225"/>
      <c r="M13" s="173"/>
      <c r="N13" s="60"/>
      <c r="O13" s="60"/>
      <c r="P13" s="132"/>
      <c r="Q13" s="225"/>
      <c r="R13" s="60"/>
      <c r="S13" s="60"/>
      <c r="T13" s="60"/>
      <c r="U13" s="60"/>
      <c r="V13" s="60"/>
      <c r="W13" s="60"/>
      <c r="X13" s="132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38" t="s">
        <v>64</v>
      </c>
      <c r="B15" s="129"/>
      <c r="C15" s="639"/>
      <c r="D15" s="640"/>
      <c r="E15" s="27"/>
      <c r="F15" s="28"/>
      <c r="G15" s="11"/>
      <c r="H15" s="11"/>
      <c r="I15" s="11"/>
      <c r="J15" s="11"/>
    </row>
    <row r="16" spans="1:24" ht="18" x14ac:dyDescent="0.35">
      <c r="A16" s="641" t="s">
        <v>65</v>
      </c>
      <c r="B16" s="130"/>
      <c r="C16" s="642"/>
      <c r="D16" s="642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7"/>
      <c r="B4" s="677" t="s">
        <v>37</v>
      </c>
      <c r="C4" s="119"/>
      <c r="D4" s="177"/>
      <c r="E4" s="462"/>
      <c r="F4" s="461"/>
      <c r="G4" s="290" t="s">
        <v>20</v>
      </c>
      <c r="H4" s="77"/>
      <c r="I4" s="291"/>
      <c r="J4" s="206" t="s">
        <v>21</v>
      </c>
      <c r="K4" s="773" t="s">
        <v>22</v>
      </c>
      <c r="L4" s="774"/>
      <c r="M4" s="775"/>
      <c r="N4" s="775"/>
      <c r="O4" s="776"/>
      <c r="P4" s="780" t="s">
        <v>23</v>
      </c>
      <c r="Q4" s="781"/>
      <c r="R4" s="781"/>
      <c r="S4" s="781"/>
      <c r="T4" s="781"/>
      <c r="U4" s="781"/>
      <c r="V4" s="781"/>
      <c r="W4" s="782"/>
    </row>
    <row r="5" spans="1:23" s="18" customFormat="1" ht="47" thickBot="1" x14ac:dyDescent="0.4">
      <c r="A5" s="98" t="s">
        <v>0</v>
      </c>
      <c r="B5" s="122" t="s">
        <v>38</v>
      </c>
      <c r="C5" s="120" t="s">
        <v>39</v>
      </c>
      <c r="D5" s="122" t="s">
        <v>36</v>
      </c>
      <c r="E5" s="122" t="s">
        <v>24</v>
      </c>
      <c r="F5" s="115" t="s">
        <v>35</v>
      </c>
      <c r="G5" s="273" t="s">
        <v>25</v>
      </c>
      <c r="H5" s="83" t="s">
        <v>26</v>
      </c>
      <c r="I5" s="84" t="s">
        <v>27</v>
      </c>
      <c r="J5" s="207" t="s">
        <v>28</v>
      </c>
      <c r="K5" s="433" t="s">
        <v>29</v>
      </c>
      <c r="L5" s="433" t="s">
        <v>121</v>
      </c>
      <c r="M5" s="433" t="s">
        <v>30</v>
      </c>
      <c r="N5" s="605" t="s">
        <v>122</v>
      </c>
      <c r="O5" s="433" t="s">
        <v>123</v>
      </c>
      <c r="P5" s="433" t="s">
        <v>31</v>
      </c>
      <c r="Q5" s="433" t="s">
        <v>32</v>
      </c>
      <c r="R5" s="433" t="s">
        <v>33</v>
      </c>
      <c r="S5" s="43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23" s="18" customFormat="1" ht="33.75" customHeight="1" x14ac:dyDescent="0.35">
      <c r="A6" s="101" t="s">
        <v>5</v>
      </c>
      <c r="B6" s="172">
        <v>14</v>
      </c>
      <c r="C6" s="304" t="s">
        <v>81</v>
      </c>
      <c r="D6" s="472" t="s">
        <v>82</v>
      </c>
      <c r="E6" s="172">
        <v>60</v>
      </c>
      <c r="F6" s="499"/>
      <c r="G6" s="500">
        <v>3.06</v>
      </c>
      <c r="H6" s="463">
        <v>6.36</v>
      </c>
      <c r="I6" s="464">
        <v>4.4400000000000004</v>
      </c>
      <c r="J6" s="688">
        <v>91.8</v>
      </c>
      <c r="K6" s="500">
        <v>2.73</v>
      </c>
      <c r="L6" s="463">
        <v>0.06</v>
      </c>
      <c r="M6" s="463">
        <v>4.33</v>
      </c>
      <c r="N6" s="463">
        <v>24</v>
      </c>
      <c r="O6" s="690">
        <v>0.09</v>
      </c>
      <c r="P6" s="500">
        <v>98.68</v>
      </c>
      <c r="Q6" s="463">
        <v>67.510000000000005</v>
      </c>
      <c r="R6" s="463">
        <v>13.48</v>
      </c>
      <c r="S6" s="463">
        <v>0.72</v>
      </c>
      <c r="T6" s="463">
        <v>151.6</v>
      </c>
      <c r="U6" s="463">
        <v>4.0000000000000001E-3</v>
      </c>
      <c r="V6" s="463">
        <v>2E-3</v>
      </c>
      <c r="W6" s="464">
        <v>1.2E-2</v>
      </c>
    </row>
    <row r="7" spans="1:23" s="18" customFormat="1" ht="33.75" customHeight="1" x14ac:dyDescent="0.35">
      <c r="A7" s="99"/>
      <c r="B7" s="152">
        <v>41</v>
      </c>
      <c r="C7" s="228" t="s">
        <v>7</v>
      </c>
      <c r="D7" s="355" t="s">
        <v>83</v>
      </c>
      <c r="E7" s="202">
        <v>200</v>
      </c>
      <c r="F7" s="458"/>
      <c r="G7" s="279">
        <v>6.8</v>
      </c>
      <c r="H7" s="95">
        <v>5.4</v>
      </c>
      <c r="I7" s="231">
        <v>8.8000000000000007</v>
      </c>
      <c r="J7" s="456">
        <v>111</v>
      </c>
      <c r="K7" s="279">
        <v>0.12</v>
      </c>
      <c r="L7" s="95">
        <v>0.1</v>
      </c>
      <c r="M7" s="95">
        <v>7.2</v>
      </c>
      <c r="N7" s="95">
        <v>160</v>
      </c>
      <c r="O7" s="96">
        <v>0</v>
      </c>
      <c r="P7" s="279">
        <v>57.04</v>
      </c>
      <c r="Q7" s="95">
        <v>126.88</v>
      </c>
      <c r="R7" s="95">
        <v>34</v>
      </c>
      <c r="S7" s="95">
        <v>1.54</v>
      </c>
      <c r="T7" s="95">
        <v>499.2</v>
      </c>
      <c r="U7" s="95">
        <v>4.0000000000000001E-3</v>
      </c>
      <c r="V7" s="95">
        <v>2E-3</v>
      </c>
      <c r="W7" s="231">
        <v>0.02</v>
      </c>
    </row>
    <row r="8" spans="1:23" s="38" customFormat="1" ht="33.75" customHeight="1" x14ac:dyDescent="0.35">
      <c r="A8" s="106"/>
      <c r="B8" s="152">
        <v>81</v>
      </c>
      <c r="C8" s="228" t="s">
        <v>8</v>
      </c>
      <c r="D8" s="176" t="s">
        <v>71</v>
      </c>
      <c r="E8" s="324">
        <v>90</v>
      </c>
      <c r="F8" s="182"/>
      <c r="G8" s="316">
        <v>22.41</v>
      </c>
      <c r="H8" s="22">
        <v>15.3</v>
      </c>
      <c r="I8" s="54">
        <v>0.54</v>
      </c>
      <c r="J8" s="315">
        <v>229.77</v>
      </c>
      <c r="K8" s="316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16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4">
        <v>0.14000000000000001</v>
      </c>
    </row>
    <row r="9" spans="1:23" s="18" customFormat="1" ht="43.5" customHeight="1" x14ac:dyDescent="0.35">
      <c r="A9" s="102"/>
      <c r="B9" s="152">
        <v>124</v>
      </c>
      <c r="C9" s="228" t="s">
        <v>86</v>
      </c>
      <c r="D9" s="438" t="s">
        <v>84</v>
      </c>
      <c r="E9" s="202">
        <v>150</v>
      </c>
      <c r="F9" s="458"/>
      <c r="G9" s="279">
        <v>4.05</v>
      </c>
      <c r="H9" s="95">
        <v>4.5</v>
      </c>
      <c r="I9" s="231">
        <v>22.8</v>
      </c>
      <c r="J9" s="456">
        <v>147.30000000000001</v>
      </c>
      <c r="K9" s="279">
        <v>0.11</v>
      </c>
      <c r="L9" s="95">
        <v>0.02</v>
      </c>
      <c r="M9" s="95">
        <v>0</v>
      </c>
      <c r="N9" s="95">
        <v>0</v>
      </c>
      <c r="O9" s="96">
        <v>0</v>
      </c>
      <c r="P9" s="279">
        <v>10.49</v>
      </c>
      <c r="Q9" s="95">
        <v>86</v>
      </c>
      <c r="R9" s="95">
        <v>30.56</v>
      </c>
      <c r="S9" s="95">
        <v>0.99</v>
      </c>
      <c r="T9" s="95">
        <v>80.400000000000006</v>
      </c>
      <c r="U9" s="95">
        <v>3.0000000000000001E-3</v>
      </c>
      <c r="V9" s="95">
        <v>1E-3</v>
      </c>
      <c r="W9" s="231">
        <v>0.02</v>
      </c>
    </row>
    <row r="10" spans="1:23" s="18" customFormat="1" ht="33.75" customHeight="1" x14ac:dyDescent="0.35">
      <c r="A10" s="102"/>
      <c r="B10" s="234">
        <v>100</v>
      </c>
      <c r="C10" s="228" t="s">
        <v>87</v>
      </c>
      <c r="D10" s="169" t="s">
        <v>85</v>
      </c>
      <c r="E10" s="152">
        <v>200</v>
      </c>
      <c r="F10" s="458"/>
      <c r="G10" s="316">
        <v>0.2</v>
      </c>
      <c r="H10" s="22">
        <v>0</v>
      </c>
      <c r="I10" s="54">
        <v>15.56</v>
      </c>
      <c r="J10" s="315">
        <v>63.2</v>
      </c>
      <c r="K10" s="274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74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3.75" customHeight="1" x14ac:dyDescent="0.35">
      <c r="A11" s="102"/>
      <c r="B11" s="234">
        <v>119</v>
      </c>
      <c r="C11" s="228" t="s">
        <v>11</v>
      </c>
      <c r="D11" s="169" t="s">
        <v>53</v>
      </c>
      <c r="E11" s="152">
        <v>45</v>
      </c>
      <c r="F11" s="458"/>
      <c r="G11" s="316">
        <v>3.19</v>
      </c>
      <c r="H11" s="22">
        <v>0.31</v>
      </c>
      <c r="I11" s="54">
        <v>19.89</v>
      </c>
      <c r="J11" s="315">
        <v>108</v>
      </c>
      <c r="K11" s="316">
        <v>0.05</v>
      </c>
      <c r="L11" s="22">
        <v>0.02</v>
      </c>
      <c r="M11" s="22">
        <v>0</v>
      </c>
      <c r="N11" s="22">
        <v>0</v>
      </c>
      <c r="O11" s="23">
        <v>0</v>
      </c>
      <c r="P11" s="316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4">
        <v>0</v>
      </c>
    </row>
    <row r="12" spans="1:23" s="18" customFormat="1" ht="33.75" customHeight="1" x14ac:dyDescent="0.35">
      <c r="A12" s="106"/>
      <c r="B12" s="152">
        <v>120</v>
      </c>
      <c r="C12" s="228" t="s">
        <v>12</v>
      </c>
      <c r="D12" s="169" t="s">
        <v>44</v>
      </c>
      <c r="E12" s="152">
        <v>25</v>
      </c>
      <c r="F12" s="458"/>
      <c r="G12" s="316">
        <v>1.42</v>
      </c>
      <c r="H12" s="22">
        <v>0.27</v>
      </c>
      <c r="I12" s="54">
        <v>9.3000000000000007</v>
      </c>
      <c r="J12" s="315">
        <v>45.32</v>
      </c>
      <c r="K12" s="316">
        <v>0.02</v>
      </c>
      <c r="L12" s="22">
        <v>0.03</v>
      </c>
      <c r="M12" s="22">
        <v>0.1</v>
      </c>
      <c r="N12" s="22">
        <v>0</v>
      </c>
      <c r="O12" s="23">
        <v>0</v>
      </c>
      <c r="P12" s="316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18" customFormat="1" ht="33.75" customHeight="1" x14ac:dyDescent="0.35">
      <c r="A13" s="106"/>
      <c r="B13" s="157"/>
      <c r="C13" s="242"/>
      <c r="D13" s="362" t="s">
        <v>18</v>
      </c>
      <c r="E13" s="213">
        <f>SUM(E6:E12)</f>
        <v>770</v>
      </c>
      <c r="F13" s="336">
        <f t="shared" ref="F13:W13" si="0">SUM(F6:F12)</f>
        <v>0</v>
      </c>
      <c r="G13" s="502">
        <f t="shared" si="0"/>
        <v>41.129999999999995</v>
      </c>
      <c r="H13" s="94">
        <f t="shared" si="0"/>
        <v>32.14</v>
      </c>
      <c r="I13" s="310">
        <f t="shared" si="0"/>
        <v>81.33</v>
      </c>
      <c r="J13" s="470">
        <f t="shared" si="0"/>
        <v>796.39000000000021</v>
      </c>
      <c r="K13" s="502">
        <f t="shared" si="0"/>
        <v>3.0799999999999996</v>
      </c>
      <c r="L13" s="94">
        <f t="shared" si="0"/>
        <v>0.37400000000000011</v>
      </c>
      <c r="M13" s="94">
        <f t="shared" si="0"/>
        <v>14.07</v>
      </c>
      <c r="N13" s="94">
        <f t="shared" si="0"/>
        <v>212.8</v>
      </c>
      <c r="O13" s="311">
        <f t="shared" si="0"/>
        <v>0.09</v>
      </c>
      <c r="P13" s="502">
        <f t="shared" si="0"/>
        <v>225.8</v>
      </c>
      <c r="Q13" s="94">
        <f t="shared" si="0"/>
        <v>584.43000000000006</v>
      </c>
      <c r="R13" s="94">
        <f t="shared" si="0"/>
        <v>143.93</v>
      </c>
      <c r="S13" s="94">
        <f t="shared" si="0"/>
        <v>6.32</v>
      </c>
      <c r="T13" s="94">
        <f t="shared" si="0"/>
        <v>1164.6899999999996</v>
      </c>
      <c r="U13" s="94">
        <f t="shared" si="0"/>
        <v>1.95E-2</v>
      </c>
      <c r="V13" s="94">
        <f t="shared" si="0"/>
        <v>1.0500000000000001E-2</v>
      </c>
      <c r="W13" s="310">
        <f t="shared" si="0"/>
        <v>0.216</v>
      </c>
    </row>
    <row r="14" spans="1:23" s="18" customFormat="1" ht="33.75" customHeight="1" thickBot="1" x14ac:dyDescent="0.4">
      <c r="A14" s="131"/>
      <c r="B14" s="155"/>
      <c r="C14" s="247"/>
      <c r="D14" s="363" t="s">
        <v>19</v>
      </c>
      <c r="E14" s="155"/>
      <c r="F14" s="229"/>
      <c r="G14" s="278"/>
      <c r="H14" s="170"/>
      <c r="I14" s="171"/>
      <c r="J14" s="689">
        <f>J13/23.5</f>
        <v>33.888936170212773</v>
      </c>
      <c r="K14" s="278"/>
      <c r="L14" s="170"/>
      <c r="M14" s="170"/>
      <c r="N14" s="170"/>
      <c r="O14" s="248"/>
      <c r="P14" s="278"/>
      <c r="Q14" s="170"/>
      <c r="R14" s="170"/>
      <c r="S14" s="170"/>
      <c r="T14" s="170"/>
      <c r="U14" s="170"/>
      <c r="V14" s="170"/>
      <c r="W14" s="171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3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552"/>
      <c r="C4" s="552" t="s">
        <v>37</v>
      </c>
      <c r="D4" s="570"/>
      <c r="E4" s="177"/>
      <c r="F4" s="552"/>
      <c r="G4" s="551"/>
      <c r="H4" s="290" t="s">
        <v>20</v>
      </c>
      <c r="I4" s="77"/>
      <c r="J4" s="291"/>
      <c r="K4" s="372" t="s">
        <v>21</v>
      </c>
      <c r="L4" s="773" t="s">
        <v>22</v>
      </c>
      <c r="M4" s="774"/>
      <c r="N4" s="775"/>
      <c r="O4" s="775"/>
      <c r="P4" s="776"/>
      <c r="Q4" s="777" t="s">
        <v>23</v>
      </c>
      <c r="R4" s="778"/>
      <c r="S4" s="778"/>
      <c r="T4" s="778"/>
      <c r="U4" s="778"/>
      <c r="V4" s="778"/>
      <c r="W4" s="778"/>
      <c r="X4" s="778"/>
    </row>
    <row r="5" spans="1:24" s="18" customFormat="1" ht="47" thickBot="1" x14ac:dyDescent="0.4">
      <c r="A5" s="160" t="s">
        <v>0</v>
      </c>
      <c r="B5" s="122"/>
      <c r="C5" s="122" t="s">
        <v>38</v>
      </c>
      <c r="D5" s="571" t="s">
        <v>39</v>
      </c>
      <c r="E5" s="122" t="s">
        <v>36</v>
      </c>
      <c r="F5" s="122" t="s">
        <v>24</v>
      </c>
      <c r="G5" s="115" t="s">
        <v>35</v>
      </c>
      <c r="H5" s="670" t="s">
        <v>25</v>
      </c>
      <c r="I5" s="628" t="s">
        <v>26</v>
      </c>
      <c r="J5" s="632" t="s">
        <v>27</v>
      </c>
      <c r="K5" s="373" t="s">
        <v>28</v>
      </c>
      <c r="L5" s="631" t="s">
        <v>29</v>
      </c>
      <c r="M5" s="631" t="s">
        <v>121</v>
      </c>
      <c r="N5" s="631" t="s">
        <v>30</v>
      </c>
      <c r="O5" s="651" t="s">
        <v>122</v>
      </c>
      <c r="P5" s="631" t="s">
        <v>123</v>
      </c>
      <c r="Q5" s="631" t="s">
        <v>31</v>
      </c>
      <c r="R5" s="631" t="s">
        <v>32</v>
      </c>
      <c r="S5" s="631" t="s">
        <v>33</v>
      </c>
      <c r="T5" s="631" t="s">
        <v>34</v>
      </c>
      <c r="U5" s="631" t="s">
        <v>124</v>
      </c>
      <c r="V5" s="631" t="s">
        <v>125</v>
      </c>
      <c r="W5" s="631" t="s">
        <v>126</v>
      </c>
      <c r="X5" s="631" t="s">
        <v>127</v>
      </c>
    </row>
    <row r="6" spans="1:24" s="18" customFormat="1" ht="26.5" customHeight="1" x14ac:dyDescent="0.35">
      <c r="A6" s="162" t="s">
        <v>5</v>
      </c>
      <c r="B6" s="156"/>
      <c r="C6" s="480">
        <v>135</v>
      </c>
      <c r="D6" s="455" t="s">
        <v>17</v>
      </c>
      <c r="E6" s="191" t="s">
        <v>147</v>
      </c>
      <c r="F6" s="172">
        <v>60</v>
      </c>
      <c r="G6" s="304"/>
      <c r="H6" s="560">
        <v>1.2</v>
      </c>
      <c r="I6" s="452">
        <v>5.4</v>
      </c>
      <c r="J6" s="561">
        <v>5.16</v>
      </c>
      <c r="K6" s="211">
        <v>73.2</v>
      </c>
      <c r="L6" s="560">
        <v>0.01</v>
      </c>
      <c r="M6" s="451">
        <v>0.03</v>
      </c>
      <c r="N6" s="452">
        <v>4.2</v>
      </c>
      <c r="O6" s="452">
        <v>90</v>
      </c>
      <c r="P6" s="453">
        <v>0</v>
      </c>
      <c r="Q6" s="560">
        <v>24.6</v>
      </c>
      <c r="R6" s="452">
        <v>40.200000000000003</v>
      </c>
      <c r="S6" s="452">
        <v>21</v>
      </c>
      <c r="T6" s="452">
        <v>4.2</v>
      </c>
      <c r="U6" s="452">
        <v>189</v>
      </c>
      <c r="V6" s="452">
        <v>0</v>
      </c>
      <c r="W6" s="452">
        <v>0</v>
      </c>
      <c r="X6" s="561">
        <v>0</v>
      </c>
    </row>
    <row r="7" spans="1:24" s="18" customFormat="1" ht="26.5" customHeight="1" x14ac:dyDescent="0.35">
      <c r="A7" s="123"/>
      <c r="B7" s="153"/>
      <c r="C7" s="153">
        <v>138</v>
      </c>
      <c r="D7" s="574" t="s">
        <v>7</v>
      </c>
      <c r="E7" s="576" t="s">
        <v>89</v>
      </c>
      <c r="F7" s="200">
        <v>200</v>
      </c>
      <c r="G7" s="116"/>
      <c r="H7" s="275">
        <v>6.2</v>
      </c>
      <c r="I7" s="13">
        <v>6.2</v>
      </c>
      <c r="J7" s="50">
        <v>11</v>
      </c>
      <c r="K7" s="118">
        <v>125.8</v>
      </c>
      <c r="L7" s="275">
        <v>0.08</v>
      </c>
      <c r="M7" s="91">
        <v>0.04</v>
      </c>
      <c r="N7" s="13">
        <v>10.7</v>
      </c>
      <c r="O7" s="13">
        <v>100.5</v>
      </c>
      <c r="P7" s="50">
        <v>0</v>
      </c>
      <c r="Q7" s="275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24"/>
      <c r="B8" s="134"/>
      <c r="C8" s="152">
        <v>80</v>
      </c>
      <c r="D8" s="573" t="s">
        <v>8</v>
      </c>
      <c r="E8" s="577" t="s">
        <v>97</v>
      </c>
      <c r="F8" s="202">
        <v>90</v>
      </c>
      <c r="G8" s="117"/>
      <c r="H8" s="275">
        <v>14.85</v>
      </c>
      <c r="I8" s="13">
        <v>13.32</v>
      </c>
      <c r="J8" s="50">
        <v>5.94</v>
      </c>
      <c r="K8" s="118">
        <v>202.68</v>
      </c>
      <c r="L8" s="275">
        <v>0.06</v>
      </c>
      <c r="M8" s="91">
        <v>0.1</v>
      </c>
      <c r="N8" s="13">
        <v>3.38</v>
      </c>
      <c r="O8" s="13">
        <v>19.5</v>
      </c>
      <c r="P8" s="50">
        <v>0</v>
      </c>
      <c r="Q8" s="275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0">
        <v>0.09</v>
      </c>
    </row>
    <row r="9" spans="1:24" s="38" customFormat="1" ht="26.5" customHeight="1" x14ac:dyDescent="0.35">
      <c r="A9" s="124"/>
      <c r="B9" s="134"/>
      <c r="C9" s="152">
        <v>54</v>
      </c>
      <c r="D9" s="572" t="s">
        <v>86</v>
      </c>
      <c r="E9" s="168" t="s">
        <v>41</v>
      </c>
      <c r="F9" s="151">
        <v>150</v>
      </c>
      <c r="G9" s="144"/>
      <c r="H9" s="316">
        <v>7.2</v>
      </c>
      <c r="I9" s="22">
        <v>5.0999999999999996</v>
      </c>
      <c r="J9" s="54">
        <v>33.9</v>
      </c>
      <c r="K9" s="315">
        <v>210.3</v>
      </c>
      <c r="L9" s="316">
        <v>0.21</v>
      </c>
      <c r="M9" s="21">
        <v>0.11</v>
      </c>
      <c r="N9" s="22">
        <v>0</v>
      </c>
      <c r="O9" s="22">
        <v>0</v>
      </c>
      <c r="P9" s="54">
        <v>0</v>
      </c>
      <c r="Q9" s="316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33.75" customHeight="1" x14ac:dyDescent="0.35">
      <c r="A10" s="125"/>
      <c r="B10" s="153"/>
      <c r="C10" s="117">
        <v>98</v>
      </c>
      <c r="D10" s="167" t="s">
        <v>15</v>
      </c>
      <c r="E10" s="277" t="s">
        <v>14</v>
      </c>
      <c r="F10" s="197">
        <v>200</v>
      </c>
      <c r="G10" s="190"/>
      <c r="H10" s="274">
        <v>0.4</v>
      </c>
      <c r="I10" s="17">
        <v>0</v>
      </c>
      <c r="J10" s="46">
        <v>27</v>
      </c>
      <c r="K10" s="289">
        <v>110</v>
      </c>
      <c r="L10" s="274">
        <v>0.05</v>
      </c>
      <c r="M10" s="19">
        <v>0.02</v>
      </c>
      <c r="N10" s="17">
        <v>0</v>
      </c>
      <c r="O10" s="17">
        <v>0</v>
      </c>
      <c r="P10" s="46">
        <v>0</v>
      </c>
      <c r="Q10" s="274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25"/>
      <c r="B11" s="154"/>
      <c r="C11" s="154">
        <v>119</v>
      </c>
      <c r="D11" s="572" t="s">
        <v>53</v>
      </c>
      <c r="E11" s="168" t="s">
        <v>53</v>
      </c>
      <c r="F11" s="151">
        <v>30</v>
      </c>
      <c r="G11" s="144"/>
      <c r="H11" s="274">
        <v>2.13</v>
      </c>
      <c r="I11" s="17">
        <v>0.21</v>
      </c>
      <c r="J11" s="46">
        <v>13.26</v>
      </c>
      <c r="K11" s="288">
        <v>72</v>
      </c>
      <c r="L11" s="316">
        <v>0.03</v>
      </c>
      <c r="M11" s="21">
        <v>0.01</v>
      </c>
      <c r="N11" s="22">
        <v>0</v>
      </c>
      <c r="O11" s="22">
        <v>0</v>
      </c>
      <c r="P11" s="54">
        <v>0</v>
      </c>
      <c r="Q11" s="316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25"/>
      <c r="B12" s="154"/>
      <c r="C12" s="154">
        <v>120</v>
      </c>
      <c r="D12" s="572" t="s">
        <v>44</v>
      </c>
      <c r="E12" s="168" t="s">
        <v>44</v>
      </c>
      <c r="F12" s="151">
        <v>25</v>
      </c>
      <c r="G12" s="144"/>
      <c r="H12" s="274">
        <v>1.42</v>
      </c>
      <c r="I12" s="17">
        <v>0.27</v>
      </c>
      <c r="J12" s="46">
        <v>9.3000000000000007</v>
      </c>
      <c r="K12" s="288">
        <v>45.32</v>
      </c>
      <c r="L12" s="274">
        <v>0.02</v>
      </c>
      <c r="M12" s="19">
        <v>0.03</v>
      </c>
      <c r="N12" s="17">
        <v>0.1</v>
      </c>
      <c r="O12" s="17">
        <v>0</v>
      </c>
      <c r="P12" s="46">
        <v>0</v>
      </c>
      <c r="Q12" s="274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24"/>
      <c r="B13" s="134"/>
      <c r="C13" s="157"/>
      <c r="D13" s="575"/>
      <c r="E13" s="174" t="s">
        <v>18</v>
      </c>
      <c r="F13" s="213">
        <f>SUM(F6:F12)</f>
        <v>755</v>
      </c>
      <c r="G13" s="293"/>
      <c r="H13" s="224">
        <f t="shared" ref="H13:J13" si="0">SUM(H6:H12)</f>
        <v>33.4</v>
      </c>
      <c r="I13" s="110">
        <f t="shared" si="0"/>
        <v>30.500000000000004</v>
      </c>
      <c r="J13" s="112">
        <f t="shared" si="0"/>
        <v>105.56</v>
      </c>
      <c r="K13" s="470">
        <f>SUM(K6:K12)</f>
        <v>839.30000000000007</v>
      </c>
      <c r="L13" s="224">
        <f t="shared" ref="L13:X13" si="1">SUM(L6:L12)</f>
        <v>0.45999999999999996</v>
      </c>
      <c r="M13" s="110">
        <f t="shared" si="1"/>
        <v>0.34000000000000008</v>
      </c>
      <c r="N13" s="110">
        <f t="shared" si="1"/>
        <v>18.38</v>
      </c>
      <c r="O13" s="110">
        <f t="shared" si="1"/>
        <v>210</v>
      </c>
      <c r="P13" s="112">
        <f t="shared" si="1"/>
        <v>0</v>
      </c>
      <c r="Q13" s="224">
        <f t="shared" si="1"/>
        <v>128.41999999999999</v>
      </c>
      <c r="R13" s="110">
        <f t="shared" si="1"/>
        <v>594.24</v>
      </c>
      <c r="S13" s="110">
        <f t="shared" si="1"/>
        <v>294.25</v>
      </c>
      <c r="T13" s="110">
        <f t="shared" si="1"/>
        <v>16.27</v>
      </c>
      <c r="U13" s="110">
        <f t="shared" si="1"/>
        <v>1090.2199999999998</v>
      </c>
      <c r="V13" s="110">
        <f t="shared" si="1"/>
        <v>1.2500000000000002E-2</v>
      </c>
      <c r="W13" s="110">
        <f t="shared" si="1"/>
        <v>1.2500000000000001E-2</v>
      </c>
      <c r="X13" s="112">
        <f t="shared" si="1"/>
        <v>0.14799999999999999</v>
      </c>
    </row>
    <row r="14" spans="1:24" s="38" customFormat="1" ht="26.5" customHeight="1" thickBot="1" x14ac:dyDescent="0.4">
      <c r="A14" s="163"/>
      <c r="B14" s="135"/>
      <c r="C14" s="158"/>
      <c r="D14" s="261"/>
      <c r="E14" s="175" t="s">
        <v>19</v>
      </c>
      <c r="F14" s="155"/>
      <c r="G14" s="229"/>
      <c r="H14" s="225"/>
      <c r="I14" s="60"/>
      <c r="J14" s="132"/>
      <c r="K14" s="491">
        <f>K13/23.5</f>
        <v>35.714893617021282</v>
      </c>
      <c r="L14" s="225"/>
      <c r="M14" s="173"/>
      <c r="N14" s="60"/>
      <c r="O14" s="60"/>
      <c r="P14" s="132"/>
      <c r="Q14" s="225"/>
      <c r="R14" s="60"/>
      <c r="S14" s="60"/>
      <c r="T14" s="60"/>
      <c r="U14" s="60"/>
      <c r="V14" s="60"/>
      <c r="W14" s="60"/>
      <c r="X14" s="132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39" customFormat="1" ht="18" x14ac:dyDescent="0.35">
      <c r="A16" s="459"/>
      <c r="B16" s="321"/>
      <c r="C16" s="318"/>
      <c r="D16" s="318"/>
      <c r="E16" s="319"/>
      <c r="F16" s="320"/>
      <c r="G16" s="318"/>
      <c r="H16" s="318"/>
      <c r="I16" s="318"/>
      <c r="J16" s="318"/>
    </row>
    <row r="17" spans="1:10" ht="18" x14ac:dyDescent="0.35">
      <c r="A17" s="11"/>
      <c r="B17" s="428"/>
      <c r="C17" s="428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3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121"/>
      <c r="C4" s="141" t="s">
        <v>37</v>
      </c>
      <c r="D4" s="322"/>
      <c r="E4" s="177"/>
      <c r="F4" s="551"/>
      <c r="G4" s="643"/>
      <c r="H4" s="300" t="s">
        <v>20</v>
      </c>
      <c r="I4" s="301"/>
      <c r="J4" s="302"/>
      <c r="K4" s="287" t="s">
        <v>21</v>
      </c>
      <c r="L4" s="773" t="s">
        <v>22</v>
      </c>
      <c r="M4" s="774"/>
      <c r="N4" s="775"/>
      <c r="O4" s="775"/>
      <c r="P4" s="776"/>
      <c r="Q4" s="777" t="s">
        <v>23</v>
      </c>
      <c r="R4" s="778"/>
      <c r="S4" s="778"/>
      <c r="T4" s="778"/>
      <c r="U4" s="778"/>
      <c r="V4" s="778"/>
      <c r="W4" s="778"/>
      <c r="X4" s="779"/>
    </row>
    <row r="5" spans="1:24" s="18" customFormat="1" ht="28.5" customHeight="1" thickBot="1" x14ac:dyDescent="0.4">
      <c r="A5" s="160" t="s">
        <v>0</v>
      </c>
      <c r="B5" s="285"/>
      <c r="C5" s="659" t="s">
        <v>38</v>
      </c>
      <c r="D5" s="579" t="s">
        <v>39</v>
      </c>
      <c r="E5" s="122" t="s">
        <v>36</v>
      </c>
      <c r="F5" s="115" t="s">
        <v>24</v>
      </c>
      <c r="G5" s="659" t="s">
        <v>35</v>
      </c>
      <c r="H5" s="303" t="s">
        <v>25</v>
      </c>
      <c r="I5" s="14" t="s">
        <v>26</v>
      </c>
      <c r="J5" s="87" t="s">
        <v>27</v>
      </c>
      <c r="K5" s="660" t="s">
        <v>28</v>
      </c>
      <c r="L5" s="631" t="s">
        <v>29</v>
      </c>
      <c r="M5" s="631" t="s">
        <v>121</v>
      </c>
      <c r="N5" s="631" t="s">
        <v>30</v>
      </c>
      <c r="O5" s="651" t="s">
        <v>122</v>
      </c>
      <c r="P5" s="644" t="s">
        <v>123</v>
      </c>
      <c r="Q5" s="631" t="s">
        <v>31</v>
      </c>
      <c r="R5" s="631" t="s">
        <v>32</v>
      </c>
      <c r="S5" s="631" t="s">
        <v>33</v>
      </c>
      <c r="T5" s="631" t="s">
        <v>34</v>
      </c>
      <c r="U5" s="631" t="s">
        <v>124</v>
      </c>
      <c r="V5" s="631" t="s">
        <v>125</v>
      </c>
      <c r="W5" s="631" t="s">
        <v>126</v>
      </c>
      <c r="X5" s="644" t="s">
        <v>127</v>
      </c>
    </row>
    <row r="6" spans="1:24" s="18" customFormat="1" ht="36" customHeight="1" x14ac:dyDescent="0.35">
      <c r="A6" s="162" t="s">
        <v>5</v>
      </c>
      <c r="B6" s="244"/>
      <c r="C6" s="244">
        <v>134</v>
      </c>
      <c r="D6" s="280" t="s">
        <v>17</v>
      </c>
      <c r="E6" s="313" t="s">
        <v>113</v>
      </c>
      <c r="F6" s="156">
        <v>150</v>
      </c>
      <c r="G6" s="650"/>
      <c r="H6" s="292">
        <v>0.6</v>
      </c>
      <c r="I6" s="39">
        <v>0</v>
      </c>
      <c r="J6" s="246">
        <v>16.95</v>
      </c>
      <c r="K6" s="557">
        <v>69</v>
      </c>
      <c r="L6" s="292">
        <v>0.01</v>
      </c>
      <c r="M6" s="56">
        <v>0.03</v>
      </c>
      <c r="N6" s="39">
        <v>19.5</v>
      </c>
      <c r="O6" s="39">
        <v>0</v>
      </c>
      <c r="P6" s="57">
        <v>0</v>
      </c>
      <c r="Q6" s="306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23"/>
      <c r="B7" s="153"/>
      <c r="C7" s="182">
        <v>34</v>
      </c>
      <c r="D7" s="465" t="s">
        <v>7</v>
      </c>
      <c r="E7" s="471" t="s">
        <v>75</v>
      </c>
      <c r="F7" s="323">
        <v>200</v>
      </c>
      <c r="G7" s="181"/>
      <c r="H7" s="275">
        <v>9</v>
      </c>
      <c r="I7" s="13">
        <v>5.6</v>
      </c>
      <c r="J7" s="25">
        <v>13.8</v>
      </c>
      <c r="K7" s="154">
        <v>141</v>
      </c>
      <c r="L7" s="232">
        <v>0.24</v>
      </c>
      <c r="M7" s="232">
        <v>0.1</v>
      </c>
      <c r="N7" s="95">
        <v>1.1599999999999999</v>
      </c>
      <c r="O7" s="95">
        <v>160</v>
      </c>
      <c r="P7" s="231">
        <v>0</v>
      </c>
      <c r="Q7" s="279">
        <v>45.56</v>
      </c>
      <c r="R7" s="95">
        <v>86.52</v>
      </c>
      <c r="S7" s="95">
        <v>28.94</v>
      </c>
      <c r="T7" s="95">
        <v>2.16</v>
      </c>
      <c r="U7" s="95">
        <v>499.2</v>
      </c>
      <c r="V7" s="95">
        <v>4.0000000000000001E-3</v>
      </c>
      <c r="W7" s="95">
        <v>2E-3</v>
      </c>
      <c r="X7" s="231">
        <v>0.02</v>
      </c>
    </row>
    <row r="8" spans="1:24" s="38" customFormat="1" ht="26.5" customHeight="1" x14ac:dyDescent="0.35">
      <c r="A8" s="124"/>
      <c r="B8" s="134"/>
      <c r="C8" s="117">
        <v>240</v>
      </c>
      <c r="D8" s="167" t="s">
        <v>8</v>
      </c>
      <c r="E8" s="188" t="s">
        <v>128</v>
      </c>
      <c r="F8" s="151">
        <v>90</v>
      </c>
      <c r="G8" s="144"/>
      <c r="H8" s="274">
        <v>20.170000000000002</v>
      </c>
      <c r="I8" s="17">
        <v>20.309999999999999</v>
      </c>
      <c r="J8" s="46">
        <v>2.09</v>
      </c>
      <c r="K8" s="208">
        <v>274</v>
      </c>
      <c r="L8" s="274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74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6">
        <v>0.1</v>
      </c>
    </row>
    <row r="9" spans="1:24" s="38" customFormat="1" ht="26.5" customHeight="1" x14ac:dyDescent="0.35">
      <c r="A9" s="124"/>
      <c r="B9" s="134"/>
      <c r="C9" s="182">
        <v>65</v>
      </c>
      <c r="D9" s="466" t="s">
        <v>86</v>
      </c>
      <c r="E9" s="168" t="s">
        <v>52</v>
      </c>
      <c r="F9" s="144">
        <v>150</v>
      </c>
      <c r="G9" s="183"/>
      <c r="H9" s="457">
        <v>6.45</v>
      </c>
      <c r="I9" s="108">
        <v>4.05</v>
      </c>
      <c r="J9" s="109">
        <v>40.200000000000003</v>
      </c>
      <c r="K9" s="212">
        <v>223.65</v>
      </c>
      <c r="L9" s="91">
        <v>0.08</v>
      </c>
      <c r="M9" s="91">
        <v>0.02</v>
      </c>
      <c r="N9" s="13">
        <v>0</v>
      </c>
      <c r="O9" s="13">
        <v>30</v>
      </c>
      <c r="P9" s="50">
        <v>0.11</v>
      </c>
      <c r="Q9" s="275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25"/>
      <c r="B10" s="153"/>
      <c r="C10" s="234">
        <v>216</v>
      </c>
      <c r="D10" s="190" t="s">
        <v>15</v>
      </c>
      <c r="E10" s="241" t="s">
        <v>131</v>
      </c>
      <c r="F10" s="151">
        <v>200</v>
      </c>
      <c r="G10" s="286"/>
      <c r="H10" s="274">
        <v>0.26</v>
      </c>
      <c r="I10" s="17">
        <v>0</v>
      </c>
      <c r="J10" s="46">
        <v>15.46</v>
      </c>
      <c r="K10" s="208">
        <v>62</v>
      </c>
      <c r="L10" s="316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316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25"/>
      <c r="B11" s="154"/>
      <c r="C11" s="118">
        <v>119</v>
      </c>
      <c r="D11" s="167" t="s">
        <v>11</v>
      </c>
      <c r="E11" s="190" t="s">
        <v>53</v>
      </c>
      <c r="F11" s="197">
        <v>20</v>
      </c>
      <c r="G11" s="144"/>
      <c r="H11" s="274">
        <v>1.4</v>
      </c>
      <c r="I11" s="17">
        <v>0.14000000000000001</v>
      </c>
      <c r="J11" s="46">
        <v>8.8000000000000007</v>
      </c>
      <c r="K11" s="288">
        <v>48</v>
      </c>
      <c r="L11" s="274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274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18" customFormat="1" ht="26.5" customHeight="1" x14ac:dyDescent="0.35">
      <c r="A12" s="125"/>
      <c r="B12" s="154"/>
      <c r="C12" s="144">
        <v>120</v>
      </c>
      <c r="D12" s="467" t="s">
        <v>12</v>
      </c>
      <c r="E12" s="168" t="s">
        <v>44</v>
      </c>
      <c r="F12" s="152">
        <v>20</v>
      </c>
      <c r="G12" s="182"/>
      <c r="H12" s="316">
        <v>1.1399999999999999</v>
      </c>
      <c r="I12" s="22">
        <v>0.22</v>
      </c>
      <c r="J12" s="23">
        <v>7.44</v>
      </c>
      <c r="K12" s="314">
        <v>36.26</v>
      </c>
      <c r="L12" s="21">
        <v>0.02</v>
      </c>
      <c r="M12" s="21">
        <v>2.4E-2</v>
      </c>
      <c r="N12" s="22">
        <v>0.08</v>
      </c>
      <c r="O12" s="22">
        <v>0</v>
      </c>
      <c r="P12" s="54">
        <v>0</v>
      </c>
      <c r="Q12" s="31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24"/>
      <c r="B13" s="134"/>
      <c r="C13" s="184"/>
      <c r="D13" s="468"/>
      <c r="E13" s="174" t="s">
        <v>18</v>
      </c>
      <c r="F13" s="470">
        <f>SUM(F6:F12)</f>
        <v>830</v>
      </c>
      <c r="G13" s="184"/>
      <c r="H13" s="224">
        <f>SUM(H6:H12)</f>
        <v>39.020000000000003</v>
      </c>
      <c r="I13" s="110">
        <f>SUM(I6:I12)</f>
        <v>30.319999999999997</v>
      </c>
      <c r="J13" s="205">
        <f>SUM(J6:J12)</f>
        <v>104.74</v>
      </c>
      <c r="K13" s="213">
        <f>SUM(K6:K12)</f>
        <v>853.91</v>
      </c>
      <c r="L13" s="111">
        <f t="shared" ref="L13:X13" si="0">SUM(L6:L12)</f>
        <v>0.44000000000000006</v>
      </c>
      <c r="M13" s="110">
        <f t="shared" si="0"/>
        <v>0.36000000000000004</v>
      </c>
      <c r="N13" s="110">
        <f t="shared" si="0"/>
        <v>26.64</v>
      </c>
      <c r="O13" s="110">
        <f t="shared" si="0"/>
        <v>415</v>
      </c>
      <c r="P13" s="112">
        <f t="shared" si="0"/>
        <v>0.53</v>
      </c>
      <c r="Q13" s="224">
        <f t="shared" si="0"/>
        <v>254.86000000000004</v>
      </c>
      <c r="R13" s="110">
        <f t="shared" si="0"/>
        <v>451.54000000000008</v>
      </c>
      <c r="S13" s="110">
        <f t="shared" si="0"/>
        <v>112.81</v>
      </c>
      <c r="T13" s="110">
        <f t="shared" si="0"/>
        <v>9.2799999999999994</v>
      </c>
      <c r="U13" s="110">
        <f t="shared" si="0"/>
        <v>1247.6199999999997</v>
      </c>
      <c r="V13" s="110">
        <f t="shared" si="0"/>
        <v>9.6000000000000009E-3</v>
      </c>
      <c r="W13" s="110">
        <f t="shared" si="0"/>
        <v>5.4999999999999997E-3</v>
      </c>
      <c r="X13" s="112">
        <f t="shared" si="0"/>
        <v>0.14700000000000002</v>
      </c>
    </row>
    <row r="14" spans="1:24" s="38" customFormat="1" ht="26.5" customHeight="1" thickBot="1" x14ac:dyDescent="0.4">
      <c r="A14" s="163"/>
      <c r="B14" s="135"/>
      <c r="C14" s="185"/>
      <c r="D14" s="469"/>
      <c r="E14" s="175" t="s">
        <v>19</v>
      </c>
      <c r="F14" s="229"/>
      <c r="G14" s="218"/>
      <c r="H14" s="225"/>
      <c r="I14" s="60"/>
      <c r="J14" s="143"/>
      <c r="K14" s="214">
        <f>K13/23.5</f>
        <v>36.336595744680849</v>
      </c>
      <c r="L14" s="173"/>
      <c r="M14" s="173"/>
      <c r="N14" s="60"/>
      <c r="O14" s="60"/>
      <c r="P14" s="132"/>
      <c r="Q14" s="225"/>
      <c r="R14" s="60"/>
      <c r="S14" s="60"/>
      <c r="T14" s="60"/>
      <c r="U14" s="60"/>
      <c r="V14" s="60"/>
      <c r="W14" s="60"/>
      <c r="X14" s="132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7" t="s">
        <v>64</v>
      </c>
      <c r="B16" s="129"/>
      <c r="C16" s="68"/>
      <c r="D16" s="61"/>
      <c r="E16" s="27"/>
      <c r="F16" s="28"/>
      <c r="G16" s="11"/>
      <c r="H16" s="9"/>
      <c r="I16" s="11"/>
      <c r="J16" s="11"/>
    </row>
    <row r="17" spans="1:10" ht="18" x14ac:dyDescent="0.35">
      <c r="A17" s="64" t="s">
        <v>65</v>
      </c>
      <c r="B17" s="130"/>
      <c r="C17" s="65"/>
      <c r="D17" s="66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33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7" t="s">
        <v>37</v>
      </c>
      <c r="C4" s="119"/>
      <c r="D4" s="177"/>
      <c r="E4" s="121"/>
      <c r="F4" s="121"/>
      <c r="G4" s="77" t="s">
        <v>20</v>
      </c>
      <c r="H4" s="77"/>
      <c r="I4" s="77"/>
      <c r="J4" s="332" t="s">
        <v>21</v>
      </c>
      <c r="K4" s="780" t="s">
        <v>22</v>
      </c>
      <c r="L4" s="781"/>
      <c r="M4" s="781"/>
      <c r="N4" s="781"/>
      <c r="O4" s="782"/>
      <c r="P4" s="780" t="s">
        <v>23</v>
      </c>
      <c r="Q4" s="781"/>
      <c r="R4" s="781"/>
      <c r="S4" s="781"/>
      <c r="T4" s="781"/>
      <c r="U4" s="781"/>
      <c r="V4" s="781"/>
      <c r="W4" s="782"/>
    </row>
    <row r="5" spans="1:23" s="18" customFormat="1" ht="28.5" customHeight="1" thickBot="1" x14ac:dyDescent="0.4">
      <c r="A5" s="160" t="s">
        <v>0</v>
      </c>
      <c r="B5" s="122" t="s">
        <v>38</v>
      </c>
      <c r="C5" s="249" t="s">
        <v>39</v>
      </c>
      <c r="D5" s="122" t="s">
        <v>36</v>
      </c>
      <c r="E5" s="122" t="s">
        <v>24</v>
      </c>
      <c r="F5" s="122" t="s">
        <v>35</v>
      </c>
      <c r="G5" s="82" t="s">
        <v>25</v>
      </c>
      <c r="H5" s="83" t="s">
        <v>26</v>
      </c>
      <c r="I5" s="203" t="s">
        <v>27</v>
      </c>
      <c r="J5" s="333" t="s">
        <v>28</v>
      </c>
      <c r="K5" s="433" t="s">
        <v>29</v>
      </c>
      <c r="L5" s="433" t="s">
        <v>121</v>
      </c>
      <c r="M5" s="433" t="s">
        <v>30</v>
      </c>
      <c r="N5" s="605" t="s">
        <v>122</v>
      </c>
      <c r="O5" s="433" t="s">
        <v>123</v>
      </c>
      <c r="P5" s="433" t="s">
        <v>31</v>
      </c>
      <c r="Q5" s="433" t="s">
        <v>32</v>
      </c>
      <c r="R5" s="433" t="s">
        <v>33</v>
      </c>
      <c r="S5" s="43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23" s="18" customFormat="1" ht="26.5" customHeight="1" x14ac:dyDescent="0.35">
      <c r="A6" s="162" t="s">
        <v>5</v>
      </c>
      <c r="B6" s="691">
        <v>133</v>
      </c>
      <c r="C6" s="692" t="s">
        <v>17</v>
      </c>
      <c r="D6" s="693" t="s">
        <v>148</v>
      </c>
      <c r="E6" s="694">
        <v>60</v>
      </c>
      <c r="F6" s="326"/>
      <c r="G6" s="56">
        <v>1.32</v>
      </c>
      <c r="H6" s="39">
        <v>0.24</v>
      </c>
      <c r="I6" s="57">
        <v>8.82</v>
      </c>
      <c r="J6" s="695">
        <v>40.799999999999997</v>
      </c>
      <c r="K6" s="292">
        <v>0</v>
      </c>
      <c r="L6" s="56">
        <v>0.03</v>
      </c>
      <c r="M6" s="39">
        <v>2.88</v>
      </c>
      <c r="N6" s="39">
        <v>1.2</v>
      </c>
      <c r="O6" s="246">
        <v>0</v>
      </c>
      <c r="P6" s="56">
        <v>3</v>
      </c>
      <c r="Q6" s="39">
        <v>30</v>
      </c>
      <c r="R6" s="39">
        <v>0</v>
      </c>
      <c r="S6" s="39">
        <v>0.24</v>
      </c>
      <c r="T6" s="39">
        <v>81.599999999999994</v>
      </c>
      <c r="U6" s="39">
        <v>0</v>
      </c>
      <c r="V6" s="39">
        <v>2.9999999999999997E-4</v>
      </c>
      <c r="W6" s="246">
        <v>1.0999999999999999E-2</v>
      </c>
    </row>
    <row r="7" spans="1:23" s="18" customFormat="1" ht="26.5" customHeight="1" x14ac:dyDescent="0.35">
      <c r="A7" s="123"/>
      <c r="B7" s="152">
        <v>35</v>
      </c>
      <c r="C7" s="227" t="s">
        <v>96</v>
      </c>
      <c r="D7" s="176" t="s">
        <v>93</v>
      </c>
      <c r="E7" s="202">
        <v>200</v>
      </c>
      <c r="F7" s="152"/>
      <c r="G7" s="91">
        <v>4.8</v>
      </c>
      <c r="H7" s="13">
        <v>7.6</v>
      </c>
      <c r="I7" s="25">
        <v>9</v>
      </c>
      <c r="J7" s="154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74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6">
        <v>6.4000000000000001E-2</v>
      </c>
    </row>
    <row r="8" spans="1:23" s="38" customFormat="1" ht="35.25" customHeight="1" x14ac:dyDescent="0.35">
      <c r="A8" s="124"/>
      <c r="B8" s="152">
        <v>148</v>
      </c>
      <c r="C8" s="226" t="s">
        <v>8</v>
      </c>
      <c r="D8" s="193" t="s">
        <v>137</v>
      </c>
      <c r="E8" s="258">
        <v>90</v>
      </c>
      <c r="F8" s="152"/>
      <c r="G8" s="316">
        <v>19.71</v>
      </c>
      <c r="H8" s="22">
        <v>15.75</v>
      </c>
      <c r="I8" s="23">
        <v>6.21</v>
      </c>
      <c r="J8" s="211">
        <v>245.34</v>
      </c>
      <c r="K8" s="274">
        <v>0.03</v>
      </c>
      <c r="L8" s="19">
        <v>0.11</v>
      </c>
      <c r="M8" s="17">
        <v>2.4</v>
      </c>
      <c r="N8" s="17">
        <v>173.7</v>
      </c>
      <c r="O8" s="46">
        <v>0.21</v>
      </c>
      <c r="P8" s="274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38" customFormat="1" ht="26.5" customHeight="1" x14ac:dyDescent="0.35">
      <c r="A9" s="124"/>
      <c r="B9" s="152">
        <v>50</v>
      </c>
      <c r="C9" s="227" t="s">
        <v>62</v>
      </c>
      <c r="D9" s="169" t="s">
        <v>94</v>
      </c>
      <c r="E9" s="152">
        <v>150</v>
      </c>
      <c r="F9" s="152"/>
      <c r="G9" s="254">
        <v>3.3</v>
      </c>
      <c r="H9" s="251">
        <v>7.8</v>
      </c>
      <c r="I9" s="252">
        <v>22.35</v>
      </c>
      <c r="J9" s="253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74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3.75" customHeight="1" x14ac:dyDescent="0.35">
      <c r="A10" s="125"/>
      <c r="B10" s="152">
        <v>107</v>
      </c>
      <c r="C10" s="227" t="s">
        <v>15</v>
      </c>
      <c r="D10" s="176" t="s">
        <v>95</v>
      </c>
      <c r="E10" s="202">
        <v>200</v>
      </c>
      <c r="F10" s="226"/>
      <c r="G10" s="19">
        <v>0</v>
      </c>
      <c r="H10" s="17">
        <v>0</v>
      </c>
      <c r="I10" s="20">
        <v>19.600000000000001</v>
      </c>
      <c r="J10" s="208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74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25"/>
      <c r="B11" s="154">
        <v>119</v>
      </c>
      <c r="C11" s="190" t="s">
        <v>11</v>
      </c>
      <c r="D11" s="168" t="s">
        <v>53</v>
      </c>
      <c r="E11" s="151">
        <v>45</v>
      </c>
      <c r="F11" s="257"/>
      <c r="G11" s="19">
        <v>3.19</v>
      </c>
      <c r="H11" s="17">
        <v>0.31</v>
      </c>
      <c r="I11" s="20">
        <v>19.89</v>
      </c>
      <c r="J11" s="208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74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6.5" customHeight="1" x14ac:dyDescent="0.35">
      <c r="A12" s="125"/>
      <c r="B12" s="151">
        <v>120</v>
      </c>
      <c r="C12" s="190" t="s">
        <v>12</v>
      </c>
      <c r="D12" s="168" t="s">
        <v>44</v>
      </c>
      <c r="E12" s="151">
        <v>25</v>
      </c>
      <c r="F12" s="257"/>
      <c r="G12" s="19">
        <v>1.42</v>
      </c>
      <c r="H12" s="17">
        <v>0.27</v>
      </c>
      <c r="I12" s="20">
        <v>9.3000000000000007</v>
      </c>
      <c r="J12" s="208">
        <v>45.32</v>
      </c>
      <c r="K12" s="316">
        <v>0.02</v>
      </c>
      <c r="L12" s="21">
        <v>0.03</v>
      </c>
      <c r="M12" s="22">
        <v>0.1</v>
      </c>
      <c r="N12" s="22">
        <v>0</v>
      </c>
      <c r="O12" s="23">
        <v>0</v>
      </c>
      <c r="P12" s="316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24"/>
      <c r="B13" s="157"/>
      <c r="C13" s="242"/>
      <c r="D13" s="174" t="s">
        <v>18</v>
      </c>
      <c r="E13" s="213">
        <f>E6+E7+E8+E9+E10+E11+E12</f>
        <v>770</v>
      </c>
      <c r="F13" s="157"/>
      <c r="G13" s="111">
        <f>G6+G7+G8+G9+G10+G11+G12</f>
        <v>33.74</v>
      </c>
      <c r="H13" s="110">
        <f t="shared" ref="H13:K13" si="0">H6+H7+H8+H9+H10+H11+H12</f>
        <v>31.97</v>
      </c>
      <c r="I13" s="205">
        <f t="shared" si="0"/>
        <v>95.17</v>
      </c>
      <c r="J13" s="213">
        <f t="shared" si="0"/>
        <v>814.16000000000008</v>
      </c>
      <c r="K13" s="224">
        <f t="shared" si="0"/>
        <v>0.30000000000000004</v>
      </c>
      <c r="L13" s="110">
        <f t="shared" ref="L13:R13" si="1">M6+L7+L8+L9+L10+L11+L12</f>
        <v>3.28</v>
      </c>
      <c r="M13" s="110">
        <f t="shared" si="1"/>
        <v>31.77</v>
      </c>
      <c r="N13" s="112">
        <f t="shared" si="1"/>
        <v>379.1</v>
      </c>
      <c r="O13" s="157">
        <f t="shared" si="1"/>
        <v>3.31</v>
      </c>
      <c r="P13" s="111">
        <f t="shared" si="1"/>
        <v>151.57</v>
      </c>
      <c r="Q13" s="110">
        <f t="shared" si="1"/>
        <v>367.19</v>
      </c>
      <c r="R13" s="110">
        <f t="shared" si="1"/>
        <v>100.17999999999999</v>
      </c>
      <c r="S13" s="110">
        <f t="shared" ref="S13:W13" si="2">T6+S7+S8+S9+S10+S11+S12</f>
        <v>85.699999999999989</v>
      </c>
      <c r="T13" s="110">
        <f t="shared" si="2"/>
        <v>1736.9899999999998</v>
      </c>
      <c r="U13" s="110">
        <f t="shared" si="2"/>
        <v>0.1288</v>
      </c>
      <c r="V13" s="110">
        <f t="shared" si="2"/>
        <v>1.9399999999999997E-2</v>
      </c>
      <c r="W13" s="112">
        <f t="shared" si="2"/>
        <v>0.63600000000000012</v>
      </c>
    </row>
    <row r="14" spans="1:23" s="38" customFormat="1" ht="26.5" customHeight="1" thickBot="1" x14ac:dyDescent="0.4">
      <c r="A14" s="163"/>
      <c r="B14" s="158"/>
      <c r="C14" s="243"/>
      <c r="D14" s="175" t="s">
        <v>19</v>
      </c>
      <c r="E14" s="155"/>
      <c r="F14" s="155"/>
      <c r="G14" s="173"/>
      <c r="H14" s="60"/>
      <c r="I14" s="143"/>
      <c r="J14" s="214">
        <f>J13/23.5</f>
        <v>34.645106382978724</v>
      </c>
      <c r="K14" s="225"/>
      <c r="L14" s="60"/>
      <c r="M14" s="60"/>
      <c r="N14" s="60"/>
      <c r="O14" s="132"/>
      <c r="P14" s="173"/>
      <c r="Q14" s="60"/>
      <c r="R14" s="60"/>
      <c r="S14" s="60"/>
      <c r="T14" s="60"/>
      <c r="U14" s="60"/>
      <c r="V14" s="60"/>
      <c r="W14" s="132"/>
    </row>
    <row r="15" spans="1:23" x14ac:dyDescent="0.35">
      <c r="A15" s="2"/>
      <c r="B15" s="235"/>
      <c r="C15" s="30"/>
      <c r="D15" s="30"/>
      <c r="E15" s="30"/>
      <c r="F15" s="236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65"/>
      <c r="C2" s="265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66"/>
      <c r="C3" s="266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7" t="s">
        <v>37</v>
      </c>
      <c r="C4" s="263"/>
      <c r="D4" s="187"/>
      <c r="E4" s="121"/>
      <c r="F4" s="769"/>
      <c r="G4" s="77" t="s">
        <v>20</v>
      </c>
      <c r="H4" s="77"/>
      <c r="I4" s="77"/>
      <c r="J4" s="332" t="s">
        <v>21</v>
      </c>
      <c r="K4" s="773" t="s">
        <v>22</v>
      </c>
      <c r="L4" s="774"/>
      <c r="M4" s="775"/>
      <c r="N4" s="775"/>
      <c r="O4" s="776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s="18" customFormat="1" ht="28.5" customHeight="1" thickBot="1" x14ac:dyDescent="0.4">
      <c r="A5" s="160" t="s">
        <v>0</v>
      </c>
      <c r="B5" s="122" t="s">
        <v>38</v>
      </c>
      <c r="C5" s="262" t="s">
        <v>39</v>
      </c>
      <c r="D5" s="619" t="s">
        <v>36</v>
      </c>
      <c r="E5" s="122" t="s">
        <v>24</v>
      </c>
      <c r="F5" s="285"/>
      <c r="G5" s="627" t="s">
        <v>25</v>
      </c>
      <c r="H5" s="628" t="s">
        <v>26</v>
      </c>
      <c r="I5" s="629" t="s">
        <v>27</v>
      </c>
      <c r="J5" s="333" t="s">
        <v>28</v>
      </c>
      <c r="K5" s="433" t="s">
        <v>29</v>
      </c>
      <c r="L5" s="631" t="s">
        <v>121</v>
      </c>
      <c r="M5" s="76" t="s">
        <v>30</v>
      </c>
      <c r="N5" s="718" t="s">
        <v>122</v>
      </c>
      <c r="O5" s="632" t="s">
        <v>123</v>
      </c>
      <c r="P5" s="627" t="s">
        <v>31</v>
      </c>
      <c r="Q5" s="628" t="s">
        <v>32</v>
      </c>
      <c r="R5" s="628" t="s">
        <v>33</v>
      </c>
      <c r="S5" s="632" t="s">
        <v>34</v>
      </c>
      <c r="T5" s="631" t="s">
        <v>124</v>
      </c>
      <c r="U5" s="631" t="s">
        <v>125</v>
      </c>
      <c r="V5" s="631" t="s">
        <v>126</v>
      </c>
      <c r="W5" s="706" t="s">
        <v>127</v>
      </c>
    </row>
    <row r="6" spans="1:23" s="18" customFormat="1" ht="43.5" customHeight="1" x14ac:dyDescent="0.35">
      <c r="A6" s="162" t="s">
        <v>5</v>
      </c>
      <c r="B6" s="156">
        <v>25</v>
      </c>
      <c r="C6" s="513" t="s">
        <v>17</v>
      </c>
      <c r="D6" s="649" t="s">
        <v>47</v>
      </c>
      <c r="E6" s="419">
        <v>150</v>
      </c>
      <c r="F6" s="771"/>
      <c r="G6" s="56">
        <v>0.6</v>
      </c>
      <c r="H6" s="39">
        <v>0.45</v>
      </c>
      <c r="I6" s="57">
        <v>12.3</v>
      </c>
      <c r="J6" s="597">
        <v>54.9</v>
      </c>
      <c r="K6" s="306">
        <v>0.03</v>
      </c>
      <c r="L6" s="56">
        <v>4.4999999999999998E-2</v>
      </c>
      <c r="M6" s="39">
        <v>7.5</v>
      </c>
      <c r="N6" s="39">
        <v>3</v>
      </c>
      <c r="O6" s="57">
        <v>0</v>
      </c>
      <c r="P6" s="292">
        <v>28.5</v>
      </c>
      <c r="Q6" s="39">
        <v>24</v>
      </c>
      <c r="R6" s="39">
        <v>18</v>
      </c>
      <c r="S6" s="39">
        <v>3.45</v>
      </c>
      <c r="T6" s="39">
        <v>232.5</v>
      </c>
      <c r="U6" s="39">
        <v>3.0000000000000001E-3</v>
      </c>
      <c r="V6" s="39">
        <v>2.9999999999999997E-4</v>
      </c>
      <c r="W6" s="246">
        <v>0.03</v>
      </c>
    </row>
    <row r="7" spans="1:23" s="18" customFormat="1" ht="26.5" customHeight="1" x14ac:dyDescent="0.35">
      <c r="A7" s="123"/>
      <c r="B7" s="152">
        <v>228</v>
      </c>
      <c r="C7" s="147" t="s">
        <v>96</v>
      </c>
      <c r="D7" s="193" t="s">
        <v>111</v>
      </c>
      <c r="E7" s="511" t="s">
        <v>112</v>
      </c>
      <c r="F7" s="258"/>
      <c r="G7" s="232">
        <v>4.99</v>
      </c>
      <c r="H7" s="95">
        <v>10.46</v>
      </c>
      <c r="I7" s="96">
        <v>19.239999999999998</v>
      </c>
      <c r="J7" s="479">
        <v>192.17</v>
      </c>
      <c r="K7" s="316">
        <v>0.08</v>
      </c>
      <c r="L7" s="21">
        <v>0.11</v>
      </c>
      <c r="M7" s="22">
        <v>4.28</v>
      </c>
      <c r="N7" s="22">
        <v>190.68</v>
      </c>
      <c r="O7" s="23">
        <v>6.3E-2</v>
      </c>
      <c r="P7" s="316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4">
        <v>2.7E-2</v>
      </c>
    </row>
    <row r="8" spans="1:23" s="38" customFormat="1" ht="35.25" customHeight="1" x14ac:dyDescent="0.35">
      <c r="A8" s="124"/>
      <c r="B8" s="153">
        <v>89</v>
      </c>
      <c r="C8" s="283" t="s">
        <v>8</v>
      </c>
      <c r="D8" s="272" t="s">
        <v>90</v>
      </c>
      <c r="E8" s="216">
        <v>90</v>
      </c>
      <c r="F8" s="200"/>
      <c r="G8" s="91">
        <v>14.88</v>
      </c>
      <c r="H8" s="13">
        <v>13.95</v>
      </c>
      <c r="I8" s="50">
        <v>3.3</v>
      </c>
      <c r="J8" s="118">
        <v>198.45</v>
      </c>
      <c r="K8" s="457">
        <v>0.05</v>
      </c>
      <c r="L8" s="107">
        <v>0.11</v>
      </c>
      <c r="M8" s="108">
        <v>1</v>
      </c>
      <c r="N8" s="108">
        <v>49</v>
      </c>
      <c r="O8" s="109">
        <v>0</v>
      </c>
      <c r="P8" s="457">
        <v>17.02</v>
      </c>
      <c r="Q8" s="108">
        <v>127.1</v>
      </c>
      <c r="R8" s="108">
        <v>23.09</v>
      </c>
      <c r="S8" s="108">
        <v>1.29</v>
      </c>
      <c r="T8" s="108">
        <v>266.67</v>
      </c>
      <c r="U8" s="108">
        <v>6.0000000000000001E-3</v>
      </c>
      <c r="V8" s="108">
        <v>0</v>
      </c>
      <c r="W8" s="113">
        <v>0.05</v>
      </c>
    </row>
    <row r="9" spans="1:23" s="38" customFormat="1" ht="26.5" customHeight="1" x14ac:dyDescent="0.35">
      <c r="A9" s="124"/>
      <c r="B9" s="152">
        <v>53</v>
      </c>
      <c r="C9" s="147" t="s">
        <v>62</v>
      </c>
      <c r="D9" s="233" t="s">
        <v>98</v>
      </c>
      <c r="E9" s="182">
        <v>150</v>
      </c>
      <c r="F9" s="152"/>
      <c r="G9" s="21">
        <v>3.3</v>
      </c>
      <c r="H9" s="22">
        <v>4.95</v>
      </c>
      <c r="I9" s="23">
        <v>32.25</v>
      </c>
      <c r="J9" s="334">
        <v>186.45</v>
      </c>
      <c r="K9" s="316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16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4">
        <v>2.7E-2</v>
      </c>
    </row>
    <row r="10" spans="1:23" s="18" customFormat="1" ht="33.75" customHeight="1" x14ac:dyDescent="0.35">
      <c r="A10" s="125"/>
      <c r="B10" s="153">
        <v>101</v>
      </c>
      <c r="C10" s="283" t="s">
        <v>15</v>
      </c>
      <c r="D10" s="361" t="s">
        <v>67</v>
      </c>
      <c r="E10" s="216">
        <v>200</v>
      </c>
      <c r="F10" s="200"/>
      <c r="G10" s="19">
        <v>0.8</v>
      </c>
      <c r="H10" s="17">
        <v>0</v>
      </c>
      <c r="I10" s="46">
        <v>24.6</v>
      </c>
      <c r="J10" s="288">
        <v>101.2</v>
      </c>
      <c r="K10" s="274">
        <v>0</v>
      </c>
      <c r="L10" s="19">
        <v>0.04</v>
      </c>
      <c r="M10" s="17">
        <v>140</v>
      </c>
      <c r="N10" s="17">
        <v>100</v>
      </c>
      <c r="O10" s="46">
        <v>0</v>
      </c>
      <c r="P10" s="274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25"/>
      <c r="B11" s="234">
        <v>119</v>
      </c>
      <c r="C11" s="147" t="s">
        <v>53</v>
      </c>
      <c r="D11" s="233" t="s">
        <v>53</v>
      </c>
      <c r="E11" s="182">
        <v>30</v>
      </c>
      <c r="F11" s="152"/>
      <c r="G11" s="21">
        <v>2.13</v>
      </c>
      <c r="H11" s="22">
        <v>0.21</v>
      </c>
      <c r="I11" s="23">
        <v>13.26</v>
      </c>
      <c r="J11" s="559">
        <v>72</v>
      </c>
      <c r="K11" s="316">
        <v>0.03</v>
      </c>
      <c r="L11" s="21">
        <v>0.01</v>
      </c>
      <c r="M11" s="22">
        <v>0</v>
      </c>
      <c r="N11" s="22">
        <v>0</v>
      </c>
      <c r="O11" s="54">
        <v>0</v>
      </c>
      <c r="P11" s="316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25"/>
      <c r="B12" s="234">
        <v>120</v>
      </c>
      <c r="C12" s="147" t="s">
        <v>44</v>
      </c>
      <c r="D12" s="233" t="s">
        <v>44</v>
      </c>
      <c r="E12" s="182">
        <v>20</v>
      </c>
      <c r="F12" s="152"/>
      <c r="G12" s="21">
        <v>1.1399999999999999</v>
      </c>
      <c r="H12" s="22">
        <v>0.22</v>
      </c>
      <c r="I12" s="23">
        <v>7.44</v>
      </c>
      <c r="J12" s="559">
        <v>36.26</v>
      </c>
      <c r="K12" s="316">
        <v>0.02</v>
      </c>
      <c r="L12" s="21">
        <v>2.4E-2</v>
      </c>
      <c r="M12" s="22">
        <v>0.08</v>
      </c>
      <c r="N12" s="22">
        <v>0</v>
      </c>
      <c r="O12" s="54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24"/>
      <c r="B13" s="157"/>
      <c r="C13" s="514"/>
      <c r="D13" s="195" t="s">
        <v>18</v>
      </c>
      <c r="E13" s="336">
        <f>E6+E8+E9+E10+E11+E12+210</f>
        <v>850</v>
      </c>
      <c r="F13" s="213"/>
      <c r="G13" s="294">
        <f t="shared" ref="G13:W13" si="0">G6+G7+G8+G9+G10+G11+G12</f>
        <v>27.84</v>
      </c>
      <c r="H13" s="157">
        <f t="shared" si="0"/>
        <v>30.24</v>
      </c>
      <c r="I13" s="157">
        <f t="shared" si="0"/>
        <v>112.39</v>
      </c>
      <c r="J13" s="598">
        <f t="shared" si="0"/>
        <v>841.43000000000006</v>
      </c>
      <c r="K13" s="222">
        <f t="shared" si="0"/>
        <v>0.24</v>
      </c>
      <c r="L13" s="36">
        <f t="shared" si="0"/>
        <v>0.36900000000000005</v>
      </c>
      <c r="M13" s="36">
        <f t="shared" si="0"/>
        <v>152.86000000000001</v>
      </c>
      <c r="N13" s="36">
        <f t="shared" si="0"/>
        <v>361.58</v>
      </c>
      <c r="O13" s="71">
        <f t="shared" si="0"/>
        <v>0.14300000000000002</v>
      </c>
      <c r="P13" s="222">
        <f t="shared" si="0"/>
        <v>145.17000000000002</v>
      </c>
      <c r="Q13" s="36">
        <f t="shared" si="0"/>
        <v>415.39</v>
      </c>
      <c r="R13" s="36">
        <f t="shared" si="0"/>
        <v>148.63999999999999</v>
      </c>
      <c r="S13" s="36">
        <f t="shared" si="0"/>
        <v>8.9200000000000017</v>
      </c>
      <c r="T13" s="36">
        <f t="shared" si="0"/>
        <v>928.97</v>
      </c>
      <c r="U13" s="36">
        <f t="shared" si="0"/>
        <v>1.6E-2</v>
      </c>
      <c r="V13" s="36">
        <f t="shared" si="0"/>
        <v>1.23E-2</v>
      </c>
      <c r="W13" s="71">
        <f t="shared" si="0"/>
        <v>0.14600000000000002</v>
      </c>
    </row>
    <row r="14" spans="1:23" s="38" customFormat="1" ht="26.5" customHeight="1" thickBot="1" x14ac:dyDescent="0.4">
      <c r="A14" s="163"/>
      <c r="B14" s="155"/>
      <c r="C14" s="155"/>
      <c r="D14" s="196" t="s">
        <v>19</v>
      </c>
      <c r="E14" s="218"/>
      <c r="F14" s="155"/>
      <c r="G14" s="173"/>
      <c r="H14" s="60"/>
      <c r="I14" s="143"/>
      <c r="J14" s="599">
        <f>J13/23.5</f>
        <v>35.805531914893621</v>
      </c>
      <c r="K14" s="225"/>
      <c r="L14" s="60"/>
      <c r="M14" s="60"/>
      <c r="N14" s="60"/>
      <c r="O14" s="132"/>
      <c r="P14" s="225"/>
      <c r="Q14" s="60"/>
      <c r="R14" s="60"/>
      <c r="S14" s="60"/>
      <c r="T14" s="60"/>
      <c r="U14" s="60"/>
      <c r="V14" s="60"/>
      <c r="W14" s="132"/>
    </row>
    <row r="15" spans="1:23" x14ac:dyDescent="0.35">
      <c r="A15" s="9"/>
      <c r="B15" s="260"/>
      <c r="C15" s="260"/>
      <c r="D15" s="30"/>
      <c r="E15" s="30"/>
      <c r="F15" s="30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  <row r="16" spans="1:23" x14ac:dyDescent="0.35">
      <c r="K16" s="608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8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65"/>
      <c r="C2" s="267" t="s">
        <v>3</v>
      </c>
      <c r="D2" s="6"/>
      <c r="E2" s="8" t="s">
        <v>2</v>
      </c>
      <c r="F2" s="133">
        <v>17</v>
      </c>
      <c r="G2" s="6"/>
      <c r="J2" s="8"/>
      <c r="K2" s="7"/>
      <c r="L2" s="1"/>
      <c r="M2" s="2"/>
    </row>
    <row r="3" spans="1:23" ht="15" thickBot="1" x14ac:dyDescent="0.4">
      <c r="A3" s="1"/>
      <c r="B3" s="266"/>
      <c r="C3" s="268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7" t="s">
        <v>37</v>
      </c>
      <c r="C4" s="281"/>
      <c r="D4" s="187"/>
      <c r="E4" s="121"/>
      <c r="F4" s="553"/>
      <c r="G4" s="664" t="s">
        <v>20</v>
      </c>
      <c r="H4" s="665"/>
      <c r="I4" s="666"/>
      <c r="J4" s="372" t="s">
        <v>21</v>
      </c>
      <c r="K4" s="773" t="s">
        <v>22</v>
      </c>
      <c r="L4" s="778"/>
      <c r="M4" s="784"/>
      <c r="N4" s="784"/>
      <c r="O4" s="785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s="18" customFormat="1" ht="47" thickBot="1" x14ac:dyDescent="0.4">
      <c r="A5" s="160" t="s">
        <v>0</v>
      </c>
      <c r="B5" s="122" t="s">
        <v>38</v>
      </c>
      <c r="C5" s="282" t="s">
        <v>39</v>
      </c>
      <c r="D5" s="619" t="s">
        <v>36</v>
      </c>
      <c r="E5" s="122" t="s">
        <v>24</v>
      </c>
      <c r="F5" s="115" t="s">
        <v>35</v>
      </c>
      <c r="G5" s="433" t="s">
        <v>25</v>
      </c>
      <c r="H5" s="426" t="s">
        <v>26</v>
      </c>
      <c r="I5" s="663" t="s">
        <v>27</v>
      </c>
      <c r="J5" s="646" t="s">
        <v>28</v>
      </c>
      <c r="K5" s="433" t="s">
        <v>29</v>
      </c>
      <c r="L5" s="433" t="s">
        <v>121</v>
      </c>
      <c r="M5" s="426" t="s">
        <v>30</v>
      </c>
      <c r="N5" s="662" t="s">
        <v>122</v>
      </c>
      <c r="O5" s="663" t="s">
        <v>123</v>
      </c>
      <c r="P5" s="433" t="s">
        <v>31</v>
      </c>
      <c r="Q5" s="426" t="s">
        <v>32</v>
      </c>
      <c r="R5" s="426" t="s">
        <v>33</v>
      </c>
      <c r="S5" s="66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23" s="18" customFormat="1" ht="26.5" customHeight="1" x14ac:dyDescent="0.35">
      <c r="A6" s="162" t="s">
        <v>5</v>
      </c>
      <c r="B6" s="244">
        <v>10</v>
      </c>
      <c r="C6" s="648" t="s">
        <v>6</v>
      </c>
      <c r="D6" s="705" t="s">
        <v>141</v>
      </c>
      <c r="E6" s="680">
        <v>60</v>
      </c>
      <c r="F6" s="240"/>
      <c r="G6" s="292">
        <v>0.48</v>
      </c>
      <c r="H6" s="39">
        <v>4.8600000000000003</v>
      </c>
      <c r="I6" s="57">
        <v>1.2</v>
      </c>
      <c r="J6" s="616">
        <v>50.28</v>
      </c>
      <c r="K6" s="210">
        <v>0.01</v>
      </c>
      <c r="L6" s="56">
        <v>0.02</v>
      </c>
      <c r="M6" s="39">
        <v>7.9</v>
      </c>
      <c r="N6" s="39">
        <v>24</v>
      </c>
      <c r="O6" s="39">
        <v>0</v>
      </c>
      <c r="P6" s="306">
        <v>18.73</v>
      </c>
      <c r="Q6" s="42">
        <v>25.25</v>
      </c>
      <c r="R6" s="42">
        <v>9.35</v>
      </c>
      <c r="S6" s="42">
        <v>0.37</v>
      </c>
      <c r="T6" s="42">
        <v>114.19</v>
      </c>
      <c r="U6" s="42">
        <v>0</v>
      </c>
      <c r="V6" s="42">
        <v>2.0000000000000001E-4</v>
      </c>
      <c r="W6" s="43">
        <v>0</v>
      </c>
    </row>
    <row r="7" spans="1:23" s="18" customFormat="1" ht="26.5" customHeight="1" x14ac:dyDescent="0.35">
      <c r="A7" s="123"/>
      <c r="B7" s="153">
        <v>31</v>
      </c>
      <c r="C7" s="283" t="s">
        <v>7</v>
      </c>
      <c r="D7" s="361" t="s">
        <v>76</v>
      </c>
      <c r="E7" s="323">
        <v>200</v>
      </c>
      <c r="F7" s="153"/>
      <c r="G7" s="275">
        <v>5.74</v>
      </c>
      <c r="H7" s="13">
        <v>8.7799999999999994</v>
      </c>
      <c r="I7" s="25">
        <v>8.74</v>
      </c>
      <c r="J7" s="154">
        <v>138.04</v>
      </c>
      <c r="K7" s="154">
        <v>0.04</v>
      </c>
      <c r="L7" s="91">
        <v>0.08</v>
      </c>
      <c r="M7" s="13">
        <v>5.24</v>
      </c>
      <c r="N7" s="13">
        <v>132.80000000000001</v>
      </c>
      <c r="O7" s="25">
        <v>0.06</v>
      </c>
      <c r="P7" s="275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614">
        <v>3.5999999999999997E-2</v>
      </c>
    </row>
    <row r="8" spans="1:23" s="38" customFormat="1" ht="26.5" customHeight="1" x14ac:dyDescent="0.35">
      <c r="A8" s="124"/>
      <c r="B8" s="152">
        <v>194</v>
      </c>
      <c r="C8" s="169" t="s">
        <v>8</v>
      </c>
      <c r="D8" s="193" t="s">
        <v>99</v>
      </c>
      <c r="E8" s="258">
        <v>90</v>
      </c>
      <c r="F8" s="117"/>
      <c r="G8" s="457">
        <v>16.559999999999999</v>
      </c>
      <c r="H8" s="108">
        <v>14.22</v>
      </c>
      <c r="I8" s="113">
        <v>11.7</v>
      </c>
      <c r="J8" s="569">
        <v>240.93</v>
      </c>
      <c r="K8" s="208">
        <v>0.04</v>
      </c>
      <c r="L8" s="19">
        <v>0.08</v>
      </c>
      <c r="M8" s="17">
        <v>0.5</v>
      </c>
      <c r="N8" s="17">
        <v>0.36</v>
      </c>
      <c r="O8" s="46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6">
        <v>0</v>
      </c>
    </row>
    <row r="9" spans="1:23" s="38" customFormat="1" ht="35.25" customHeight="1" x14ac:dyDescent="0.35">
      <c r="A9" s="124"/>
      <c r="B9" s="152">
        <v>52</v>
      </c>
      <c r="C9" s="226" t="s">
        <v>62</v>
      </c>
      <c r="D9" s="329" t="s">
        <v>138</v>
      </c>
      <c r="E9" s="152">
        <v>150</v>
      </c>
      <c r="F9" s="117"/>
      <c r="G9" s="279">
        <v>3.15</v>
      </c>
      <c r="H9" s="95">
        <v>4.5</v>
      </c>
      <c r="I9" s="231">
        <v>17.55</v>
      </c>
      <c r="J9" s="456">
        <v>122.85</v>
      </c>
      <c r="K9" s="208">
        <v>0.16</v>
      </c>
      <c r="L9" s="19">
        <v>0.11</v>
      </c>
      <c r="M9" s="17">
        <v>25.3</v>
      </c>
      <c r="N9" s="17">
        <v>15</v>
      </c>
      <c r="O9" s="46">
        <v>0.03</v>
      </c>
      <c r="P9" s="274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6">
        <v>4.4999999999999998E-2</v>
      </c>
    </row>
    <row r="10" spans="1:23" s="18" customFormat="1" ht="39" customHeight="1" x14ac:dyDescent="0.35">
      <c r="A10" s="125"/>
      <c r="B10" s="151">
        <v>114</v>
      </c>
      <c r="C10" s="190" t="s">
        <v>42</v>
      </c>
      <c r="D10" s="241" t="s">
        <v>49</v>
      </c>
      <c r="E10" s="420">
        <v>200</v>
      </c>
      <c r="F10" s="151"/>
      <c r="G10" s="19">
        <v>0.2</v>
      </c>
      <c r="H10" s="17">
        <v>0</v>
      </c>
      <c r="I10" s="20">
        <v>11</v>
      </c>
      <c r="J10" s="208">
        <v>44.8</v>
      </c>
      <c r="K10" s="208">
        <v>0</v>
      </c>
      <c r="L10" s="19">
        <v>0</v>
      </c>
      <c r="M10" s="17">
        <v>0.08</v>
      </c>
      <c r="N10" s="17">
        <v>0</v>
      </c>
      <c r="O10" s="46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25"/>
      <c r="B11" s="234">
        <v>119</v>
      </c>
      <c r="C11" s="169" t="s">
        <v>11</v>
      </c>
      <c r="D11" s="228" t="s">
        <v>53</v>
      </c>
      <c r="E11" s="152">
        <v>30</v>
      </c>
      <c r="F11" s="440"/>
      <c r="G11" s="316">
        <v>2.13</v>
      </c>
      <c r="H11" s="22">
        <v>0.21</v>
      </c>
      <c r="I11" s="54">
        <v>13.26</v>
      </c>
      <c r="J11" s="512">
        <v>72</v>
      </c>
      <c r="K11" s="211">
        <v>0.03</v>
      </c>
      <c r="L11" s="21">
        <v>0.01</v>
      </c>
      <c r="M11" s="22">
        <v>0</v>
      </c>
      <c r="N11" s="22">
        <v>0</v>
      </c>
      <c r="O11" s="54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25"/>
      <c r="B12" s="152">
        <v>120</v>
      </c>
      <c r="C12" s="169" t="s">
        <v>12</v>
      </c>
      <c r="D12" s="228" t="s">
        <v>44</v>
      </c>
      <c r="E12" s="152">
        <v>20</v>
      </c>
      <c r="F12" s="440"/>
      <c r="G12" s="316">
        <v>1.1399999999999999</v>
      </c>
      <c r="H12" s="22">
        <v>0.22</v>
      </c>
      <c r="I12" s="54">
        <v>7.44</v>
      </c>
      <c r="J12" s="512">
        <v>36.26</v>
      </c>
      <c r="K12" s="211">
        <v>0.02</v>
      </c>
      <c r="L12" s="21">
        <v>2.4E-2</v>
      </c>
      <c r="M12" s="22">
        <v>0.08</v>
      </c>
      <c r="N12" s="22">
        <v>0</v>
      </c>
      <c r="O12" s="54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24"/>
      <c r="B13" s="157"/>
      <c r="C13" s="474"/>
      <c r="D13" s="195" t="s">
        <v>18</v>
      </c>
      <c r="E13" s="157">
        <f>SUM(E6:E12)</f>
        <v>750</v>
      </c>
      <c r="F13" s="293"/>
      <c r="G13" s="222">
        <f>G6+G7+G8+G9+G10+G11+G12</f>
        <v>29.4</v>
      </c>
      <c r="H13" s="36">
        <f t="shared" ref="H13:K13" si="0">H6+H7+H8+H9+H10+H11+H12</f>
        <v>32.79</v>
      </c>
      <c r="I13" s="71">
        <f t="shared" si="0"/>
        <v>70.89</v>
      </c>
      <c r="J13" s="600">
        <f t="shared" si="0"/>
        <v>705.16</v>
      </c>
      <c r="K13" s="152">
        <f t="shared" si="0"/>
        <v>0.30000000000000004</v>
      </c>
      <c r="L13" s="37">
        <f t="shared" ref="L13:R13" si="1">M6+L7+L8+L9+L10+L11+L12</f>
        <v>8.2039999999999988</v>
      </c>
      <c r="M13" s="36">
        <f t="shared" si="1"/>
        <v>55.2</v>
      </c>
      <c r="N13" s="36">
        <f t="shared" si="1"/>
        <v>148.16000000000003</v>
      </c>
      <c r="O13" s="71">
        <f t="shared" si="1"/>
        <v>18.847000000000001</v>
      </c>
      <c r="P13" s="37">
        <f t="shared" si="1"/>
        <v>124.12</v>
      </c>
      <c r="Q13" s="36">
        <f t="shared" si="1"/>
        <v>391.6400000000001</v>
      </c>
      <c r="R13" s="36">
        <f t="shared" si="1"/>
        <v>103.9</v>
      </c>
      <c r="S13" s="36">
        <f t="shared" ref="S13:W13" si="2">T6+S7+S8+S9+S10+S11+S12</f>
        <v>134.44000000000003</v>
      </c>
      <c r="T13" s="36">
        <f t="shared" si="2"/>
        <v>1286.9100000000001</v>
      </c>
      <c r="U13" s="36">
        <f t="shared" si="2"/>
        <v>2.0799999999999999E-2</v>
      </c>
      <c r="V13" s="36">
        <f t="shared" si="2"/>
        <v>1.1000000000000001E-2</v>
      </c>
      <c r="W13" s="71">
        <f t="shared" si="2"/>
        <v>9.2999999999999985E-2</v>
      </c>
    </row>
    <row r="14" spans="1:23" s="38" customFormat="1" ht="26.5" customHeight="1" thickBot="1" x14ac:dyDescent="0.4">
      <c r="A14" s="163"/>
      <c r="B14" s="155"/>
      <c r="C14" s="284"/>
      <c r="D14" s="196" t="s">
        <v>19</v>
      </c>
      <c r="E14" s="155"/>
      <c r="F14" s="229"/>
      <c r="G14" s="225"/>
      <c r="H14" s="60"/>
      <c r="I14" s="132"/>
      <c r="J14" s="581">
        <f>J13/23.5</f>
        <v>30.006808510638297</v>
      </c>
      <c r="K14" s="155"/>
      <c r="L14" s="173"/>
      <c r="M14" s="60"/>
      <c r="N14" s="60"/>
      <c r="O14" s="132"/>
      <c r="P14" s="173"/>
      <c r="Q14" s="60"/>
      <c r="R14" s="60"/>
      <c r="S14" s="60"/>
      <c r="T14" s="60"/>
      <c r="U14" s="60"/>
      <c r="V14" s="60"/>
      <c r="W14" s="132"/>
    </row>
    <row r="15" spans="1:23" x14ac:dyDescent="0.35">
      <c r="A15" s="9"/>
      <c r="B15" s="260"/>
      <c r="C15" s="269"/>
      <c r="D15" s="30"/>
      <c r="E15" s="30"/>
      <c r="F15" s="236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8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65"/>
      <c r="C2" s="267" t="s">
        <v>3</v>
      </c>
      <c r="D2" s="6"/>
      <c r="E2" s="8" t="s">
        <v>2</v>
      </c>
      <c r="F2" s="133">
        <v>18</v>
      </c>
      <c r="G2" s="6"/>
      <c r="J2" s="8"/>
      <c r="K2" s="7"/>
      <c r="L2" s="1"/>
      <c r="M2" s="2"/>
    </row>
    <row r="3" spans="1:23" ht="15" thickBot="1" x14ac:dyDescent="0.4">
      <c r="A3" s="1"/>
      <c r="B3" s="266"/>
      <c r="C3" s="268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114" t="s">
        <v>37</v>
      </c>
      <c r="C4" s="281"/>
      <c r="D4" s="187"/>
      <c r="E4" s="121"/>
      <c r="F4" s="114"/>
      <c r="G4" s="664" t="s">
        <v>20</v>
      </c>
      <c r="H4" s="665"/>
      <c r="I4" s="666"/>
      <c r="J4" s="372" t="s">
        <v>21</v>
      </c>
      <c r="K4" s="777" t="s">
        <v>22</v>
      </c>
      <c r="L4" s="778"/>
      <c r="M4" s="784"/>
      <c r="N4" s="784"/>
      <c r="O4" s="785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s="18" customFormat="1" ht="28.5" customHeight="1" thickBot="1" x14ac:dyDescent="0.4">
      <c r="A5" s="160" t="s">
        <v>0</v>
      </c>
      <c r="B5" s="115" t="s">
        <v>38</v>
      </c>
      <c r="C5" s="282" t="s">
        <v>39</v>
      </c>
      <c r="D5" s="115" t="s">
        <v>36</v>
      </c>
      <c r="E5" s="285" t="s">
        <v>24</v>
      </c>
      <c r="F5" s="115" t="s">
        <v>35</v>
      </c>
      <c r="G5" s="433" t="s">
        <v>25</v>
      </c>
      <c r="H5" s="426" t="s">
        <v>26</v>
      </c>
      <c r="I5" s="663" t="s">
        <v>27</v>
      </c>
      <c r="J5" s="712" t="s">
        <v>28</v>
      </c>
      <c r="K5" s="433" t="s">
        <v>29</v>
      </c>
      <c r="L5" s="433" t="s">
        <v>121</v>
      </c>
      <c r="M5" s="426" t="s">
        <v>30</v>
      </c>
      <c r="N5" s="662" t="s">
        <v>122</v>
      </c>
      <c r="O5" s="663" t="s">
        <v>123</v>
      </c>
      <c r="P5" s="711" t="s">
        <v>31</v>
      </c>
      <c r="Q5" s="426" t="s">
        <v>32</v>
      </c>
      <c r="R5" s="426" t="s">
        <v>33</v>
      </c>
      <c r="S5" s="66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23" s="18" customFormat="1" ht="26.5" customHeight="1" x14ac:dyDescent="0.35">
      <c r="A6" s="162" t="s">
        <v>5</v>
      </c>
      <c r="B6" s="172">
        <v>9</v>
      </c>
      <c r="C6" s="191" t="s">
        <v>17</v>
      </c>
      <c r="D6" s="455" t="s">
        <v>91</v>
      </c>
      <c r="E6" s="172">
        <v>60</v>
      </c>
      <c r="F6" s="304"/>
      <c r="G6" s="306">
        <v>1.26</v>
      </c>
      <c r="H6" s="42">
        <v>4.26</v>
      </c>
      <c r="I6" s="43">
        <v>7.26</v>
      </c>
      <c r="J6" s="615">
        <v>72.48</v>
      </c>
      <c r="K6" s="41">
        <v>0.02</v>
      </c>
      <c r="L6" s="41">
        <v>0</v>
      </c>
      <c r="M6" s="42">
        <v>9.8699999999999992</v>
      </c>
      <c r="N6" s="42">
        <v>0</v>
      </c>
      <c r="O6" s="49">
        <v>0</v>
      </c>
      <c r="P6" s="306">
        <v>30.16</v>
      </c>
      <c r="Q6" s="42">
        <v>38.72</v>
      </c>
      <c r="R6" s="42">
        <v>19.489999999999998</v>
      </c>
      <c r="S6" s="42">
        <v>1.1100000000000001</v>
      </c>
      <c r="T6" s="42">
        <v>11.86</v>
      </c>
      <c r="U6" s="42">
        <v>0</v>
      </c>
      <c r="V6" s="42">
        <v>0</v>
      </c>
      <c r="W6" s="43">
        <v>0</v>
      </c>
    </row>
    <row r="7" spans="1:23" s="18" customFormat="1" ht="26.5" customHeight="1" x14ac:dyDescent="0.35">
      <c r="A7" s="123"/>
      <c r="B7" s="151">
        <v>37</v>
      </c>
      <c r="C7" s="190" t="s">
        <v>7</v>
      </c>
      <c r="D7" s="438" t="s">
        <v>106</v>
      </c>
      <c r="E7" s="202">
        <v>200</v>
      </c>
      <c r="F7" s="167"/>
      <c r="G7" s="275">
        <v>6</v>
      </c>
      <c r="H7" s="13">
        <v>5.4</v>
      </c>
      <c r="I7" s="50">
        <v>10.8</v>
      </c>
      <c r="J7" s="154">
        <v>115.6</v>
      </c>
      <c r="K7" s="275">
        <v>0.1</v>
      </c>
      <c r="L7" s="91">
        <v>0.1</v>
      </c>
      <c r="M7" s="13">
        <v>10.7</v>
      </c>
      <c r="N7" s="13">
        <v>162</v>
      </c>
      <c r="O7" s="50">
        <v>0</v>
      </c>
      <c r="P7" s="275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0">
        <v>0.05</v>
      </c>
    </row>
    <row r="8" spans="1:23" s="38" customFormat="1" ht="26.5" customHeight="1" x14ac:dyDescent="0.35">
      <c r="A8" s="124"/>
      <c r="B8" s="153">
        <v>126</v>
      </c>
      <c r="C8" s="299" t="s">
        <v>8</v>
      </c>
      <c r="D8" s="361" t="s">
        <v>117</v>
      </c>
      <c r="E8" s="200">
        <v>90</v>
      </c>
      <c r="F8" s="116"/>
      <c r="G8" s="275">
        <v>16.649999999999999</v>
      </c>
      <c r="H8" s="13">
        <v>8.01</v>
      </c>
      <c r="I8" s="50">
        <v>4.8600000000000003</v>
      </c>
      <c r="J8" s="166">
        <v>168.75</v>
      </c>
      <c r="K8" s="91">
        <v>0.15</v>
      </c>
      <c r="L8" s="91">
        <v>0.12</v>
      </c>
      <c r="M8" s="13">
        <v>2.0099999999999998</v>
      </c>
      <c r="N8" s="13">
        <v>0</v>
      </c>
      <c r="O8" s="50">
        <v>0</v>
      </c>
      <c r="P8" s="91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0">
        <v>0.05</v>
      </c>
    </row>
    <row r="9" spans="1:23" s="38" customFormat="1" ht="27" customHeight="1" x14ac:dyDescent="0.35">
      <c r="A9" s="124"/>
      <c r="B9" s="151">
        <v>124</v>
      </c>
      <c r="C9" s="190" t="s">
        <v>62</v>
      </c>
      <c r="D9" s="241" t="s">
        <v>100</v>
      </c>
      <c r="E9" s="151">
        <v>150</v>
      </c>
      <c r="F9" s="144"/>
      <c r="G9" s="275">
        <v>4.05</v>
      </c>
      <c r="H9" s="13">
        <v>4.5</v>
      </c>
      <c r="I9" s="50">
        <v>22.8</v>
      </c>
      <c r="J9" s="166">
        <v>147.30000000000001</v>
      </c>
      <c r="K9" s="232">
        <v>0.11</v>
      </c>
      <c r="L9" s="232">
        <v>0.02</v>
      </c>
      <c r="M9" s="95">
        <v>0</v>
      </c>
      <c r="N9" s="95">
        <v>0</v>
      </c>
      <c r="O9" s="96">
        <v>0</v>
      </c>
      <c r="P9" s="279">
        <v>10.49</v>
      </c>
      <c r="Q9" s="95">
        <v>86</v>
      </c>
      <c r="R9" s="95">
        <v>30.56</v>
      </c>
      <c r="S9" s="95">
        <v>0.99</v>
      </c>
      <c r="T9" s="95">
        <v>80.400000000000006</v>
      </c>
      <c r="U9" s="95">
        <v>3.0000000000000001E-3</v>
      </c>
      <c r="V9" s="95">
        <v>1E-3</v>
      </c>
      <c r="W9" s="231">
        <v>0.02</v>
      </c>
    </row>
    <row r="10" spans="1:23" s="18" customFormat="1" ht="26.5" customHeight="1" x14ac:dyDescent="0.35">
      <c r="A10" s="125"/>
      <c r="B10" s="154">
        <v>103</v>
      </c>
      <c r="C10" s="194" t="s">
        <v>15</v>
      </c>
      <c r="D10" s="167" t="s">
        <v>59</v>
      </c>
      <c r="E10" s="151">
        <v>200</v>
      </c>
      <c r="F10" s="286"/>
      <c r="G10" s="274">
        <v>0.2</v>
      </c>
      <c r="H10" s="17">
        <v>0</v>
      </c>
      <c r="I10" s="46">
        <v>15.02</v>
      </c>
      <c r="J10" s="219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74">
        <v>17.64</v>
      </c>
      <c r="Q10" s="17">
        <v>5.0599999999999996</v>
      </c>
      <c r="R10" s="34">
        <v>2.86</v>
      </c>
      <c r="S10" s="17">
        <v>0.12</v>
      </c>
      <c r="T10" s="17">
        <v>46</v>
      </c>
      <c r="U10" s="17">
        <v>0</v>
      </c>
      <c r="V10" s="17">
        <v>0</v>
      </c>
      <c r="W10" s="50">
        <v>2E-3</v>
      </c>
    </row>
    <row r="11" spans="1:23" s="18" customFormat="1" ht="26.5" customHeight="1" x14ac:dyDescent="0.35">
      <c r="A11" s="125"/>
      <c r="B11" s="154">
        <v>119</v>
      </c>
      <c r="C11" s="190" t="s">
        <v>11</v>
      </c>
      <c r="D11" s="168" t="s">
        <v>53</v>
      </c>
      <c r="E11" s="151">
        <v>45</v>
      </c>
      <c r="F11" s="305"/>
      <c r="G11" s="274">
        <v>3.19</v>
      </c>
      <c r="H11" s="17">
        <v>0.31</v>
      </c>
      <c r="I11" s="46">
        <v>19.89</v>
      </c>
      <c r="J11" s="219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74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3.25" customHeight="1" x14ac:dyDescent="0.35">
      <c r="A12" s="125"/>
      <c r="B12" s="151">
        <v>120</v>
      </c>
      <c r="C12" s="190" t="s">
        <v>12</v>
      </c>
      <c r="D12" s="168" t="s">
        <v>44</v>
      </c>
      <c r="E12" s="151">
        <v>30</v>
      </c>
      <c r="F12" s="305"/>
      <c r="G12" s="274">
        <v>1.71</v>
      </c>
      <c r="H12" s="17">
        <v>0.33</v>
      </c>
      <c r="I12" s="46">
        <v>11.16</v>
      </c>
      <c r="J12" s="219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74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26.5" customHeight="1" x14ac:dyDescent="0.35">
      <c r="A13" s="124"/>
      <c r="B13" s="157"/>
      <c r="C13" s="603"/>
      <c r="D13" s="174" t="s">
        <v>18</v>
      </c>
      <c r="E13" s="338">
        <f>SUM(E6:E12)</f>
        <v>775</v>
      </c>
      <c r="F13" s="293"/>
      <c r="G13" s="222">
        <f t="shared" ref="G13:I13" si="0">SUM(G6:G12)</f>
        <v>33.059999999999995</v>
      </c>
      <c r="H13" s="36">
        <f t="shared" si="0"/>
        <v>22.81</v>
      </c>
      <c r="I13" s="71">
        <f t="shared" si="0"/>
        <v>91.789999999999992</v>
      </c>
      <c r="J13" s="447">
        <f>SUM(J6:J12)</f>
        <v>728.12</v>
      </c>
      <c r="K13" s="222">
        <f t="shared" ref="K13:W13" si="1">SUM(K6:K12)</f>
        <v>0.45</v>
      </c>
      <c r="L13" s="36">
        <f t="shared" si="1"/>
        <v>0.29400000000000004</v>
      </c>
      <c r="M13" s="36">
        <f t="shared" si="1"/>
        <v>31.92</v>
      </c>
      <c r="N13" s="36">
        <f t="shared" si="1"/>
        <v>162</v>
      </c>
      <c r="O13" s="71">
        <f t="shared" si="1"/>
        <v>0</v>
      </c>
      <c r="P13" s="37">
        <f t="shared" si="1"/>
        <v>158.03</v>
      </c>
      <c r="Q13" s="36">
        <f t="shared" si="1"/>
        <v>648.91999999999996</v>
      </c>
      <c r="R13" s="36">
        <f t="shared" si="1"/>
        <v>186.22</v>
      </c>
      <c r="S13" s="36">
        <f t="shared" si="1"/>
        <v>10.37</v>
      </c>
      <c r="T13" s="36">
        <f t="shared" si="1"/>
        <v>1104.4499999999998</v>
      </c>
      <c r="U13" s="36">
        <f t="shared" si="1"/>
        <v>1.95E-2</v>
      </c>
      <c r="V13" s="36">
        <f t="shared" si="1"/>
        <v>6.5000000000000006E-3</v>
      </c>
      <c r="W13" s="71">
        <f t="shared" si="1"/>
        <v>0.14200000000000002</v>
      </c>
    </row>
    <row r="14" spans="1:23" s="38" customFormat="1" ht="26.5" customHeight="1" thickBot="1" x14ac:dyDescent="0.4">
      <c r="A14" s="163"/>
      <c r="B14" s="158"/>
      <c r="C14" s="604"/>
      <c r="D14" s="175" t="s">
        <v>19</v>
      </c>
      <c r="E14" s="155"/>
      <c r="F14" s="229"/>
      <c r="G14" s="225"/>
      <c r="H14" s="60"/>
      <c r="I14" s="132"/>
      <c r="J14" s="491">
        <f>J13/23.5</f>
        <v>30.983829787234043</v>
      </c>
      <c r="K14" s="225"/>
      <c r="L14" s="173"/>
      <c r="M14" s="60"/>
      <c r="N14" s="60"/>
      <c r="O14" s="132"/>
      <c r="P14" s="173"/>
      <c r="Q14" s="60"/>
      <c r="R14" s="60"/>
      <c r="S14" s="60"/>
      <c r="T14" s="60"/>
      <c r="U14" s="60"/>
      <c r="V14" s="60"/>
      <c r="W14" s="132"/>
    </row>
    <row r="15" spans="1:23" x14ac:dyDescent="0.35">
      <c r="A15" s="9"/>
      <c r="B15" s="260"/>
      <c r="C15" s="269"/>
      <c r="D15" s="30"/>
      <c r="E15" s="30"/>
      <c r="F15" s="236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8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65"/>
      <c r="C2" s="267" t="s">
        <v>3</v>
      </c>
      <c r="D2" s="6"/>
      <c r="E2" s="8" t="s">
        <v>2</v>
      </c>
      <c r="F2" s="133">
        <v>19</v>
      </c>
      <c r="G2" s="6"/>
      <c r="J2" s="8"/>
      <c r="K2" s="7"/>
      <c r="L2" s="1"/>
      <c r="M2" s="2"/>
    </row>
    <row r="3" spans="1:23" ht="15" thickBot="1" x14ac:dyDescent="0.4">
      <c r="A3" s="1"/>
      <c r="B3" s="266"/>
      <c r="C3" s="268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551" t="s">
        <v>37</v>
      </c>
      <c r="C4" s="281"/>
      <c r="D4" s="187"/>
      <c r="E4" s="554"/>
      <c r="F4" s="553"/>
      <c r="G4" s="664" t="s">
        <v>20</v>
      </c>
      <c r="H4" s="665"/>
      <c r="I4" s="666"/>
      <c r="J4" s="372" t="s">
        <v>21</v>
      </c>
      <c r="K4" s="777" t="s">
        <v>22</v>
      </c>
      <c r="L4" s="778"/>
      <c r="M4" s="784"/>
      <c r="N4" s="784"/>
      <c r="O4" s="785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s="18" customFormat="1" ht="28.5" customHeight="1" thickBot="1" x14ac:dyDescent="0.4">
      <c r="A5" s="160" t="s">
        <v>0</v>
      </c>
      <c r="B5" s="115" t="s">
        <v>38</v>
      </c>
      <c r="C5" s="282" t="s">
        <v>39</v>
      </c>
      <c r="D5" s="115" t="s">
        <v>36</v>
      </c>
      <c r="E5" s="122" t="s">
        <v>24</v>
      </c>
      <c r="F5" s="115" t="s">
        <v>35</v>
      </c>
      <c r="G5" s="433" t="s">
        <v>25</v>
      </c>
      <c r="H5" s="426" t="s">
        <v>26</v>
      </c>
      <c r="I5" s="663" t="s">
        <v>27</v>
      </c>
      <c r="J5" s="713" t="s">
        <v>28</v>
      </c>
      <c r="K5" s="433" t="s">
        <v>29</v>
      </c>
      <c r="L5" s="433" t="s">
        <v>121</v>
      </c>
      <c r="M5" s="426" t="s">
        <v>30</v>
      </c>
      <c r="N5" s="662" t="s">
        <v>122</v>
      </c>
      <c r="O5" s="663" t="s">
        <v>123</v>
      </c>
      <c r="P5" s="711" t="s">
        <v>31</v>
      </c>
      <c r="Q5" s="426" t="s">
        <v>32</v>
      </c>
      <c r="R5" s="426" t="s">
        <v>33</v>
      </c>
      <c r="S5" s="66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23" s="18" customFormat="1" ht="26.5" customHeight="1" x14ac:dyDescent="0.35">
      <c r="A6" s="123" t="s">
        <v>5</v>
      </c>
      <c r="B6" s="156">
        <v>25</v>
      </c>
      <c r="C6" s="280" t="s">
        <v>17</v>
      </c>
      <c r="D6" s="417" t="s">
        <v>47</v>
      </c>
      <c r="E6" s="419">
        <v>150</v>
      </c>
      <c r="F6" s="156"/>
      <c r="G6" s="41">
        <v>0.6</v>
      </c>
      <c r="H6" s="42">
        <v>0.45</v>
      </c>
      <c r="I6" s="49">
        <v>12.3</v>
      </c>
      <c r="J6" s="210">
        <v>54.9</v>
      </c>
      <c r="K6" s="306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26.5" customHeight="1" x14ac:dyDescent="0.35">
      <c r="A7" s="123"/>
      <c r="B7" s="153">
        <v>257</v>
      </c>
      <c r="C7" s="283" t="s">
        <v>7</v>
      </c>
      <c r="D7" s="347" t="s">
        <v>149</v>
      </c>
      <c r="E7" s="200">
        <v>200</v>
      </c>
      <c r="F7" s="165"/>
      <c r="G7" s="275">
        <v>7.62</v>
      </c>
      <c r="H7" s="13">
        <v>13</v>
      </c>
      <c r="I7" s="50">
        <v>5.65</v>
      </c>
      <c r="J7" s="166">
        <v>172.8</v>
      </c>
      <c r="K7" s="275">
        <v>7.0000000000000007E-2</v>
      </c>
      <c r="L7" s="91">
        <v>0.09</v>
      </c>
      <c r="M7" s="13">
        <v>4.78</v>
      </c>
      <c r="N7" s="13">
        <v>40</v>
      </c>
      <c r="O7" s="50">
        <v>0.08</v>
      </c>
      <c r="P7" s="91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0">
        <v>0.03</v>
      </c>
    </row>
    <row r="8" spans="1:23" s="38" customFormat="1" ht="32.25" customHeight="1" x14ac:dyDescent="0.35">
      <c r="A8" s="124"/>
      <c r="B8" s="152">
        <v>177</v>
      </c>
      <c r="C8" s="167" t="s">
        <v>8</v>
      </c>
      <c r="D8" s="188" t="s">
        <v>139</v>
      </c>
      <c r="E8" s="151">
        <v>90</v>
      </c>
      <c r="F8" s="164"/>
      <c r="G8" s="274">
        <v>15.76</v>
      </c>
      <c r="H8" s="17">
        <v>13.35</v>
      </c>
      <c r="I8" s="46">
        <v>1.61</v>
      </c>
      <c r="J8" s="219">
        <v>190.46</v>
      </c>
      <c r="K8" s="274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74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6">
        <v>0.1</v>
      </c>
    </row>
    <row r="9" spans="1:23" s="38" customFormat="1" ht="27" customHeight="1" x14ac:dyDescent="0.35">
      <c r="A9" s="124"/>
      <c r="B9" s="151">
        <v>55</v>
      </c>
      <c r="C9" s="167" t="s">
        <v>62</v>
      </c>
      <c r="D9" s="188" t="s">
        <v>101</v>
      </c>
      <c r="E9" s="151">
        <v>150</v>
      </c>
      <c r="F9" s="164"/>
      <c r="G9" s="275">
        <v>3.6</v>
      </c>
      <c r="H9" s="13">
        <v>4.95</v>
      </c>
      <c r="I9" s="50">
        <v>24.6</v>
      </c>
      <c r="J9" s="166">
        <v>156.6</v>
      </c>
      <c r="K9" s="91">
        <v>0.03</v>
      </c>
      <c r="L9" s="91">
        <v>0.03</v>
      </c>
      <c r="M9" s="13">
        <v>0</v>
      </c>
      <c r="N9" s="13">
        <v>0</v>
      </c>
      <c r="O9" s="25">
        <v>0</v>
      </c>
      <c r="P9" s="275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0">
        <v>0.03</v>
      </c>
    </row>
    <row r="10" spans="1:23" s="18" customFormat="1" ht="38.25" customHeight="1" x14ac:dyDescent="0.35">
      <c r="A10" s="125"/>
      <c r="B10" s="154">
        <v>104</v>
      </c>
      <c r="C10" s="168" t="s">
        <v>15</v>
      </c>
      <c r="D10" s="188" t="s">
        <v>145</v>
      </c>
      <c r="E10" s="151">
        <v>200</v>
      </c>
      <c r="F10" s="186"/>
      <c r="G10" s="274">
        <v>0</v>
      </c>
      <c r="H10" s="17">
        <v>0</v>
      </c>
      <c r="I10" s="46">
        <v>19.8</v>
      </c>
      <c r="J10" s="219">
        <v>81.599999999999994</v>
      </c>
      <c r="K10" s="274">
        <v>0.16</v>
      </c>
      <c r="L10" s="19">
        <v>0.1</v>
      </c>
      <c r="M10" s="17">
        <v>9.18</v>
      </c>
      <c r="N10" s="17">
        <v>80</v>
      </c>
      <c r="O10" s="20">
        <v>0.96</v>
      </c>
      <c r="P10" s="274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25"/>
      <c r="B11" s="154">
        <v>119</v>
      </c>
      <c r="C11" s="167" t="s">
        <v>11</v>
      </c>
      <c r="D11" s="233" t="s">
        <v>53</v>
      </c>
      <c r="E11" s="151">
        <v>30</v>
      </c>
      <c r="F11" s="164"/>
      <c r="G11" s="274">
        <v>2.13</v>
      </c>
      <c r="H11" s="17">
        <v>0.21</v>
      </c>
      <c r="I11" s="46">
        <v>13.26</v>
      </c>
      <c r="J11" s="219">
        <v>72</v>
      </c>
      <c r="K11" s="274">
        <v>0.03</v>
      </c>
      <c r="L11" s="19">
        <v>0.01</v>
      </c>
      <c r="M11" s="17">
        <v>0</v>
      </c>
      <c r="N11" s="17">
        <v>0</v>
      </c>
      <c r="O11" s="46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6">
        <v>0</v>
      </c>
    </row>
    <row r="12" spans="1:23" s="18" customFormat="1" ht="23.25" customHeight="1" x14ac:dyDescent="0.35">
      <c r="A12" s="125"/>
      <c r="B12" s="151">
        <v>120</v>
      </c>
      <c r="C12" s="167" t="s">
        <v>12</v>
      </c>
      <c r="D12" s="194" t="s">
        <v>44</v>
      </c>
      <c r="E12" s="151">
        <v>25</v>
      </c>
      <c r="F12" s="164"/>
      <c r="G12" s="274">
        <v>1.42</v>
      </c>
      <c r="H12" s="17">
        <v>0.27</v>
      </c>
      <c r="I12" s="46">
        <v>9.3000000000000007</v>
      </c>
      <c r="J12" s="219">
        <v>45.32</v>
      </c>
      <c r="K12" s="316">
        <v>0.02</v>
      </c>
      <c r="L12" s="21">
        <v>0.03</v>
      </c>
      <c r="M12" s="22">
        <v>0.1</v>
      </c>
      <c r="N12" s="22">
        <v>0</v>
      </c>
      <c r="O12" s="23">
        <v>0</v>
      </c>
      <c r="P12" s="316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24"/>
      <c r="B13" s="157"/>
      <c r="C13" s="474"/>
      <c r="D13" s="195" t="s">
        <v>18</v>
      </c>
      <c r="E13" s="213">
        <f>SUM(E6:E12)</f>
        <v>845</v>
      </c>
      <c r="F13" s="294"/>
      <c r="G13" s="222">
        <f t="shared" ref="G13:W13" si="0">SUM(G6:G12)</f>
        <v>31.130000000000003</v>
      </c>
      <c r="H13" s="36">
        <f t="shared" si="0"/>
        <v>32.229999999999997</v>
      </c>
      <c r="I13" s="71">
        <f t="shared" si="0"/>
        <v>86.52000000000001</v>
      </c>
      <c r="J13" s="487">
        <f t="shared" si="0"/>
        <v>773.68000000000006</v>
      </c>
      <c r="K13" s="37">
        <f t="shared" si="0"/>
        <v>0.4</v>
      </c>
      <c r="L13" s="36">
        <f t="shared" si="0"/>
        <v>0.42000000000000004</v>
      </c>
      <c r="M13" s="36">
        <f t="shared" si="0"/>
        <v>23.26</v>
      </c>
      <c r="N13" s="36">
        <f t="shared" si="0"/>
        <v>237</v>
      </c>
      <c r="O13" s="307">
        <f t="shared" si="0"/>
        <v>1.0489999999999999</v>
      </c>
      <c r="P13" s="222">
        <f t="shared" si="0"/>
        <v>127.44</v>
      </c>
      <c r="Q13" s="36">
        <f t="shared" si="0"/>
        <v>510.03</v>
      </c>
      <c r="R13" s="36">
        <f t="shared" si="0"/>
        <v>107.18</v>
      </c>
      <c r="S13" s="36">
        <f t="shared" si="0"/>
        <v>8.32</v>
      </c>
      <c r="T13" s="36">
        <f t="shared" si="0"/>
        <v>937.54</v>
      </c>
      <c r="U13" s="36">
        <f t="shared" si="0"/>
        <v>1.3800000000000002E-2</v>
      </c>
      <c r="V13" s="36">
        <f t="shared" si="0"/>
        <v>2.92E-2</v>
      </c>
      <c r="W13" s="71">
        <f t="shared" si="0"/>
        <v>0.2</v>
      </c>
    </row>
    <row r="14" spans="1:23" s="38" customFormat="1" ht="26.5" customHeight="1" thickBot="1" x14ac:dyDescent="0.4">
      <c r="A14" s="163"/>
      <c r="B14" s="158"/>
      <c r="C14" s="580"/>
      <c r="D14" s="196" t="s">
        <v>19</v>
      </c>
      <c r="E14" s="155"/>
      <c r="F14" s="308"/>
      <c r="G14" s="225"/>
      <c r="H14" s="60"/>
      <c r="I14" s="132"/>
      <c r="J14" s="582">
        <f>J13/23.5</f>
        <v>32.922553191489364</v>
      </c>
      <c r="K14" s="173"/>
      <c r="L14" s="173"/>
      <c r="M14" s="60"/>
      <c r="N14" s="60"/>
      <c r="O14" s="143"/>
      <c r="P14" s="225"/>
      <c r="Q14" s="60"/>
      <c r="R14" s="60"/>
      <c r="S14" s="60"/>
      <c r="T14" s="60"/>
      <c r="U14" s="60"/>
      <c r="V14" s="60"/>
      <c r="W14" s="132"/>
    </row>
    <row r="15" spans="1:23" x14ac:dyDescent="0.35">
      <c r="A15" s="9"/>
      <c r="B15" s="260"/>
      <c r="C15" s="269"/>
      <c r="D15" s="30"/>
      <c r="E15" s="30"/>
      <c r="F15" s="236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2" zoomScaleNormal="42" workbookViewId="0">
      <selection activeCell="E26" sqref="E2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7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8" customFormat="1" ht="21.75" customHeight="1" thickBot="1" x14ac:dyDescent="0.4">
      <c r="A4" s="97"/>
      <c r="B4" s="97"/>
      <c r="C4" s="461" t="s">
        <v>37</v>
      </c>
      <c r="D4" s="97"/>
      <c r="E4" s="187"/>
      <c r="F4" s="462"/>
      <c r="G4" s="461"/>
      <c r="H4" s="332" t="s">
        <v>20</v>
      </c>
      <c r="I4" s="372"/>
      <c r="J4" s="287"/>
      <c r="K4" s="206" t="s">
        <v>21</v>
      </c>
      <c r="L4" s="773" t="s">
        <v>22</v>
      </c>
      <c r="M4" s="774"/>
      <c r="N4" s="775"/>
      <c r="O4" s="775"/>
      <c r="P4" s="776"/>
      <c r="Q4" s="780" t="s">
        <v>23</v>
      </c>
      <c r="R4" s="781"/>
      <c r="S4" s="781"/>
      <c r="T4" s="781"/>
      <c r="U4" s="781"/>
      <c r="V4" s="781"/>
      <c r="W4" s="781"/>
      <c r="X4" s="782"/>
    </row>
    <row r="5" spans="1:27" s="18" customFormat="1" ht="47" thickBot="1" x14ac:dyDescent="0.4">
      <c r="A5" s="98" t="s">
        <v>0</v>
      </c>
      <c r="B5" s="98"/>
      <c r="C5" s="115" t="s">
        <v>38</v>
      </c>
      <c r="D5" s="481" t="s">
        <v>39</v>
      </c>
      <c r="E5" s="619" t="s">
        <v>36</v>
      </c>
      <c r="F5" s="122" t="s">
        <v>24</v>
      </c>
      <c r="G5" s="115" t="s">
        <v>35</v>
      </c>
      <c r="H5" s="670" t="s">
        <v>25</v>
      </c>
      <c r="I5" s="628" t="s">
        <v>26</v>
      </c>
      <c r="J5" s="632" t="s">
        <v>27</v>
      </c>
      <c r="K5" s="207" t="s">
        <v>28</v>
      </c>
      <c r="L5" s="631" t="s">
        <v>29</v>
      </c>
      <c r="M5" s="631" t="s">
        <v>121</v>
      </c>
      <c r="N5" s="631" t="s">
        <v>30</v>
      </c>
      <c r="O5" s="651" t="s">
        <v>122</v>
      </c>
      <c r="P5" s="631" t="s">
        <v>123</v>
      </c>
      <c r="Q5" s="631" t="s">
        <v>31</v>
      </c>
      <c r="R5" s="631" t="s">
        <v>32</v>
      </c>
      <c r="S5" s="631" t="s">
        <v>33</v>
      </c>
      <c r="T5" s="631" t="s">
        <v>34</v>
      </c>
      <c r="U5" s="631" t="s">
        <v>124</v>
      </c>
      <c r="V5" s="631" t="s">
        <v>125</v>
      </c>
      <c r="W5" s="631" t="s">
        <v>126</v>
      </c>
      <c r="X5" s="667" t="s">
        <v>127</v>
      </c>
    </row>
    <row r="6" spans="1:27" s="18" customFormat="1" ht="26.5" customHeight="1" x14ac:dyDescent="0.35">
      <c r="A6" s="101" t="s">
        <v>5</v>
      </c>
      <c r="B6" s="99"/>
      <c r="C6" s="480">
        <v>135</v>
      </c>
      <c r="D6" s="740" t="s">
        <v>17</v>
      </c>
      <c r="E6" s="245" t="s">
        <v>147</v>
      </c>
      <c r="F6" s="480">
        <v>60</v>
      </c>
      <c r="G6" s="304"/>
      <c r="H6" s="413">
        <v>1.2</v>
      </c>
      <c r="I6" s="58">
        <v>5.4</v>
      </c>
      <c r="J6" s="59">
        <v>5.16</v>
      </c>
      <c r="K6" s="315">
        <v>73.2</v>
      </c>
      <c r="L6" s="413">
        <v>0.01</v>
      </c>
      <c r="M6" s="58">
        <v>0.03</v>
      </c>
      <c r="N6" s="58">
        <v>4.2</v>
      </c>
      <c r="O6" s="58">
        <v>90</v>
      </c>
      <c r="P6" s="473">
        <v>0</v>
      </c>
      <c r="Q6" s="413">
        <v>24.6</v>
      </c>
      <c r="R6" s="58">
        <v>40.200000000000003</v>
      </c>
      <c r="S6" s="58">
        <v>21</v>
      </c>
      <c r="T6" s="58">
        <v>4.2</v>
      </c>
      <c r="U6" s="58">
        <v>189</v>
      </c>
      <c r="V6" s="58">
        <v>0</v>
      </c>
      <c r="W6" s="58">
        <v>0</v>
      </c>
      <c r="X6" s="59">
        <v>0</v>
      </c>
    </row>
    <row r="7" spans="1:27" s="18" customFormat="1" ht="26.5" customHeight="1" x14ac:dyDescent="0.35">
      <c r="A7" s="100"/>
      <c r="B7" s="100"/>
      <c r="C7" s="117">
        <v>36</v>
      </c>
      <c r="D7" s="587" t="s">
        <v>7</v>
      </c>
      <c r="E7" s="438" t="s">
        <v>45</v>
      </c>
      <c r="F7" s="668">
        <v>200</v>
      </c>
      <c r="G7" s="228"/>
      <c r="H7" s="279">
        <v>5</v>
      </c>
      <c r="I7" s="95">
        <v>8.6</v>
      </c>
      <c r="J7" s="231">
        <v>12.6</v>
      </c>
      <c r="K7" s="456">
        <v>147.80000000000001</v>
      </c>
      <c r="L7" s="279">
        <v>0.1</v>
      </c>
      <c r="M7" s="95">
        <v>0.08</v>
      </c>
      <c r="N7" s="95">
        <v>10.08</v>
      </c>
      <c r="O7" s="95">
        <v>96</v>
      </c>
      <c r="P7" s="96">
        <v>5.1999999999999998E-2</v>
      </c>
      <c r="Q7" s="279">
        <v>41.98</v>
      </c>
      <c r="R7" s="95">
        <v>122.08</v>
      </c>
      <c r="S7" s="95">
        <v>36.96</v>
      </c>
      <c r="T7" s="95">
        <v>11.18</v>
      </c>
      <c r="U7" s="95">
        <v>321.39999999999998</v>
      </c>
      <c r="V7" s="95">
        <v>4.0000000000000001E-3</v>
      </c>
      <c r="W7" s="95">
        <v>0</v>
      </c>
      <c r="X7" s="231">
        <v>0.2</v>
      </c>
    </row>
    <row r="8" spans="1:27" s="18" customFormat="1" ht="26.5" customHeight="1" x14ac:dyDescent="0.35">
      <c r="A8" s="106"/>
      <c r="B8" s="749" t="s">
        <v>130</v>
      </c>
      <c r="C8" s="199">
        <v>82</v>
      </c>
      <c r="D8" s="407" t="s">
        <v>8</v>
      </c>
      <c r="E8" s="669" t="s">
        <v>159</v>
      </c>
      <c r="F8" s="618">
        <v>95</v>
      </c>
      <c r="G8" s="204"/>
      <c r="H8" s="276">
        <v>23.47</v>
      </c>
      <c r="I8" s="70">
        <v>16.34</v>
      </c>
      <c r="J8" s="126">
        <v>0.56999999999999995</v>
      </c>
      <c r="K8" s="490">
        <v>243.58</v>
      </c>
      <c r="L8" s="276">
        <v>0.05</v>
      </c>
      <c r="M8" s="70">
        <v>0.14000000000000001</v>
      </c>
      <c r="N8" s="70">
        <v>0.95</v>
      </c>
      <c r="O8" s="70">
        <v>28.8</v>
      </c>
      <c r="P8" s="612">
        <v>0</v>
      </c>
      <c r="Q8" s="276">
        <v>30.95</v>
      </c>
      <c r="R8" s="70">
        <v>180.15</v>
      </c>
      <c r="S8" s="70">
        <v>23.6</v>
      </c>
      <c r="T8" s="70">
        <v>1.56</v>
      </c>
      <c r="U8" s="70">
        <v>240.57</v>
      </c>
      <c r="V8" s="70">
        <v>4.0000000000000001E-3</v>
      </c>
      <c r="W8" s="70">
        <v>0</v>
      </c>
      <c r="X8" s="126">
        <v>0.14000000000000001</v>
      </c>
      <c r="Z8" s="626"/>
      <c r="AA8" s="92"/>
    </row>
    <row r="9" spans="1:27" s="18" customFormat="1" ht="33" customHeight="1" x14ac:dyDescent="0.35">
      <c r="A9" s="106"/>
      <c r="B9" s="750"/>
      <c r="C9" s="668">
        <v>50</v>
      </c>
      <c r="D9" s="227" t="s">
        <v>62</v>
      </c>
      <c r="E9" s="169" t="s">
        <v>94</v>
      </c>
      <c r="F9" s="668">
        <v>150</v>
      </c>
      <c r="G9" s="182"/>
      <c r="H9" s="757">
        <v>3.3</v>
      </c>
      <c r="I9" s="251">
        <v>7.8</v>
      </c>
      <c r="J9" s="758">
        <v>22.35</v>
      </c>
      <c r="K9" s="754">
        <v>173.1</v>
      </c>
      <c r="L9" s="274">
        <v>0.14000000000000001</v>
      </c>
      <c r="M9" s="17">
        <v>0.12</v>
      </c>
      <c r="N9" s="17">
        <v>18.149999999999999</v>
      </c>
      <c r="O9" s="17">
        <v>21.6</v>
      </c>
      <c r="P9" s="20">
        <v>0.1</v>
      </c>
      <c r="Q9" s="274">
        <v>36.36</v>
      </c>
      <c r="R9" s="17">
        <v>85.5</v>
      </c>
      <c r="S9" s="17">
        <v>27.8</v>
      </c>
      <c r="T9" s="17">
        <v>1.1399999999999999</v>
      </c>
      <c r="U9" s="17">
        <v>701.4</v>
      </c>
      <c r="V9" s="17">
        <v>8.0000000000000002E-3</v>
      </c>
      <c r="W9" s="17">
        <v>2E-3</v>
      </c>
      <c r="X9" s="46">
        <v>4.2000000000000003E-2</v>
      </c>
      <c r="Z9" s="626"/>
      <c r="AA9" s="92"/>
    </row>
    <row r="10" spans="1:27" s="18" customFormat="1" ht="51" customHeight="1" x14ac:dyDescent="0.35">
      <c r="A10" s="106"/>
      <c r="B10" s="750"/>
      <c r="C10" s="672">
        <v>216</v>
      </c>
      <c r="D10" s="190" t="s">
        <v>15</v>
      </c>
      <c r="E10" s="241" t="s">
        <v>131</v>
      </c>
      <c r="F10" s="744">
        <v>200</v>
      </c>
      <c r="G10" s="286"/>
      <c r="H10" s="274">
        <v>0.26</v>
      </c>
      <c r="I10" s="17">
        <v>0</v>
      </c>
      <c r="J10" s="46">
        <v>15.46</v>
      </c>
      <c r="K10" s="288">
        <v>62</v>
      </c>
      <c r="L10" s="316">
        <v>0</v>
      </c>
      <c r="M10" s="22">
        <v>0</v>
      </c>
      <c r="N10" s="22">
        <v>4.4000000000000004</v>
      </c>
      <c r="O10" s="22">
        <v>0</v>
      </c>
      <c r="P10" s="23">
        <v>0</v>
      </c>
      <c r="Q10" s="316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  <c r="Z10" s="626"/>
      <c r="AA10" s="92"/>
    </row>
    <row r="11" spans="1:27" s="18" customFormat="1" ht="26.5" customHeight="1" x14ac:dyDescent="0.35">
      <c r="A11" s="106"/>
      <c r="B11" s="750"/>
      <c r="C11" s="456">
        <v>119</v>
      </c>
      <c r="D11" s="587" t="s">
        <v>11</v>
      </c>
      <c r="E11" s="169" t="s">
        <v>53</v>
      </c>
      <c r="F11" s="668">
        <v>30</v>
      </c>
      <c r="G11" s="182"/>
      <c r="H11" s="316">
        <v>2.13</v>
      </c>
      <c r="I11" s="22">
        <v>0.21</v>
      </c>
      <c r="J11" s="54">
        <v>13.26</v>
      </c>
      <c r="K11" s="512">
        <v>72</v>
      </c>
      <c r="L11" s="316">
        <v>0.03</v>
      </c>
      <c r="M11" s="22">
        <v>0.01</v>
      </c>
      <c r="N11" s="22">
        <v>0</v>
      </c>
      <c r="O11" s="22">
        <v>0</v>
      </c>
      <c r="P11" s="23">
        <v>0</v>
      </c>
      <c r="Q11" s="316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  <c r="Z11" s="92"/>
      <c r="AA11" s="92"/>
    </row>
    <row r="12" spans="1:27" s="18" customFormat="1" ht="26.5" customHeight="1" x14ac:dyDescent="0.35">
      <c r="A12" s="106"/>
      <c r="B12" s="750"/>
      <c r="C12" s="117">
        <v>120</v>
      </c>
      <c r="D12" s="587" t="s">
        <v>12</v>
      </c>
      <c r="E12" s="169" t="s">
        <v>44</v>
      </c>
      <c r="F12" s="668">
        <v>20</v>
      </c>
      <c r="G12" s="182"/>
      <c r="H12" s="316">
        <v>1.1399999999999999</v>
      </c>
      <c r="I12" s="22">
        <v>0.22</v>
      </c>
      <c r="J12" s="54">
        <v>7.44</v>
      </c>
      <c r="K12" s="512">
        <v>36.26</v>
      </c>
      <c r="L12" s="316">
        <v>0.02</v>
      </c>
      <c r="M12" s="22">
        <v>2.4E-2</v>
      </c>
      <c r="N12" s="22">
        <v>0.08</v>
      </c>
      <c r="O12" s="22">
        <v>0</v>
      </c>
      <c r="P12" s="23">
        <v>0</v>
      </c>
      <c r="Q12" s="31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7" s="18" customFormat="1" ht="26.5" customHeight="1" x14ac:dyDescent="0.35">
      <c r="A13" s="106"/>
      <c r="B13" s="748" t="s">
        <v>73</v>
      </c>
      <c r="C13" s="496"/>
      <c r="D13" s="741"/>
      <c r="E13" s="356" t="s">
        <v>18</v>
      </c>
      <c r="F13" s="745" t="e">
        <f>F6+F7+#REF!+F9+F10+F11+F12</f>
        <v>#REF!</v>
      </c>
      <c r="G13" s="752" t="e">
        <f>G6+G7+#REF!+G9+G10+G11+G12</f>
        <v>#REF!</v>
      </c>
      <c r="H13" s="759" t="e">
        <f>H6+H7+#REF!+H9+H10+H11+H12</f>
        <v>#REF!</v>
      </c>
      <c r="I13" s="755" t="e">
        <f>I6+I7+#REF!+I9+I10+I11+I12</f>
        <v>#REF!</v>
      </c>
      <c r="J13" s="760" t="e">
        <f>J6+J7+#REF!+J9+J10+J11+J12</f>
        <v>#REF!</v>
      </c>
      <c r="K13" s="752" t="e">
        <f>K6+K7+#REF!+K9+K10+K11+K12</f>
        <v>#REF!</v>
      </c>
      <c r="L13" s="759" t="e">
        <f>L6+L7+#REF!+L9+L10+L11+L12</f>
        <v>#REF!</v>
      </c>
      <c r="M13" s="755" t="e">
        <f>M6+M7+#REF!+M9+M10+M11+M12</f>
        <v>#REF!</v>
      </c>
      <c r="N13" s="755" t="e">
        <f>N6+N7+#REF!+N9+N10+N11+N12</f>
        <v>#REF!</v>
      </c>
      <c r="O13" s="755" t="e">
        <f>O6+O7+#REF!+O9+O10+O11+O12</f>
        <v>#REF!</v>
      </c>
      <c r="P13" s="763" t="e">
        <f>P6+P7+#REF!+P9+P10+P11+P12</f>
        <v>#REF!</v>
      </c>
      <c r="Q13" s="759" t="e">
        <f>Q6+Q7+#REF!+Q9+Q10+Q11+Q12</f>
        <v>#REF!</v>
      </c>
      <c r="R13" s="755" t="e">
        <f>R6+R7+#REF!+R9+R10+R11+R12</f>
        <v>#REF!</v>
      </c>
      <c r="S13" s="755" t="e">
        <f>S6+S7+#REF!+S9+S10+S11+S12</f>
        <v>#REF!</v>
      </c>
      <c r="T13" s="755" t="e">
        <f>T6+T7+#REF!+T9+T10+T11+T12</f>
        <v>#REF!</v>
      </c>
      <c r="U13" s="755" t="e">
        <f>U6+U7+#REF!+U9+U10+U11+U12</f>
        <v>#REF!</v>
      </c>
      <c r="V13" s="755" t="e">
        <f>V6+V7+#REF!+V9+V10+V11+V12</f>
        <v>#REF!</v>
      </c>
      <c r="W13" s="755" t="e">
        <f>W6+W7+#REF!+W9+W10+W11+W12</f>
        <v>#REF!</v>
      </c>
      <c r="X13" s="760" t="e">
        <f>X6+X7+#REF!+X9+X10+X11+X12</f>
        <v>#REF!</v>
      </c>
    </row>
    <row r="14" spans="1:27" s="18" customFormat="1" ht="26.5" customHeight="1" x14ac:dyDescent="0.35">
      <c r="A14" s="106"/>
      <c r="B14" s="749" t="s">
        <v>130</v>
      </c>
      <c r="C14" s="497"/>
      <c r="D14" s="742"/>
      <c r="E14" s="357" t="s">
        <v>18</v>
      </c>
      <c r="F14" s="746">
        <f>F6+F7+F8+F9+F10+F11+F12</f>
        <v>755</v>
      </c>
      <c r="G14" s="753">
        <f>G6+G7+G8+G9+G10+G11+G12</f>
        <v>0</v>
      </c>
      <c r="H14" s="761">
        <f>H6+H7+H8+H9+H10+H11+H12</f>
        <v>36.5</v>
      </c>
      <c r="I14" s="756">
        <f>I6+I7+I8+I9+I10+I11+I12</f>
        <v>38.57</v>
      </c>
      <c r="J14" s="762">
        <f>J6+J7+J8+J9+J10+J11+J12</f>
        <v>76.84</v>
      </c>
      <c r="K14" s="753">
        <f>K6+K7+K8+K9+K10+K11+K12</f>
        <v>807.94</v>
      </c>
      <c r="L14" s="761">
        <f>L6+L7+L8+L9+L10+L11+L12</f>
        <v>0.35000000000000009</v>
      </c>
      <c r="M14" s="756">
        <f>M6+M7+M8+M9+M10+M11+M12</f>
        <v>0.40400000000000003</v>
      </c>
      <c r="N14" s="756">
        <f>N6+N7+N8+N9+N10+N11+N12</f>
        <v>37.859999999999992</v>
      </c>
      <c r="O14" s="756">
        <f>O6+O7+O8+O9+O10+O11+O12</f>
        <v>236.4</v>
      </c>
      <c r="P14" s="764">
        <f>P6+P7+P8+P9+P10+P11+P12</f>
        <v>0.152</v>
      </c>
      <c r="Q14" s="761">
        <f>Q6+Q7+Q8+Q9+Q10+Q11+Q12</f>
        <v>152.19</v>
      </c>
      <c r="R14" s="756">
        <f>R6+R7+R8+R9+R10+R11+R12</f>
        <v>517.33000000000004</v>
      </c>
      <c r="S14" s="756">
        <f>S6+S7+S8+S9+S10+S11+S12</f>
        <v>137.06</v>
      </c>
      <c r="T14" s="756">
        <f>T6+T7+T8+T9+T10+T11+T12</f>
        <v>19.419999999999998</v>
      </c>
      <c r="U14" s="756">
        <f>U6+U7+U8+U9+U10+U11+U12</f>
        <v>1554.1299999999999</v>
      </c>
      <c r="V14" s="756">
        <f>V6+V7+V8+V9+V10+V11+V12</f>
        <v>1.9000000000000003E-2</v>
      </c>
      <c r="W14" s="756">
        <f>W6+W7+W8+W9+W10+W11+W12</f>
        <v>6.0000000000000001E-3</v>
      </c>
      <c r="X14" s="762">
        <f>X6+X7+X8+X9+X10+X11+X12</f>
        <v>0.39400000000000002</v>
      </c>
    </row>
    <row r="15" spans="1:27" s="18" customFormat="1" ht="26.5" customHeight="1" x14ac:dyDescent="0.35">
      <c r="A15" s="106"/>
      <c r="B15" s="748" t="s">
        <v>73</v>
      </c>
      <c r="C15" s="498"/>
      <c r="D15" s="743"/>
      <c r="E15" s="358" t="s">
        <v>19</v>
      </c>
      <c r="F15" s="747"/>
      <c r="G15" s="621"/>
      <c r="H15" s="221"/>
      <c r="I15" s="24"/>
      <c r="J15" s="69"/>
      <c r="K15" s="625" t="e">
        <f>K13/23.5</f>
        <v>#REF!</v>
      </c>
      <c r="L15" s="221"/>
      <c r="M15" s="24"/>
      <c r="N15" s="24"/>
      <c r="O15" s="24"/>
      <c r="P15" s="127"/>
      <c r="Q15" s="221"/>
      <c r="R15" s="24"/>
      <c r="S15" s="24"/>
      <c r="T15" s="24"/>
      <c r="U15" s="24"/>
      <c r="V15" s="24"/>
      <c r="W15" s="24"/>
      <c r="X15" s="69"/>
    </row>
    <row r="16" spans="1:27" s="18" customFormat="1" ht="26.5" customHeight="1" thickBot="1" x14ac:dyDescent="0.4">
      <c r="A16" s="131"/>
      <c r="B16" s="751" t="s">
        <v>130</v>
      </c>
      <c r="C16" s="735"/>
      <c r="D16" s="701"/>
      <c r="E16" s="359" t="s">
        <v>19</v>
      </c>
      <c r="F16" s="622"/>
      <c r="G16" s="409"/>
      <c r="H16" s="538"/>
      <c r="I16" s="539"/>
      <c r="J16" s="540"/>
      <c r="K16" s="541">
        <f>K14/23.5</f>
        <v>34.380425531914895</v>
      </c>
      <c r="L16" s="736"/>
      <c r="M16" s="737"/>
      <c r="N16" s="737"/>
      <c r="O16" s="737"/>
      <c r="P16" s="738"/>
      <c r="Q16" s="736"/>
      <c r="R16" s="737"/>
      <c r="S16" s="737"/>
      <c r="T16" s="737"/>
      <c r="U16" s="737"/>
      <c r="V16" s="737"/>
      <c r="W16" s="737"/>
      <c r="X16" s="739"/>
    </row>
    <row r="17" spans="1:19" s="140" customFormat="1" ht="26.5" customHeight="1" x14ac:dyDescent="0.35">
      <c r="A17" s="429"/>
      <c r="B17" s="429"/>
      <c r="C17" s="430"/>
      <c r="D17" s="429"/>
      <c r="E17" s="431"/>
      <c r="F17" s="429"/>
      <c r="G17" s="429"/>
      <c r="H17" s="429"/>
      <c r="I17" s="429"/>
      <c r="J17" s="429"/>
      <c r="K17" s="432"/>
      <c r="L17" s="429"/>
      <c r="M17" s="429"/>
      <c r="N17" s="429"/>
      <c r="O17" s="429"/>
      <c r="P17" s="429"/>
      <c r="Q17" s="429"/>
      <c r="R17" s="429"/>
      <c r="S17" s="429"/>
    </row>
    <row r="18" spans="1:19" s="140" customFormat="1" ht="26.5" customHeight="1" x14ac:dyDescent="0.35">
      <c r="A18" s="544" t="s">
        <v>64</v>
      </c>
      <c r="B18" s="545"/>
      <c r="C18" s="546"/>
      <c r="D18" s="61"/>
      <c r="E18" s="431"/>
      <c r="F18" s="429"/>
      <c r="G18" s="429"/>
      <c r="H18" s="429"/>
      <c r="I18" s="429"/>
      <c r="J18" s="429"/>
      <c r="K18" s="432"/>
      <c r="L18" s="429"/>
      <c r="M18" s="429"/>
      <c r="N18" s="429"/>
      <c r="O18" s="429"/>
      <c r="P18" s="429"/>
      <c r="Q18" s="429"/>
      <c r="R18" s="429"/>
      <c r="S18" s="429"/>
    </row>
    <row r="19" spans="1:19" x14ac:dyDescent="0.35">
      <c r="A19" s="547" t="s">
        <v>65</v>
      </c>
      <c r="B19" s="548"/>
      <c r="C19" s="549"/>
      <c r="D19" s="66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11"/>
      <c r="C20" s="428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11"/>
      <c r="C21" s="42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11"/>
      <c r="C22" s="428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11"/>
      <c r="C23" s="42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35">
      <c r="A24" s="11"/>
      <c r="B24" s="11"/>
      <c r="C24" s="42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35">
      <c r="A25" s="11"/>
      <c r="B25" s="11"/>
      <c r="C25" s="4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11"/>
      <c r="C26" s="42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11"/>
      <c r="C27" s="42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11"/>
      <c r="C28" s="42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608" customFormat="1" ht="12.5" x14ac:dyDescent="0.25"/>
    <row r="30" spans="1:19" s="608" customFormat="1" ht="12.5" x14ac:dyDescent="0.25"/>
    <row r="31" spans="1:19" s="608" customFormat="1" ht="12.5" x14ac:dyDescent="0.25"/>
    <row r="32" spans="1:19" s="608" customFormat="1" ht="12.5" x14ac:dyDescent="0.25"/>
    <row r="33" s="608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65"/>
      <c r="C2" s="7"/>
      <c r="D2" s="6" t="s">
        <v>3</v>
      </c>
      <c r="E2" s="6"/>
      <c r="F2" s="8" t="s">
        <v>2</v>
      </c>
      <c r="G2" s="133">
        <v>20</v>
      </c>
      <c r="H2" s="6"/>
      <c r="K2" s="8"/>
      <c r="L2" s="7"/>
      <c r="M2" s="1"/>
      <c r="N2" s="2"/>
    </row>
    <row r="3" spans="1:24" ht="15" thickBot="1" x14ac:dyDescent="0.4">
      <c r="A3" s="1"/>
      <c r="B3" s="266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623"/>
      <c r="C4" s="114" t="s">
        <v>37</v>
      </c>
      <c r="D4" s="145"/>
      <c r="E4" s="187"/>
      <c r="F4" s="121"/>
      <c r="G4" s="121"/>
      <c r="H4" s="372" t="s">
        <v>20</v>
      </c>
      <c r="I4" s="372"/>
      <c r="J4" s="372"/>
      <c r="K4" s="332" t="s">
        <v>21</v>
      </c>
      <c r="L4" s="777" t="s">
        <v>22</v>
      </c>
      <c r="M4" s="778"/>
      <c r="N4" s="784"/>
      <c r="O4" s="784"/>
      <c r="P4" s="785"/>
      <c r="Q4" s="777" t="s">
        <v>23</v>
      </c>
      <c r="R4" s="778"/>
      <c r="S4" s="778"/>
      <c r="T4" s="778"/>
      <c r="U4" s="778"/>
      <c r="V4" s="778"/>
      <c r="W4" s="778"/>
      <c r="X4" s="779"/>
    </row>
    <row r="5" spans="1:24" s="18" customFormat="1" ht="28.5" customHeight="1" thickBot="1" x14ac:dyDescent="0.4">
      <c r="A5" s="160" t="s">
        <v>0</v>
      </c>
      <c r="B5" s="624"/>
      <c r="C5" s="115" t="s">
        <v>38</v>
      </c>
      <c r="D5" s="146" t="s">
        <v>39</v>
      </c>
      <c r="E5" s="619" t="s">
        <v>36</v>
      </c>
      <c r="F5" s="122" t="s">
        <v>24</v>
      </c>
      <c r="G5" s="122" t="s">
        <v>35</v>
      </c>
      <c r="H5" s="433" t="s">
        <v>25</v>
      </c>
      <c r="I5" s="426" t="s">
        <v>26</v>
      </c>
      <c r="J5" s="714" t="s">
        <v>27</v>
      </c>
      <c r="K5" s="715" t="s">
        <v>28</v>
      </c>
      <c r="L5" s="433" t="s">
        <v>29</v>
      </c>
      <c r="M5" s="433" t="s">
        <v>121</v>
      </c>
      <c r="N5" s="426" t="s">
        <v>30</v>
      </c>
      <c r="O5" s="662" t="s">
        <v>122</v>
      </c>
      <c r="P5" s="663" t="s">
        <v>123</v>
      </c>
      <c r="Q5" s="711" t="s">
        <v>31</v>
      </c>
      <c r="R5" s="426" t="s">
        <v>32</v>
      </c>
      <c r="S5" s="426" t="s">
        <v>33</v>
      </c>
      <c r="T5" s="663" t="s">
        <v>34</v>
      </c>
      <c r="U5" s="433" t="s">
        <v>124</v>
      </c>
      <c r="V5" s="433" t="s">
        <v>125</v>
      </c>
      <c r="W5" s="433" t="s">
        <v>126</v>
      </c>
      <c r="X5" s="607" t="s">
        <v>127</v>
      </c>
    </row>
    <row r="6" spans="1:24" s="18" customFormat="1" ht="36.75" customHeight="1" x14ac:dyDescent="0.35">
      <c r="A6" s="162" t="s">
        <v>5</v>
      </c>
      <c r="B6" s="244"/>
      <c r="C6" s="328">
        <v>224</v>
      </c>
      <c r="D6" s="327" t="s">
        <v>17</v>
      </c>
      <c r="E6" s="620" t="s">
        <v>152</v>
      </c>
      <c r="F6" s="342">
        <v>60</v>
      </c>
      <c r="G6" s="326"/>
      <c r="H6" s="630">
        <v>4.5199999999999996</v>
      </c>
      <c r="I6" s="584">
        <v>5.05</v>
      </c>
      <c r="J6" s="585">
        <v>15.54</v>
      </c>
      <c r="K6" s="330">
        <v>138.9</v>
      </c>
      <c r="L6" s="630">
        <v>0</v>
      </c>
      <c r="M6" s="584">
        <v>0</v>
      </c>
      <c r="N6" s="584">
        <v>0.2</v>
      </c>
      <c r="O6" s="584">
        <v>0</v>
      </c>
      <c r="P6" s="633">
        <v>0</v>
      </c>
      <c r="Q6" s="583">
        <v>2.76</v>
      </c>
      <c r="R6" s="584">
        <v>2.34</v>
      </c>
      <c r="S6" s="584">
        <v>1.26</v>
      </c>
      <c r="T6" s="584">
        <v>0.06</v>
      </c>
      <c r="U6" s="584">
        <v>11.82</v>
      </c>
      <c r="V6" s="584">
        <v>0</v>
      </c>
      <c r="W6" s="584">
        <v>0</v>
      </c>
      <c r="X6" s="585">
        <v>0</v>
      </c>
    </row>
    <row r="7" spans="1:24" s="18" customFormat="1" ht="26.5" customHeight="1" x14ac:dyDescent="0.35">
      <c r="A7" s="123"/>
      <c r="B7" s="153"/>
      <c r="C7" s="116">
        <v>40</v>
      </c>
      <c r="D7" s="148" t="s">
        <v>7</v>
      </c>
      <c r="E7" s="192" t="s">
        <v>103</v>
      </c>
      <c r="F7" s="200">
        <v>200</v>
      </c>
      <c r="G7" s="153"/>
      <c r="H7" s="91">
        <v>5</v>
      </c>
      <c r="I7" s="13">
        <v>7.6</v>
      </c>
      <c r="J7" s="25">
        <v>12.8</v>
      </c>
      <c r="K7" s="335">
        <v>139.80000000000001</v>
      </c>
      <c r="L7" s="275">
        <v>0.04</v>
      </c>
      <c r="M7" s="91">
        <v>0.1</v>
      </c>
      <c r="N7" s="13">
        <v>3.32</v>
      </c>
      <c r="O7" s="13">
        <v>152.19999999999999</v>
      </c>
      <c r="P7" s="50">
        <v>0</v>
      </c>
      <c r="Q7" s="275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24"/>
      <c r="B8" s="134"/>
      <c r="C8" s="117">
        <v>178</v>
      </c>
      <c r="D8" s="147" t="s">
        <v>8</v>
      </c>
      <c r="E8" s="193" t="s">
        <v>153</v>
      </c>
      <c r="F8" s="202">
        <v>240</v>
      </c>
      <c r="G8" s="152"/>
      <c r="H8" s="91">
        <v>25.92</v>
      </c>
      <c r="I8" s="13">
        <v>14.64</v>
      </c>
      <c r="J8" s="25">
        <v>12.48</v>
      </c>
      <c r="K8" s="335">
        <v>284.39999999999998</v>
      </c>
      <c r="L8" s="275">
        <v>0.7</v>
      </c>
      <c r="M8" s="91">
        <v>0.22</v>
      </c>
      <c r="N8" s="13">
        <v>21.6</v>
      </c>
      <c r="O8" s="13">
        <v>72</v>
      </c>
      <c r="P8" s="50">
        <v>0</v>
      </c>
      <c r="Q8" s="275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25"/>
      <c r="B9" s="153"/>
      <c r="C9" s="234">
        <v>216</v>
      </c>
      <c r="D9" s="190" t="s">
        <v>15</v>
      </c>
      <c r="E9" s="241" t="s">
        <v>131</v>
      </c>
      <c r="F9" s="151">
        <v>200</v>
      </c>
      <c r="G9" s="286"/>
      <c r="H9" s="274">
        <v>0.26</v>
      </c>
      <c r="I9" s="17">
        <v>0</v>
      </c>
      <c r="J9" s="46">
        <v>15.46</v>
      </c>
      <c r="K9" s="208">
        <v>62</v>
      </c>
      <c r="L9" s="316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25"/>
      <c r="B10" s="154"/>
      <c r="C10" s="118"/>
      <c r="D10" s="167" t="s">
        <v>11</v>
      </c>
      <c r="E10" s="194" t="s">
        <v>53</v>
      </c>
      <c r="F10" s="151">
        <v>45</v>
      </c>
      <c r="G10" s="257"/>
      <c r="H10" s="19">
        <v>3.19</v>
      </c>
      <c r="I10" s="17">
        <v>0.31</v>
      </c>
      <c r="J10" s="20">
        <v>19.89</v>
      </c>
      <c r="K10" s="208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74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25"/>
      <c r="B11" s="154"/>
      <c r="C11" s="144"/>
      <c r="D11" s="167" t="s">
        <v>12</v>
      </c>
      <c r="E11" s="194" t="s">
        <v>44</v>
      </c>
      <c r="F11" s="151">
        <v>25</v>
      </c>
      <c r="G11" s="257"/>
      <c r="H11" s="19">
        <v>1.42</v>
      </c>
      <c r="I11" s="17">
        <v>0.27</v>
      </c>
      <c r="J11" s="20">
        <v>9.3000000000000007</v>
      </c>
      <c r="K11" s="208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74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24"/>
      <c r="B12" s="134"/>
      <c r="C12" s="293"/>
      <c r="D12" s="149"/>
      <c r="E12" s="195" t="s">
        <v>18</v>
      </c>
      <c r="F12" s="213">
        <f>SUM(F6:F11)</f>
        <v>770</v>
      </c>
      <c r="G12" s="157"/>
      <c r="H12" s="111">
        <f t="shared" ref="H12:J12" si="0">SUM(H6:H11)</f>
        <v>40.309999999999995</v>
      </c>
      <c r="I12" s="110">
        <f t="shared" si="0"/>
        <v>27.869999999999997</v>
      </c>
      <c r="J12" s="205">
        <f t="shared" si="0"/>
        <v>85.47</v>
      </c>
      <c r="K12" s="336">
        <f>SUM(K6:K11)</f>
        <v>778.42000000000007</v>
      </c>
      <c r="L12" s="224">
        <f t="shared" ref="L12:X12" si="1">SUM(L6:L11)</f>
        <v>0.81</v>
      </c>
      <c r="M12" s="110">
        <f t="shared" si="1"/>
        <v>0.37</v>
      </c>
      <c r="N12" s="110">
        <f t="shared" si="1"/>
        <v>29.620000000000005</v>
      </c>
      <c r="O12" s="110">
        <f t="shared" si="1"/>
        <v>224.2</v>
      </c>
      <c r="P12" s="112">
        <f>SUM(P6:P11)</f>
        <v>0</v>
      </c>
      <c r="Q12" s="224">
        <f t="shared" si="1"/>
        <v>184.43</v>
      </c>
      <c r="R12" s="110">
        <f t="shared" si="1"/>
        <v>426.65</v>
      </c>
      <c r="S12" s="110">
        <f t="shared" si="1"/>
        <v>119.56</v>
      </c>
      <c r="T12" s="110">
        <f t="shared" si="1"/>
        <v>6.11</v>
      </c>
      <c r="U12" s="110">
        <f t="shared" si="1"/>
        <v>1465.8599999999997</v>
      </c>
      <c r="V12" s="110">
        <f>SUM(V6:V11)</f>
        <v>3.3500000000000002E-2</v>
      </c>
      <c r="W12" s="110">
        <f t="shared" si="1"/>
        <v>1.2500000000000001E-2</v>
      </c>
      <c r="X12" s="112">
        <f t="shared" si="1"/>
        <v>0.158</v>
      </c>
    </row>
    <row r="13" spans="1:24" s="38" customFormat="1" ht="26.5" customHeight="1" thickBot="1" x14ac:dyDescent="0.4">
      <c r="A13" s="163"/>
      <c r="B13" s="135"/>
      <c r="C13" s="295"/>
      <c r="D13" s="150"/>
      <c r="E13" s="196" t="s">
        <v>19</v>
      </c>
      <c r="F13" s="155"/>
      <c r="G13" s="155"/>
      <c r="H13" s="173"/>
      <c r="I13" s="60"/>
      <c r="J13" s="143"/>
      <c r="K13" s="337">
        <f>K12/23.5</f>
        <v>33.124255319148936</v>
      </c>
      <c r="L13" s="225"/>
      <c r="M13" s="173"/>
      <c r="N13" s="60"/>
      <c r="O13" s="60"/>
      <c r="P13" s="132"/>
      <c r="Q13" s="225"/>
      <c r="R13" s="60"/>
      <c r="S13" s="60"/>
      <c r="T13" s="60"/>
      <c r="U13" s="60"/>
      <c r="V13" s="60"/>
      <c r="W13" s="60"/>
      <c r="X13" s="132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7" t="s">
        <v>64</v>
      </c>
      <c r="B15" s="129"/>
      <c r="C15" s="68"/>
      <c r="D15" s="61"/>
      <c r="E15" s="27"/>
      <c r="F15" s="28"/>
      <c r="G15" s="11"/>
      <c r="H15" s="11"/>
      <c r="I15" s="11"/>
      <c r="J15" s="11"/>
    </row>
    <row r="16" spans="1:24" ht="18" x14ac:dyDescent="0.35">
      <c r="A16" s="64" t="s">
        <v>65</v>
      </c>
      <c r="B16" s="130"/>
      <c r="C16" s="65"/>
      <c r="D16" s="66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33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121" t="s">
        <v>37</v>
      </c>
      <c r="C4" s="145"/>
      <c r="D4" s="177"/>
      <c r="E4" s="114"/>
      <c r="F4" s="462"/>
      <c r="G4" s="332" t="s">
        <v>20</v>
      </c>
      <c r="H4" s="372"/>
      <c r="I4" s="287"/>
      <c r="J4" s="372" t="s">
        <v>21</v>
      </c>
      <c r="K4" s="777" t="s">
        <v>22</v>
      </c>
      <c r="L4" s="778"/>
      <c r="M4" s="784"/>
      <c r="N4" s="784"/>
      <c r="O4" s="785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s="18" customFormat="1" ht="47" thickBot="1" x14ac:dyDescent="0.4">
      <c r="A5" s="160" t="s">
        <v>0</v>
      </c>
      <c r="B5" s="607" t="s">
        <v>38</v>
      </c>
      <c r="C5" s="98" t="s">
        <v>39</v>
      </c>
      <c r="D5" s="122" t="s">
        <v>36</v>
      </c>
      <c r="E5" s="115" t="s">
        <v>24</v>
      </c>
      <c r="F5" s="122" t="s">
        <v>35</v>
      </c>
      <c r="G5" s="433" t="s">
        <v>25</v>
      </c>
      <c r="H5" s="426" t="s">
        <v>26</v>
      </c>
      <c r="I5" s="663" t="s">
        <v>27</v>
      </c>
      <c r="J5" s="713" t="s">
        <v>28</v>
      </c>
      <c r="K5" s="433" t="s">
        <v>29</v>
      </c>
      <c r="L5" s="433" t="s">
        <v>121</v>
      </c>
      <c r="M5" s="433" t="s">
        <v>30</v>
      </c>
      <c r="N5" s="605" t="s">
        <v>122</v>
      </c>
      <c r="O5" s="433" t="s">
        <v>123</v>
      </c>
      <c r="P5" s="433" t="s">
        <v>31</v>
      </c>
      <c r="Q5" s="433" t="s">
        <v>32</v>
      </c>
      <c r="R5" s="433" t="s">
        <v>33</v>
      </c>
      <c r="S5" s="43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23" s="18" customFormat="1" ht="37.5" customHeight="1" x14ac:dyDescent="0.35">
      <c r="A6" s="162" t="s">
        <v>5</v>
      </c>
      <c r="B6" s="172">
        <v>134</v>
      </c>
      <c r="C6" s="280" t="s">
        <v>17</v>
      </c>
      <c r="D6" s="313" t="s">
        <v>113</v>
      </c>
      <c r="E6" s="156">
        <v>150</v>
      </c>
      <c r="F6" s="371"/>
      <c r="G6" s="306">
        <v>0.6</v>
      </c>
      <c r="H6" s="42">
        <v>0</v>
      </c>
      <c r="I6" s="43">
        <v>16.95</v>
      </c>
      <c r="J6" s="375">
        <v>69</v>
      </c>
      <c r="K6" s="292">
        <v>0.01</v>
      </c>
      <c r="L6" s="56">
        <v>0.03</v>
      </c>
      <c r="M6" s="39">
        <v>19.5</v>
      </c>
      <c r="N6" s="39">
        <v>0</v>
      </c>
      <c r="O6" s="57">
        <v>0</v>
      </c>
      <c r="P6" s="292">
        <v>24</v>
      </c>
      <c r="Q6" s="39">
        <v>16.5</v>
      </c>
      <c r="R6" s="39">
        <v>13.5</v>
      </c>
      <c r="S6" s="39">
        <v>3.3</v>
      </c>
      <c r="T6" s="39">
        <v>417</v>
      </c>
      <c r="U6" s="39">
        <v>3.0000000000000001E-3</v>
      </c>
      <c r="V6" s="39">
        <v>5.0000000000000001E-4</v>
      </c>
      <c r="W6" s="246">
        <v>1.4999999999999999E-2</v>
      </c>
    </row>
    <row r="7" spans="1:23" s="18" customFormat="1" ht="37.5" customHeight="1" x14ac:dyDescent="0.35">
      <c r="A7" s="123"/>
      <c r="B7" s="151">
        <v>237</v>
      </c>
      <c r="C7" s="190" t="s">
        <v>7</v>
      </c>
      <c r="D7" s="241" t="s">
        <v>118</v>
      </c>
      <c r="E7" s="215">
        <v>200</v>
      </c>
      <c r="F7" s="467"/>
      <c r="G7" s="274">
        <v>1.8</v>
      </c>
      <c r="H7" s="17">
        <v>5.4</v>
      </c>
      <c r="I7" s="46">
        <v>7.2</v>
      </c>
      <c r="J7" s="288">
        <v>84.8</v>
      </c>
      <c r="K7" s="316">
        <v>0.03</v>
      </c>
      <c r="L7" s="21">
        <v>0.04</v>
      </c>
      <c r="M7" s="22">
        <v>10.08</v>
      </c>
      <c r="N7" s="22">
        <v>104.4</v>
      </c>
      <c r="O7" s="23">
        <v>0</v>
      </c>
      <c r="P7" s="316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4">
        <v>0.02</v>
      </c>
    </row>
    <row r="8" spans="1:23" s="18" customFormat="1" ht="37.5" customHeight="1" x14ac:dyDescent="0.35">
      <c r="A8" s="125"/>
      <c r="B8" s="152">
        <v>258</v>
      </c>
      <c r="C8" s="167" t="s">
        <v>8</v>
      </c>
      <c r="D8" s="329" t="s">
        <v>150</v>
      </c>
      <c r="E8" s="151">
        <v>90</v>
      </c>
      <c r="F8" s="144"/>
      <c r="G8" s="274">
        <v>13.03</v>
      </c>
      <c r="H8" s="17">
        <v>8.84</v>
      </c>
      <c r="I8" s="46">
        <v>8.16</v>
      </c>
      <c r="J8" s="208">
        <v>156.21</v>
      </c>
      <c r="K8" s="274">
        <v>0.06</v>
      </c>
      <c r="L8" s="19">
        <v>0.09</v>
      </c>
      <c r="M8" s="17">
        <v>1.65</v>
      </c>
      <c r="N8" s="17">
        <v>40</v>
      </c>
      <c r="O8" s="20">
        <v>0.03</v>
      </c>
      <c r="P8" s="274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6">
        <v>0.1</v>
      </c>
    </row>
    <row r="9" spans="1:23" s="18" customFormat="1" ht="37.5" customHeight="1" x14ac:dyDescent="0.35">
      <c r="A9" s="125"/>
      <c r="B9" s="152">
        <v>50</v>
      </c>
      <c r="C9" s="227" t="s">
        <v>62</v>
      </c>
      <c r="D9" s="169" t="s">
        <v>94</v>
      </c>
      <c r="E9" s="152">
        <v>150</v>
      </c>
      <c r="F9" s="152"/>
      <c r="G9" s="254">
        <v>3.3</v>
      </c>
      <c r="H9" s="251">
        <v>7.8</v>
      </c>
      <c r="I9" s="252">
        <v>22.35</v>
      </c>
      <c r="J9" s="253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74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7.5" customHeight="1" x14ac:dyDescent="0.35">
      <c r="A10" s="125"/>
      <c r="B10" s="152">
        <v>107</v>
      </c>
      <c r="C10" s="228" t="s">
        <v>15</v>
      </c>
      <c r="D10" s="438" t="s">
        <v>104</v>
      </c>
      <c r="E10" s="217">
        <v>200</v>
      </c>
      <c r="F10" s="587"/>
      <c r="G10" s="316">
        <v>0</v>
      </c>
      <c r="H10" s="22">
        <v>0</v>
      </c>
      <c r="I10" s="54">
        <v>22.8</v>
      </c>
      <c r="J10" s="315">
        <v>92</v>
      </c>
      <c r="K10" s="316">
        <v>0.04</v>
      </c>
      <c r="L10" s="21">
        <v>0.08</v>
      </c>
      <c r="M10" s="22">
        <v>12</v>
      </c>
      <c r="N10" s="22">
        <v>100</v>
      </c>
      <c r="O10" s="23">
        <v>0</v>
      </c>
      <c r="P10" s="316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4">
        <v>0</v>
      </c>
    </row>
    <row r="11" spans="1:23" s="18" customFormat="1" ht="37.5" customHeight="1" x14ac:dyDescent="0.35">
      <c r="A11" s="125"/>
      <c r="B11" s="234">
        <v>119</v>
      </c>
      <c r="C11" s="228" t="s">
        <v>11</v>
      </c>
      <c r="D11" s="169" t="s">
        <v>53</v>
      </c>
      <c r="E11" s="182">
        <v>30</v>
      </c>
      <c r="F11" s="587"/>
      <c r="G11" s="316">
        <v>2.13</v>
      </c>
      <c r="H11" s="22">
        <v>0.21</v>
      </c>
      <c r="I11" s="54">
        <v>13.26</v>
      </c>
      <c r="J11" s="512">
        <v>72</v>
      </c>
      <c r="K11" s="316">
        <v>0.03</v>
      </c>
      <c r="L11" s="21">
        <v>0.01</v>
      </c>
      <c r="M11" s="22">
        <v>0</v>
      </c>
      <c r="N11" s="22">
        <v>0</v>
      </c>
      <c r="O11" s="54">
        <v>0</v>
      </c>
      <c r="P11" s="316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7.5" customHeight="1" x14ac:dyDescent="0.35">
      <c r="A12" s="125"/>
      <c r="B12" s="152">
        <v>120</v>
      </c>
      <c r="C12" s="228" t="s">
        <v>12</v>
      </c>
      <c r="D12" s="169" t="s">
        <v>44</v>
      </c>
      <c r="E12" s="182">
        <v>20</v>
      </c>
      <c r="F12" s="587"/>
      <c r="G12" s="316">
        <v>1.1399999999999999</v>
      </c>
      <c r="H12" s="22">
        <v>0.22</v>
      </c>
      <c r="I12" s="54">
        <v>7.44</v>
      </c>
      <c r="J12" s="512">
        <v>36.26</v>
      </c>
      <c r="K12" s="316">
        <v>0.02</v>
      </c>
      <c r="L12" s="21">
        <v>2.4E-2</v>
      </c>
      <c r="M12" s="22">
        <v>0.08</v>
      </c>
      <c r="N12" s="22">
        <v>0</v>
      </c>
      <c r="O12" s="54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7.5" customHeight="1" x14ac:dyDescent="0.35">
      <c r="A13" s="125"/>
      <c r="B13" s="439"/>
      <c r="C13" s="440"/>
      <c r="D13" s="362" t="s">
        <v>18</v>
      </c>
      <c r="E13" s="312">
        <f>E6+E7+E8+E9+E10+E11+E12</f>
        <v>840</v>
      </c>
      <c r="F13" s="312"/>
      <c r="G13" s="502">
        <f t="shared" ref="G13:K13" si="0">G6+G7+G8+G9+G10+G11+G12</f>
        <v>22</v>
      </c>
      <c r="H13" s="94">
        <f t="shared" si="0"/>
        <v>22.47</v>
      </c>
      <c r="I13" s="310">
        <f t="shared" si="0"/>
        <v>98.160000000000011</v>
      </c>
      <c r="J13" s="556">
        <f t="shared" si="0"/>
        <v>683.37</v>
      </c>
      <c r="K13" s="502">
        <f t="shared" si="0"/>
        <v>0.33000000000000007</v>
      </c>
      <c r="L13" s="94">
        <f t="shared" ref="L13:R13" si="1">M6+L7+L8+L9+L10+L11+L12</f>
        <v>19.864000000000001</v>
      </c>
      <c r="M13" s="94">
        <f t="shared" si="1"/>
        <v>41.959999999999994</v>
      </c>
      <c r="N13" s="94">
        <f t="shared" si="1"/>
        <v>266</v>
      </c>
      <c r="O13" s="310">
        <f t="shared" si="1"/>
        <v>24.130000000000003</v>
      </c>
      <c r="P13" s="488">
        <f t="shared" si="1"/>
        <v>129.97999999999999</v>
      </c>
      <c r="Q13" s="94">
        <f t="shared" si="1"/>
        <v>334.02</v>
      </c>
      <c r="R13" s="94">
        <f t="shared" si="1"/>
        <v>90.94</v>
      </c>
      <c r="S13" s="94">
        <f t="shared" ref="S13:W13" si="2">T6+S7+S8+S9+S10+S11+S12</f>
        <v>421.19999999999993</v>
      </c>
      <c r="T13" s="94">
        <f t="shared" si="2"/>
        <v>1591.8130000000001</v>
      </c>
      <c r="U13" s="94">
        <f t="shared" si="2"/>
        <v>5.5500000000000001E-2</v>
      </c>
      <c r="V13" s="94">
        <f t="shared" si="2"/>
        <v>2.1900000000000003E-2</v>
      </c>
      <c r="W13" s="310">
        <f t="shared" si="2"/>
        <v>0.17400000000000002</v>
      </c>
    </row>
    <row r="14" spans="1:23" s="18" customFormat="1" ht="37.5" customHeight="1" thickBot="1" x14ac:dyDescent="0.4">
      <c r="A14" s="296"/>
      <c r="B14" s="158"/>
      <c r="C14" s="243"/>
      <c r="D14" s="418" t="s">
        <v>105</v>
      </c>
      <c r="E14" s="501"/>
      <c r="F14" s="601"/>
      <c r="G14" s="225"/>
      <c r="H14" s="60"/>
      <c r="I14" s="132"/>
      <c r="J14" s="491">
        <f>J13/23.5</f>
        <v>29.079574468085106</v>
      </c>
      <c r="K14" s="448"/>
      <c r="L14" s="449"/>
      <c r="M14" s="449"/>
      <c r="N14" s="449"/>
      <c r="O14" s="450"/>
      <c r="P14" s="606"/>
      <c r="Q14" s="449"/>
      <c r="R14" s="449"/>
      <c r="S14" s="449"/>
      <c r="T14" s="449"/>
      <c r="U14" s="449"/>
      <c r="V14" s="449"/>
      <c r="W14" s="45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19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49" zoomScaleNormal="49" workbookViewId="0">
      <selection activeCell="E14" sqref="E14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33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41"/>
      <c r="F3" s="441"/>
      <c r="G3" s="44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159"/>
      <c r="C4" s="351" t="s">
        <v>37</v>
      </c>
      <c r="D4" s="145"/>
      <c r="E4" s="427"/>
      <c r="F4" s="552"/>
      <c r="G4" s="351"/>
      <c r="H4" s="332" t="s">
        <v>20</v>
      </c>
      <c r="I4" s="372"/>
      <c r="J4" s="372"/>
      <c r="K4" s="206" t="s">
        <v>21</v>
      </c>
      <c r="L4" s="777" t="s">
        <v>22</v>
      </c>
      <c r="M4" s="778"/>
      <c r="N4" s="784"/>
      <c r="O4" s="784"/>
      <c r="P4" s="785"/>
      <c r="Q4" s="777" t="s">
        <v>23</v>
      </c>
      <c r="R4" s="778"/>
      <c r="S4" s="778"/>
      <c r="T4" s="778"/>
      <c r="U4" s="778"/>
      <c r="V4" s="778"/>
      <c r="W4" s="778"/>
      <c r="X4" s="779"/>
    </row>
    <row r="5" spans="1:24" s="18" customFormat="1" ht="47" thickBot="1" x14ac:dyDescent="0.4">
      <c r="A5" s="160" t="s">
        <v>0</v>
      </c>
      <c r="B5" s="160"/>
      <c r="C5" s="285" t="s">
        <v>38</v>
      </c>
      <c r="D5" s="98" t="s">
        <v>39</v>
      </c>
      <c r="E5" s="659" t="s">
        <v>36</v>
      </c>
      <c r="F5" s="122" t="s">
        <v>24</v>
      </c>
      <c r="G5" s="122" t="s">
        <v>35</v>
      </c>
      <c r="H5" s="433" t="s">
        <v>25</v>
      </c>
      <c r="I5" s="426" t="s">
        <v>26</v>
      </c>
      <c r="J5" s="714" t="s">
        <v>27</v>
      </c>
      <c r="K5" s="716" t="s">
        <v>28</v>
      </c>
      <c r="L5" s="433" t="s">
        <v>29</v>
      </c>
      <c r="M5" s="433" t="s">
        <v>121</v>
      </c>
      <c r="N5" s="433" t="s">
        <v>30</v>
      </c>
      <c r="O5" s="605" t="s">
        <v>122</v>
      </c>
      <c r="P5" s="433" t="s">
        <v>123</v>
      </c>
      <c r="Q5" s="433" t="s">
        <v>31</v>
      </c>
      <c r="R5" s="433" t="s">
        <v>32</v>
      </c>
      <c r="S5" s="433" t="s">
        <v>33</v>
      </c>
      <c r="T5" s="433" t="s">
        <v>34</v>
      </c>
      <c r="U5" s="433" t="s">
        <v>124</v>
      </c>
      <c r="V5" s="433" t="s">
        <v>125</v>
      </c>
      <c r="W5" s="433" t="s">
        <v>126</v>
      </c>
      <c r="X5" s="607" t="s">
        <v>127</v>
      </c>
    </row>
    <row r="6" spans="1:24" s="18" customFormat="1" ht="37.5" customHeight="1" x14ac:dyDescent="0.35">
      <c r="A6" s="162" t="s">
        <v>5</v>
      </c>
      <c r="B6" s="671"/>
      <c r="C6" s="172">
        <v>9</v>
      </c>
      <c r="D6" s="191" t="s">
        <v>17</v>
      </c>
      <c r="E6" s="245" t="s">
        <v>91</v>
      </c>
      <c r="F6" s="172">
        <v>60</v>
      </c>
      <c r="G6" s="304"/>
      <c r="H6" s="292">
        <v>1.26</v>
      </c>
      <c r="I6" s="39">
        <v>4.26</v>
      </c>
      <c r="J6" s="246">
        <v>7.26</v>
      </c>
      <c r="K6" s="615">
        <v>72.48</v>
      </c>
      <c r="L6" s="56">
        <v>0.02</v>
      </c>
      <c r="M6" s="56">
        <v>0</v>
      </c>
      <c r="N6" s="39">
        <v>9.8699999999999992</v>
      </c>
      <c r="O6" s="39">
        <v>0</v>
      </c>
      <c r="P6" s="57">
        <v>0</v>
      </c>
      <c r="Q6" s="292">
        <v>30.16</v>
      </c>
      <c r="R6" s="39">
        <v>38.72</v>
      </c>
      <c r="S6" s="39">
        <v>19.489999999999998</v>
      </c>
      <c r="T6" s="39">
        <v>1.1100000000000001</v>
      </c>
      <c r="U6" s="39">
        <v>11.86</v>
      </c>
      <c r="V6" s="39">
        <v>0</v>
      </c>
      <c r="W6" s="39">
        <v>0</v>
      </c>
      <c r="X6" s="246">
        <v>0</v>
      </c>
    </row>
    <row r="7" spans="1:24" s="18" customFormat="1" ht="37.5" customHeight="1" x14ac:dyDescent="0.35">
      <c r="A7" s="123"/>
      <c r="B7" s="123"/>
      <c r="C7" s="151">
        <v>37</v>
      </c>
      <c r="D7" s="190" t="s">
        <v>7</v>
      </c>
      <c r="E7" s="438" t="s">
        <v>106</v>
      </c>
      <c r="F7" s="202">
        <v>200</v>
      </c>
      <c r="G7" s="167"/>
      <c r="H7" s="275">
        <v>6</v>
      </c>
      <c r="I7" s="13">
        <v>5.4</v>
      </c>
      <c r="J7" s="50">
        <v>10.8</v>
      </c>
      <c r="K7" s="154">
        <v>115.6</v>
      </c>
      <c r="L7" s="275">
        <v>0.1</v>
      </c>
      <c r="M7" s="91">
        <v>0.1</v>
      </c>
      <c r="N7" s="13">
        <v>10.7</v>
      </c>
      <c r="O7" s="13">
        <v>162</v>
      </c>
      <c r="P7" s="50">
        <v>0</v>
      </c>
      <c r="Q7" s="275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37.5" customHeight="1" x14ac:dyDescent="0.35">
      <c r="A8" s="124"/>
      <c r="B8" s="437"/>
      <c r="C8" s="152">
        <v>181</v>
      </c>
      <c r="D8" s="228" t="s">
        <v>8</v>
      </c>
      <c r="E8" s="438" t="s">
        <v>115</v>
      </c>
      <c r="F8" s="202">
        <v>90</v>
      </c>
      <c r="G8" s="226"/>
      <c r="H8" s="275">
        <v>21.24</v>
      </c>
      <c r="I8" s="13">
        <v>7.47</v>
      </c>
      <c r="J8" s="50">
        <v>2.7</v>
      </c>
      <c r="K8" s="154">
        <v>162.9</v>
      </c>
      <c r="L8" s="275">
        <v>0.02</v>
      </c>
      <c r="M8" s="91">
        <v>0.14000000000000001</v>
      </c>
      <c r="N8" s="13">
        <v>0.3</v>
      </c>
      <c r="O8" s="13">
        <v>43.2</v>
      </c>
      <c r="P8" s="25">
        <v>8.9999999999999993E-3</v>
      </c>
      <c r="Q8" s="275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0">
        <v>0.06</v>
      </c>
    </row>
    <row r="9" spans="1:24" s="38" customFormat="1" ht="37.5" customHeight="1" x14ac:dyDescent="0.35">
      <c r="A9" s="124"/>
      <c r="B9" s="124"/>
      <c r="C9" s="152">
        <v>64</v>
      </c>
      <c r="D9" s="228" t="s">
        <v>46</v>
      </c>
      <c r="E9" s="438" t="s">
        <v>70</v>
      </c>
      <c r="F9" s="202">
        <v>150</v>
      </c>
      <c r="G9" s="226"/>
      <c r="H9" s="275">
        <v>6.45</v>
      </c>
      <c r="I9" s="13">
        <v>4.05</v>
      </c>
      <c r="J9" s="50">
        <v>40.200000000000003</v>
      </c>
      <c r="K9" s="154">
        <v>223.65</v>
      </c>
      <c r="L9" s="279">
        <v>0.08</v>
      </c>
      <c r="M9" s="232">
        <v>0.2</v>
      </c>
      <c r="N9" s="95">
        <v>0</v>
      </c>
      <c r="O9" s="95">
        <v>30</v>
      </c>
      <c r="P9" s="96">
        <v>0.11</v>
      </c>
      <c r="Q9" s="279">
        <v>13.05</v>
      </c>
      <c r="R9" s="95">
        <v>58.34</v>
      </c>
      <c r="S9" s="95">
        <v>22.53</v>
      </c>
      <c r="T9" s="95">
        <v>1.25</v>
      </c>
      <c r="U9" s="95">
        <v>1.1000000000000001</v>
      </c>
      <c r="V9" s="95">
        <v>0</v>
      </c>
      <c r="W9" s="95">
        <v>0</v>
      </c>
      <c r="X9" s="231">
        <v>0</v>
      </c>
    </row>
    <row r="10" spans="1:24" s="38" customFormat="1" ht="37.5" customHeight="1" x14ac:dyDescent="0.35">
      <c r="A10" s="124"/>
      <c r="B10" s="124"/>
      <c r="C10" s="234">
        <v>98</v>
      </c>
      <c r="D10" s="152" t="s">
        <v>15</v>
      </c>
      <c r="E10" s="228" t="s">
        <v>80</v>
      </c>
      <c r="F10" s="152">
        <v>200</v>
      </c>
      <c r="G10" s="255"/>
      <c r="H10" s="21">
        <v>0.4</v>
      </c>
      <c r="I10" s="22">
        <v>0</v>
      </c>
      <c r="J10" s="23">
        <v>27</v>
      </c>
      <c r="K10" s="211">
        <v>110</v>
      </c>
      <c r="L10" s="274">
        <v>0</v>
      </c>
      <c r="M10" s="19">
        <v>0</v>
      </c>
      <c r="N10" s="17">
        <v>1.4</v>
      </c>
      <c r="O10" s="17">
        <v>0</v>
      </c>
      <c r="P10" s="46">
        <v>0</v>
      </c>
      <c r="Q10" s="274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38" customFormat="1" ht="37.5" customHeight="1" x14ac:dyDescent="0.35">
      <c r="A11" s="124"/>
      <c r="B11" s="124"/>
      <c r="C11" s="234">
        <v>119</v>
      </c>
      <c r="D11" s="167" t="s">
        <v>11</v>
      </c>
      <c r="E11" s="194" t="s">
        <v>53</v>
      </c>
      <c r="F11" s="151">
        <v>45</v>
      </c>
      <c r="G11" s="257"/>
      <c r="H11" s="274">
        <v>3.19</v>
      </c>
      <c r="I11" s="17">
        <v>0.31</v>
      </c>
      <c r="J11" s="46">
        <v>19.89</v>
      </c>
      <c r="K11" s="208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74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38" customFormat="1" ht="37.5" customHeight="1" x14ac:dyDescent="0.35">
      <c r="A12" s="124"/>
      <c r="B12" s="124"/>
      <c r="C12" s="152">
        <v>120</v>
      </c>
      <c r="D12" s="167" t="s">
        <v>12</v>
      </c>
      <c r="E12" s="194" t="s">
        <v>44</v>
      </c>
      <c r="F12" s="151">
        <v>25</v>
      </c>
      <c r="G12" s="257"/>
      <c r="H12" s="274">
        <v>1.42</v>
      </c>
      <c r="I12" s="17">
        <v>0.27</v>
      </c>
      <c r="J12" s="46">
        <v>9.3000000000000007</v>
      </c>
      <c r="K12" s="208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74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37.5" customHeight="1" x14ac:dyDescent="0.35">
      <c r="A13" s="124"/>
      <c r="B13" s="124"/>
      <c r="C13" s="439"/>
      <c r="D13" s="440"/>
      <c r="E13" s="362"/>
      <c r="F13" s="309">
        <f>SUM(F6:F12)</f>
        <v>770</v>
      </c>
      <c r="G13" s="309"/>
      <c r="H13" s="222">
        <f t="shared" ref="H13:J13" si="0">SUM(H6:H12)</f>
        <v>39.96</v>
      </c>
      <c r="I13" s="36">
        <f t="shared" si="0"/>
        <v>21.759999999999998</v>
      </c>
      <c r="J13" s="71">
        <f t="shared" si="0"/>
        <v>117.15</v>
      </c>
      <c r="K13" s="309">
        <f>SUM(K6:K12)</f>
        <v>837.95</v>
      </c>
      <c r="L13" s="222">
        <f t="shared" ref="L13:X13" si="1">SUM(L6:L12)</f>
        <v>0.29000000000000004</v>
      </c>
      <c r="M13" s="36">
        <f t="shared" si="1"/>
        <v>0.4900000000000001</v>
      </c>
      <c r="N13" s="36">
        <f t="shared" si="1"/>
        <v>22.37</v>
      </c>
      <c r="O13" s="36">
        <f t="shared" si="1"/>
        <v>235.2</v>
      </c>
      <c r="P13" s="71">
        <f t="shared" si="1"/>
        <v>0.11899999999999999</v>
      </c>
      <c r="Q13" s="222">
        <f t="shared" si="1"/>
        <v>142.19999999999999</v>
      </c>
      <c r="R13" s="36">
        <f t="shared" si="1"/>
        <v>458.79999999999995</v>
      </c>
      <c r="S13" s="36">
        <f t="shared" si="1"/>
        <v>131.04000000000002</v>
      </c>
      <c r="T13" s="36">
        <f t="shared" si="1"/>
        <v>7.71</v>
      </c>
      <c r="U13" s="36">
        <f t="shared" si="1"/>
        <v>1022.1800000000001</v>
      </c>
      <c r="V13" s="36">
        <f t="shared" si="1"/>
        <v>1.7500000000000002E-2</v>
      </c>
      <c r="W13" s="36">
        <f t="shared" si="1"/>
        <v>5.4999999999999997E-3</v>
      </c>
      <c r="X13" s="71">
        <f t="shared" si="1"/>
        <v>0.13</v>
      </c>
    </row>
    <row r="14" spans="1:24" s="38" customFormat="1" ht="37.5" customHeight="1" thickBot="1" x14ac:dyDescent="0.4">
      <c r="A14" s="163"/>
      <c r="B14" s="163"/>
      <c r="C14" s="158"/>
      <c r="D14" s="243"/>
      <c r="E14" s="418"/>
      <c r="F14" s="442"/>
      <c r="G14" s="442"/>
      <c r="H14" s="444"/>
      <c r="I14" s="445"/>
      <c r="J14" s="446"/>
      <c r="K14" s="443">
        <f>K13/23.5</f>
        <v>35.657446808510642</v>
      </c>
      <c r="L14" s="444"/>
      <c r="M14" s="602"/>
      <c r="N14" s="445"/>
      <c r="O14" s="445"/>
      <c r="P14" s="446"/>
      <c r="Q14" s="444"/>
      <c r="R14" s="445"/>
      <c r="S14" s="445"/>
      <c r="T14" s="445"/>
      <c r="U14" s="445"/>
      <c r="V14" s="445"/>
      <c r="W14" s="445"/>
      <c r="X14" s="446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38" t="s">
        <v>64</v>
      </c>
      <c r="B16" s="129"/>
      <c r="C16" s="639"/>
      <c r="D16" s="640"/>
      <c r="E16" s="319"/>
      <c r="F16" s="28"/>
      <c r="G16" s="11"/>
      <c r="H16" s="11"/>
      <c r="I16" s="11"/>
      <c r="J16" s="11"/>
    </row>
    <row r="17" spans="1:10" ht="18" x14ac:dyDescent="0.35">
      <c r="A17" s="641" t="s">
        <v>65</v>
      </c>
      <c r="B17" s="130"/>
      <c r="C17" s="642"/>
      <c r="D17" s="642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2" zoomScaleNormal="52" workbookViewId="0">
      <selection activeCell="D19" sqref="D1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7" t="s">
        <v>37</v>
      </c>
      <c r="C4" s="145"/>
      <c r="D4" s="177"/>
      <c r="E4" s="460"/>
      <c r="F4" s="462"/>
      <c r="G4" s="77" t="s">
        <v>20</v>
      </c>
      <c r="H4" s="77"/>
      <c r="I4" s="77"/>
      <c r="J4" s="206" t="s">
        <v>21</v>
      </c>
      <c r="K4" s="773" t="s">
        <v>22</v>
      </c>
      <c r="L4" s="774"/>
      <c r="M4" s="775"/>
      <c r="N4" s="775"/>
      <c r="O4" s="776"/>
      <c r="P4" s="780" t="s">
        <v>23</v>
      </c>
      <c r="Q4" s="781"/>
      <c r="R4" s="781"/>
      <c r="S4" s="781"/>
      <c r="T4" s="781"/>
      <c r="U4" s="781"/>
      <c r="V4" s="781"/>
      <c r="W4" s="782"/>
    </row>
    <row r="5" spans="1:23" s="18" customFormat="1" ht="47" thickBot="1" x14ac:dyDescent="0.4">
      <c r="A5" s="160" t="s">
        <v>0</v>
      </c>
      <c r="B5" s="122" t="s">
        <v>38</v>
      </c>
      <c r="C5" s="98" t="s">
        <v>39</v>
      </c>
      <c r="D5" s="122" t="s">
        <v>36</v>
      </c>
      <c r="E5" s="142" t="s">
        <v>24</v>
      </c>
      <c r="F5" s="122" t="s">
        <v>35</v>
      </c>
      <c r="G5" s="627" t="s">
        <v>25</v>
      </c>
      <c r="H5" s="628" t="s">
        <v>26</v>
      </c>
      <c r="I5" s="629" t="s">
        <v>27</v>
      </c>
      <c r="J5" s="207" t="s">
        <v>28</v>
      </c>
      <c r="K5" s="631" t="s">
        <v>29</v>
      </c>
      <c r="L5" s="631" t="s">
        <v>121</v>
      </c>
      <c r="M5" s="631" t="s">
        <v>30</v>
      </c>
      <c r="N5" s="651" t="s">
        <v>122</v>
      </c>
      <c r="O5" s="631" t="s">
        <v>123</v>
      </c>
      <c r="P5" s="631" t="s">
        <v>31</v>
      </c>
      <c r="Q5" s="631" t="s">
        <v>32</v>
      </c>
      <c r="R5" s="631" t="s">
        <v>33</v>
      </c>
      <c r="S5" s="631" t="s">
        <v>34</v>
      </c>
      <c r="T5" s="631" t="s">
        <v>124</v>
      </c>
      <c r="U5" s="631" t="s">
        <v>125</v>
      </c>
      <c r="V5" s="631" t="s">
        <v>126</v>
      </c>
      <c r="W5" s="772" t="s">
        <v>127</v>
      </c>
    </row>
    <row r="6" spans="1:23" s="18" customFormat="1" ht="39" customHeight="1" x14ac:dyDescent="0.35">
      <c r="A6" s="162" t="s">
        <v>5</v>
      </c>
      <c r="B6" s="172">
        <v>4</v>
      </c>
      <c r="C6" s="472" t="s">
        <v>17</v>
      </c>
      <c r="D6" s="504" t="s">
        <v>140</v>
      </c>
      <c r="E6" s="509">
        <v>60</v>
      </c>
      <c r="F6" s="172"/>
      <c r="G6" s="451">
        <v>0.3</v>
      </c>
      <c r="H6" s="452">
        <v>4.8600000000000003</v>
      </c>
      <c r="I6" s="453">
        <v>1.74</v>
      </c>
      <c r="J6" s="478">
        <v>53.52</v>
      </c>
      <c r="K6" s="560">
        <v>0.03</v>
      </c>
      <c r="L6" s="451">
        <v>0.02</v>
      </c>
      <c r="M6" s="452">
        <v>11.95</v>
      </c>
      <c r="N6" s="452">
        <v>60</v>
      </c>
      <c r="O6" s="453">
        <v>0</v>
      </c>
      <c r="P6" s="560">
        <v>16.3</v>
      </c>
      <c r="Q6" s="452">
        <v>20.93</v>
      </c>
      <c r="R6" s="452">
        <v>10.97</v>
      </c>
      <c r="S6" s="452">
        <v>0.45</v>
      </c>
      <c r="T6" s="452">
        <v>139.61000000000001</v>
      </c>
      <c r="U6" s="452">
        <v>5.9999999999999995E-4</v>
      </c>
      <c r="V6" s="452">
        <v>2.0000000000000001E-4</v>
      </c>
      <c r="W6" s="561">
        <v>0.01</v>
      </c>
    </row>
    <row r="7" spans="1:23" s="18" customFormat="1" ht="39" customHeight="1" x14ac:dyDescent="0.35">
      <c r="A7" s="123"/>
      <c r="B7" s="152">
        <v>33</v>
      </c>
      <c r="C7" s="226" t="s">
        <v>7</v>
      </c>
      <c r="D7" s="505" t="s">
        <v>57</v>
      </c>
      <c r="E7" s="202">
        <v>200</v>
      </c>
      <c r="F7" s="152"/>
      <c r="G7" s="232">
        <v>6.4</v>
      </c>
      <c r="H7" s="95">
        <v>6.2</v>
      </c>
      <c r="I7" s="96">
        <v>12.2</v>
      </c>
      <c r="J7" s="234">
        <v>130.6</v>
      </c>
      <c r="K7" s="275">
        <v>0.08</v>
      </c>
      <c r="L7" s="91">
        <v>0.08</v>
      </c>
      <c r="M7" s="13">
        <v>6.8</v>
      </c>
      <c r="N7" s="13">
        <v>180</v>
      </c>
      <c r="O7" s="50">
        <v>0</v>
      </c>
      <c r="P7" s="91">
        <v>36.799999999999997</v>
      </c>
      <c r="Q7" s="13">
        <v>76.2</v>
      </c>
      <c r="R7" s="13">
        <v>23.2</v>
      </c>
      <c r="S7" s="13">
        <v>0.8</v>
      </c>
      <c r="T7" s="13">
        <v>466.22</v>
      </c>
      <c r="U7" s="13">
        <v>6.0000000000000001E-3</v>
      </c>
      <c r="V7" s="13">
        <v>2E-3</v>
      </c>
      <c r="W7" s="54">
        <v>0.04</v>
      </c>
    </row>
    <row r="8" spans="1:23" s="18" customFormat="1" ht="39" customHeight="1" x14ac:dyDescent="0.35">
      <c r="A8" s="125"/>
      <c r="B8" s="152">
        <v>42</v>
      </c>
      <c r="C8" s="226" t="s">
        <v>8</v>
      </c>
      <c r="D8" s="505" t="s">
        <v>107</v>
      </c>
      <c r="E8" s="202">
        <v>90</v>
      </c>
      <c r="F8" s="152"/>
      <c r="G8" s="232">
        <v>18.7</v>
      </c>
      <c r="H8" s="95">
        <v>19.2</v>
      </c>
      <c r="I8" s="96">
        <v>7.5</v>
      </c>
      <c r="J8" s="234">
        <v>278.27999999999997</v>
      </c>
      <c r="K8" s="275">
        <v>7.0000000000000007E-2</v>
      </c>
      <c r="L8" s="91">
        <v>0.1</v>
      </c>
      <c r="M8" s="13">
        <v>1.36</v>
      </c>
      <c r="N8" s="13">
        <v>36</v>
      </c>
      <c r="O8" s="50">
        <v>0.11</v>
      </c>
      <c r="P8" s="91">
        <v>25.02</v>
      </c>
      <c r="Q8" s="13">
        <v>174.5</v>
      </c>
      <c r="R8" s="13">
        <v>21.92</v>
      </c>
      <c r="S8" s="13">
        <v>2.04</v>
      </c>
      <c r="T8" s="13">
        <v>188.73</v>
      </c>
      <c r="U8" s="13">
        <v>4.4999999999999997E-3</v>
      </c>
      <c r="V8" s="13">
        <v>1.8E-3</v>
      </c>
      <c r="W8" s="54">
        <v>3.5999999999999997E-2</v>
      </c>
    </row>
    <row r="9" spans="1:23" s="18" customFormat="1" ht="48" customHeight="1" x14ac:dyDescent="0.35">
      <c r="A9" s="125"/>
      <c r="B9" s="152">
        <v>247</v>
      </c>
      <c r="C9" s="226" t="s">
        <v>62</v>
      </c>
      <c r="D9" s="438" t="s">
        <v>136</v>
      </c>
      <c r="E9" s="117">
        <v>150</v>
      </c>
      <c r="F9" s="152"/>
      <c r="G9" s="279">
        <v>3.37</v>
      </c>
      <c r="H9" s="95">
        <v>7.15</v>
      </c>
      <c r="I9" s="96">
        <v>17.5</v>
      </c>
      <c r="J9" s="234">
        <v>148.66</v>
      </c>
      <c r="K9" s="275">
        <v>0.12</v>
      </c>
      <c r="L9" s="91">
        <v>0.12</v>
      </c>
      <c r="M9" s="13">
        <v>18.57</v>
      </c>
      <c r="N9" s="13">
        <v>90</v>
      </c>
      <c r="O9" s="25">
        <v>0.09</v>
      </c>
      <c r="P9" s="275">
        <v>43.3</v>
      </c>
      <c r="Q9" s="13">
        <v>85.5</v>
      </c>
      <c r="R9" s="13">
        <v>28.93</v>
      </c>
      <c r="S9" s="13">
        <v>1.32</v>
      </c>
      <c r="T9" s="13">
        <v>556.63</v>
      </c>
      <c r="U9" s="13">
        <v>0</v>
      </c>
      <c r="V9" s="13">
        <v>0</v>
      </c>
      <c r="W9" s="50">
        <v>0.03</v>
      </c>
    </row>
    <row r="10" spans="1:23" s="18" customFormat="1" ht="39" customHeight="1" x14ac:dyDescent="0.35">
      <c r="A10" s="125"/>
      <c r="B10" s="151">
        <v>114</v>
      </c>
      <c r="C10" s="190" t="s">
        <v>42</v>
      </c>
      <c r="D10" s="241" t="s">
        <v>49</v>
      </c>
      <c r="E10" s="420">
        <v>200</v>
      </c>
      <c r="F10" s="151"/>
      <c r="G10" s="19">
        <v>0.2</v>
      </c>
      <c r="H10" s="17">
        <v>0</v>
      </c>
      <c r="I10" s="20">
        <v>11</v>
      </c>
      <c r="J10" s="208">
        <v>44.8</v>
      </c>
      <c r="K10" s="274">
        <v>0</v>
      </c>
      <c r="L10" s="19">
        <v>0</v>
      </c>
      <c r="M10" s="17">
        <v>0.08</v>
      </c>
      <c r="N10" s="17">
        <v>0</v>
      </c>
      <c r="O10" s="46">
        <v>0</v>
      </c>
      <c r="P10" s="274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9.25" customHeight="1" x14ac:dyDescent="0.35">
      <c r="A11" s="125"/>
      <c r="B11" s="234">
        <v>119</v>
      </c>
      <c r="C11" s="226" t="s">
        <v>11</v>
      </c>
      <c r="D11" s="506" t="s">
        <v>53</v>
      </c>
      <c r="E11" s="152">
        <v>30</v>
      </c>
      <c r="F11" s="152"/>
      <c r="G11" s="21">
        <v>2.13</v>
      </c>
      <c r="H11" s="22">
        <v>0.21</v>
      </c>
      <c r="I11" s="23">
        <v>13.26</v>
      </c>
      <c r="J11" s="314">
        <v>72</v>
      </c>
      <c r="K11" s="316">
        <v>0.03</v>
      </c>
      <c r="L11" s="21">
        <v>0.01</v>
      </c>
      <c r="M11" s="22">
        <v>0</v>
      </c>
      <c r="N11" s="22">
        <v>0</v>
      </c>
      <c r="O11" s="54">
        <v>0</v>
      </c>
      <c r="P11" s="316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9" customHeight="1" x14ac:dyDescent="0.35">
      <c r="A12" s="125"/>
      <c r="B12" s="152">
        <v>120</v>
      </c>
      <c r="C12" s="226" t="s">
        <v>12</v>
      </c>
      <c r="D12" s="506" t="s">
        <v>44</v>
      </c>
      <c r="E12" s="152">
        <v>20</v>
      </c>
      <c r="F12" s="152"/>
      <c r="G12" s="21">
        <v>1.1399999999999999</v>
      </c>
      <c r="H12" s="22">
        <v>0.22</v>
      </c>
      <c r="I12" s="23">
        <v>7.44</v>
      </c>
      <c r="J12" s="314">
        <v>36.26</v>
      </c>
      <c r="K12" s="316">
        <v>0.02</v>
      </c>
      <c r="L12" s="21">
        <v>2.4E-2</v>
      </c>
      <c r="M12" s="22">
        <v>0.08</v>
      </c>
      <c r="N12" s="22">
        <v>0</v>
      </c>
      <c r="O12" s="54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9" customHeight="1" x14ac:dyDescent="0.35">
      <c r="A13" s="125"/>
      <c r="B13" s="439"/>
      <c r="C13" s="255"/>
      <c r="D13" s="507" t="s">
        <v>18</v>
      </c>
      <c r="E13" s="309">
        <f>E6+E7+E8+E9+E10+E11+E12</f>
        <v>750</v>
      </c>
      <c r="F13" s="309"/>
      <c r="G13" s="488">
        <f t="shared" ref="G13:W13" si="0">G6+G7+G8+G9+G10+G11+G12</f>
        <v>32.239999999999995</v>
      </c>
      <c r="H13" s="94">
        <f t="shared" si="0"/>
        <v>37.839999999999996</v>
      </c>
      <c r="I13" s="311">
        <f t="shared" si="0"/>
        <v>70.64</v>
      </c>
      <c r="J13" s="309">
        <f t="shared" si="0"/>
        <v>764.11999999999989</v>
      </c>
      <c r="K13" s="488">
        <f t="shared" si="0"/>
        <v>0.35</v>
      </c>
      <c r="L13" s="94">
        <f t="shared" si="0"/>
        <v>0.35400000000000004</v>
      </c>
      <c r="M13" s="94">
        <f t="shared" si="0"/>
        <v>38.839999999999996</v>
      </c>
      <c r="N13" s="94">
        <f t="shared" si="0"/>
        <v>366</v>
      </c>
      <c r="O13" s="310">
        <f t="shared" si="0"/>
        <v>0.2</v>
      </c>
      <c r="P13" s="488">
        <f t="shared" si="0"/>
        <v>152.88</v>
      </c>
      <c r="Q13" s="94">
        <f t="shared" si="0"/>
        <v>454.19000000000005</v>
      </c>
      <c r="R13" s="94">
        <f t="shared" si="0"/>
        <v>116.80000000000001</v>
      </c>
      <c r="S13" s="94">
        <f t="shared" si="0"/>
        <v>6.71</v>
      </c>
      <c r="T13" s="94">
        <f t="shared" si="0"/>
        <v>1453.2700000000002</v>
      </c>
      <c r="U13" s="94">
        <f t="shared" si="0"/>
        <v>1.41E-2</v>
      </c>
      <c r="V13" s="94">
        <f t="shared" si="0"/>
        <v>8.0000000000000002E-3</v>
      </c>
      <c r="W13" s="94">
        <f t="shared" si="0"/>
        <v>0.128</v>
      </c>
    </row>
    <row r="14" spans="1:23" s="18" customFormat="1" ht="39" customHeight="1" thickBot="1" x14ac:dyDescent="0.4">
      <c r="A14" s="296"/>
      <c r="B14" s="158"/>
      <c r="C14" s="150"/>
      <c r="D14" s="508" t="s">
        <v>19</v>
      </c>
      <c r="E14" s="442"/>
      <c r="F14" s="155"/>
      <c r="G14" s="173"/>
      <c r="H14" s="60"/>
      <c r="I14" s="143"/>
      <c r="J14" s="214">
        <f>J13/23.5</f>
        <v>32.515744680851057</v>
      </c>
      <c r="K14" s="173"/>
      <c r="L14" s="60"/>
      <c r="M14" s="60"/>
      <c r="N14" s="60"/>
      <c r="O14" s="132"/>
      <c r="P14" s="173"/>
      <c r="Q14" s="60"/>
      <c r="R14" s="60"/>
      <c r="S14" s="60"/>
      <c r="T14" s="60"/>
      <c r="U14" s="60"/>
      <c r="V14" s="60"/>
      <c r="W14" s="13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1" zoomScaleNormal="41" workbookViewId="0">
      <selection activeCell="B28" sqref="B28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7" t="s">
        <v>37</v>
      </c>
      <c r="C4" s="145"/>
      <c r="D4" s="177"/>
      <c r="E4" s="460"/>
      <c r="F4" s="550"/>
      <c r="G4" s="664" t="s">
        <v>20</v>
      </c>
      <c r="H4" s="665"/>
      <c r="I4" s="717"/>
      <c r="J4" s="206" t="s">
        <v>21</v>
      </c>
      <c r="K4" s="778" t="s">
        <v>22</v>
      </c>
      <c r="L4" s="778"/>
      <c r="M4" s="784"/>
      <c r="N4" s="784"/>
      <c r="O4" s="785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s="18" customFormat="1" ht="47" thickBot="1" x14ac:dyDescent="0.4">
      <c r="A5" s="160" t="s">
        <v>0</v>
      </c>
      <c r="B5" s="122" t="s">
        <v>38</v>
      </c>
      <c r="C5" s="98" t="s">
        <v>39</v>
      </c>
      <c r="D5" s="122" t="s">
        <v>36</v>
      </c>
      <c r="E5" s="142" t="s">
        <v>24</v>
      </c>
      <c r="F5" s="142" t="s">
        <v>35</v>
      </c>
      <c r="G5" s="433" t="s">
        <v>25</v>
      </c>
      <c r="H5" s="426" t="s">
        <v>26</v>
      </c>
      <c r="I5" s="714" t="s">
        <v>27</v>
      </c>
      <c r="J5" s="207" t="s">
        <v>28</v>
      </c>
      <c r="K5" s="711" t="s">
        <v>29</v>
      </c>
      <c r="L5" s="433" t="s">
        <v>121</v>
      </c>
      <c r="M5" s="433" t="s">
        <v>30</v>
      </c>
      <c r="N5" s="605" t="s">
        <v>122</v>
      </c>
      <c r="O5" s="433" t="s">
        <v>123</v>
      </c>
      <c r="P5" s="433" t="s">
        <v>31</v>
      </c>
      <c r="Q5" s="433" t="s">
        <v>32</v>
      </c>
      <c r="R5" s="433" t="s">
        <v>33</v>
      </c>
      <c r="S5" s="43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23" s="18" customFormat="1" ht="39" customHeight="1" x14ac:dyDescent="0.35">
      <c r="A6" s="162" t="s">
        <v>5</v>
      </c>
      <c r="B6" s="208">
        <v>13</v>
      </c>
      <c r="C6" s="327" t="s">
        <v>6</v>
      </c>
      <c r="D6" s="360" t="s">
        <v>56</v>
      </c>
      <c r="E6" s="364">
        <v>60</v>
      </c>
      <c r="F6" s="326"/>
      <c r="G6" s="583">
        <v>1.2</v>
      </c>
      <c r="H6" s="584">
        <v>4.26</v>
      </c>
      <c r="I6" s="585">
        <v>6.18</v>
      </c>
      <c r="J6" s="330">
        <v>67.92</v>
      </c>
      <c r="K6" s="306">
        <v>0.03</v>
      </c>
      <c r="L6" s="42">
        <v>0.02</v>
      </c>
      <c r="M6" s="42">
        <v>7.44</v>
      </c>
      <c r="N6" s="42">
        <v>930</v>
      </c>
      <c r="O6" s="43">
        <v>0</v>
      </c>
      <c r="P6" s="306">
        <v>24.87</v>
      </c>
      <c r="Q6" s="42">
        <v>42.95</v>
      </c>
      <c r="R6" s="42">
        <v>26.03</v>
      </c>
      <c r="S6" s="42">
        <v>0.76</v>
      </c>
      <c r="T6" s="42">
        <v>199.1</v>
      </c>
      <c r="U6" s="42">
        <v>2E-3</v>
      </c>
      <c r="V6" s="42">
        <v>0</v>
      </c>
      <c r="W6" s="43">
        <v>0.04</v>
      </c>
    </row>
    <row r="7" spans="1:23" s="18" customFormat="1" ht="39" customHeight="1" x14ac:dyDescent="0.35">
      <c r="A7" s="123"/>
      <c r="B7" s="154">
        <v>170</v>
      </c>
      <c r="C7" s="283" t="s">
        <v>7</v>
      </c>
      <c r="D7" s="361" t="s">
        <v>116</v>
      </c>
      <c r="E7" s="323">
        <v>200</v>
      </c>
      <c r="F7" s="153"/>
      <c r="G7" s="275">
        <v>7.24</v>
      </c>
      <c r="H7" s="13">
        <v>8.9</v>
      </c>
      <c r="I7" s="50">
        <v>11.36</v>
      </c>
      <c r="J7" s="154">
        <v>155.80000000000001</v>
      </c>
      <c r="K7" s="275">
        <v>0.04</v>
      </c>
      <c r="L7" s="91">
        <v>0.04</v>
      </c>
      <c r="M7" s="13">
        <v>4.76</v>
      </c>
      <c r="N7" s="13">
        <v>180</v>
      </c>
      <c r="O7" s="50">
        <v>0</v>
      </c>
      <c r="P7" s="275">
        <v>46.24</v>
      </c>
      <c r="Q7" s="13">
        <v>108.46</v>
      </c>
      <c r="R7" s="13">
        <v>26.42</v>
      </c>
      <c r="S7" s="13">
        <v>1.68</v>
      </c>
      <c r="T7" s="13">
        <v>322.2</v>
      </c>
      <c r="U7" s="13">
        <v>6.0000000000000001E-3</v>
      </c>
      <c r="V7" s="13">
        <v>2E-3</v>
      </c>
      <c r="W7" s="50">
        <v>0.02</v>
      </c>
    </row>
    <row r="8" spans="1:23" s="18" customFormat="1" ht="39" customHeight="1" x14ac:dyDescent="0.35">
      <c r="A8" s="125"/>
      <c r="B8" s="208">
        <v>148</v>
      </c>
      <c r="C8" s="226" t="s">
        <v>8</v>
      </c>
      <c r="D8" s="355" t="s">
        <v>109</v>
      </c>
      <c r="E8" s="324">
        <v>90</v>
      </c>
      <c r="F8" s="152"/>
      <c r="G8" s="274">
        <v>19.71</v>
      </c>
      <c r="H8" s="17">
        <v>15.75</v>
      </c>
      <c r="I8" s="46">
        <v>6.21</v>
      </c>
      <c r="J8" s="208">
        <v>245.34</v>
      </c>
      <c r="K8" s="274">
        <v>0.03</v>
      </c>
      <c r="L8" s="19">
        <v>0.11</v>
      </c>
      <c r="M8" s="17">
        <v>2.4</v>
      </c>
      <c r="N8" s="17">
        <v>173.7</v>
      </c>
      <c r="O8" s="46">
        <v>0.21</v>
      </c>
      <c r="P8" s="274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18" customFormat="1" ht="39" customHeight="1" x14ac:dyDescent="0.35">
      <c r="A9" s="125"/>
      <c r="B9" s="152">
        <v>227</v>
      </c>
      <c r="C9" s="226" t="s">
        <v>62</v>
      </c>
      <c r="D9" s="355" t="s">
        <v>120</v>
      </c>
      <c r="E9" s="324">
        <v>150</v>
      </c>
      <c r="F9" s="152"/>
      <c r="G9" s="279">
        <v>4.3499999999999996</v>
      </c>
      <c r="H9" s="95">
        <v>3.9</v>
      </c>
      <c r="I9" s="231">
        <v>20.399999999999999</v>
      </c>
      <c r="J9" s="234">
        <v>134.25</v>
      </c>
      <c r="K9" s="279">
        <v>0.12</v>
      </c>
      <c r="L9" s="232">
        <v>0.08</v>
      </c>
      <c r="M9" s="95">
        <v>0</v>
      </c>
      <c r="N9" s="95">
        <v>19.5</v>
      </c>
      <c r="O9" s="231">
        <v>0.08</v>
      </c>
      <c r="P9" s="279">
        <v>7.92</v>
      </c>
      <c r="Q9" s="95">
        <v>109.87</v>
      </c>
      <c r="R9" s="95">
        <v>73.540000000000006</v>
      </c>
      <c r="S9" s="95">
        <v>2.46</v>
      </c>
      <c r="T9" s="95">
        <v>137.4</v>
      </c>
      <c r="U9" s="95">
        <v>2E-3</v>
      </c>
      <c r="V9" s="95">
        <v>2E-3</v>
      </c>
      <c r="W9" s="231">
        <v>8.9999999999999993E-3</v>
      </c>
    </row>
    <row r="10" spans="1:23" s="18" customFormat="1" ht="42.75" customHeight="1" x14ac:dyDescent="0.35">
      <c r="A10" s="125"/>
      <c r="B10" s="234">
        <v>100</v>
      </c>
      <c r="C10" s="228" t="s">
        <v>87</v>
      </c>
      <c r="D10" s="169" t="s">
        <v>85</v>
      </c>
      <c r="E10" s="152">
        <v>200</v>
      </c>
      <c r="F10" s="458"/>
      <c r="G10" s="316">
        <v>0.2</v>
      </c>
      <c r="H10" s="22">
        <v>0</v>
      </c>
      <c r="I10" s="54">
        <v>15.56</v>
      </c>
      <c r="J10" s="211">
        <v>63.2</v>
      </c>
      <c r="K10" s="274">
        <v>0</v>
      </c>
      <c r="L10" s="19">
        <v>4.0000000000000001E-3</v>
      </c>
      <c r="M10" s="17">
        <v>1.2</v>
      </c>
      <c r="N10" s="17">
        <v>0</v>
      </c>
      <c r="O10" s="46">
        <v>0</v>
      </c>
      <c r="P10" s="274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4.5" customHeight="1" x14ac:dyDescent="0.35">
      <c r="A11" s="125"/>
      <c r="B11" s="154">
        <v>119</v>
      </c>
      <c r="C11" s="167" t="s">
        <v>11</v>
      </c>
      <c r="D11" s="194" t="s">
        <v>53</v>
      </c>
      <c r="E11" s="183">
        <v>45</v>
      </c>
      <c r="F11" s="151"/>
      <c r="G11" s="274">
        <v>3.19</v>
      </c>
      <c r="H11" s="17">
        <v>0.31</v>
      </c>
      <c r="I11" s="46">
        <v>19.89</v>
      </c>
      <c r="J11" s="208">
        <v>108</v>
      </c>
      <c r="K11" s="274">
        <v>0.05</v>
      </c>
      <c r="L11" s="19">
        <v>0.02</v>
      </c>
      <c r="M11" s="17">
        <v>0</v>
      </c>
      <c r="N11" s="17">
        <v>0</v>
      </c>
      <c r="O11" s="46">
        <v>0</v>
      </c>
      <c r="P11" s="274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39" customHeight="1" x14ac:dyDescent="0.35">
      <c r="A12" s="125"/>
      <c r="B12" s="151">
        <v>120</v>
      </c>
      <c r="C12" s="167" t="s">
        <v>12</v>
      </c>
      <c r="D12" s="194" t="s">
        <v>44</v>
      </c>
      <c r="E12" s="183">
        <v>25</v>
      </c>
      <c r="F12" s="151"/>
      <c r="G12" s="274">
        <v>1.42</v>
      </c>
      <c r="H12" s="17">
        <v>0.27</v>
      </c>
      <c r="I12" s="46">
        <v>9.3000000000000007</v>
      </c>
      <c r="J12" s="208">
        <v>45.32</v>
      </c>
      <c r="K12" s="274">
        <v>0.02</v>
      </c>
      <c r="L12" s="19">
        <v>0.03</v>
      </c>
      <c r="M12" s="17">
        <v>0.1</v>
      </c>
      <c r="N12" s="17">
        <v>0</v>
      </c>
      <c r="O12" s="46">
        <v>0</v>
      </c>
      <c r="P12" s="274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39" customHeight="1" x14ac:dyDescent="0.35">
      <c r="A13" s="124"/>
      <c r="B13" s="439"/>
      <c r="C13" s="255"/>
      <c r="D13" s="362" t="s">
        <v>18</v>
      </c>
      <c r="E13" s="447">
        <f>SUM(E6:E12)</f>
        <v>770</v>
      </c>
      <c r="F13" s="309"/>
      <c r="G13" s="222">
        <f t="shared" ref="G13:W13" si="0">SUM(G6:G12)</f>
        <v>37.31</v>
      </c>
      <c r="H13" s="36">
        <f t="shared" si="0"/>
        <v>33.390000000000008</v>
      </c>
      <c r="I13" s="71">
        <f t="shared" si="0"/>
        <v>88.899999999999991</v>
      </c>
      <c r="J13" s="309">
        <f t="shared" si="0"/>
        <v>819.83000000000015</v>
      </c>
      <c r="K13" s="222">
        <f t="shared" si="0"/>
        <v>0.29000000000000004</v>
      </c>
      <c r="L13" s="36">
        <f t="shared" si="0"/>
        <v>0.30400000000000005</v>
      </c>
      <c r="M13" s="36">
        <f t="shared" si="0"/>
        <v>15.899999999999999</v>
      </c>
      <c r="N13" s="36">
        <f t="shared" si="0"/>
        <v>1303.2</v>
      </c>
      <c r="O13" s="71">
        <f t="shared" si="0"/>
        <v>0.28999999999999998</v>
      </c>
      <c r="P13" s="222">
        <f t="shared" si="0"/>
        <v>138.96</v>
      </c>
      <c r="Q13" s="36">
        <f t="shared" si="0"/>
        <v>499.05000000000007</v>
      </c>
      <c r="R13" s="36">
        <f t="shared" si="0"/>
        <v>188.61</v>
      </c>
      <c r="S13" s="36">
        <f t="shared" si="0"/>
        <v>7.26</v>
      </c>
      <c r="T13" s="36">
        <f t="shared" si="0"/>
        <v>940.09</v>
      </c>
      <c r="U13" s="36">
        <f t="shared" si="0"/>
        <v>0.1245</v>
      </c>
      <c r="V13" s="36">
        <f t="shared" si="0"/>
        <v>1.0400000000000001E-2</v>
      </c>
      <c r="W13" s="71">
        <f t="shared" si="0"/>
        <v>0.60300000000000009</v>
      </c>
    </row>
    <row r="14" spans="1:23" s="38" customFormat="1" ht="39" customHeight="1" thickBot="1" x14ac:dyDescent="0.4">
      <c r="A14" s="163"/>
      <c r="B14" s="158"/>
      <c r="C14" s="150"/>
      <c r="D14" s="363" t="s">
        <v>19</v>
      </c>
      <c r="E14" s="243"/>
      <c r="F14" s="150"/>
      <c r="G14" s="448"/>
      <c r="H14" s="449"/>
      <c r="I14" s="450"/>
      <c r="J14" s="214">
        <f>J13/23.5</f>
        <v>34.886382978723411</v>
      </c>
      <c r="K14" s="448"/>
      <c r="L14" s="606"/>
      <c r="M14" s="449"/>
      <c r="N14" s="449"/>
      <c r="O14" s="450"/>
      <c r="P14" s="448"/>
      <c r="Q14" s="449"/>
      <c r="R14" s="449"/>
      <c r="S14" s="449"/>
      <c r="T14" s="449"/>
      <c r="U14" s="449"/>
      <c r="V14" s="449"/>
      <c r="W14" s="45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8"/>
  <sheetViews>
    <sheetView topLeftCell="A2" zoomScale="45" zoomScaleNormal="45" workbookViewId="0">
      <selection activeCell="E19" sqref="E19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33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159"/>
      <c r="C4" s="121" t="s">
        <v>37</v>
      </c>
      <c r="D4" s="119"/>
      <c r="E4" s="177"/>
      <c r="F4" s="114"/>
      <c r="G4" s="121"/>
      <c r="H4" s="77" t="s">
        <v>20</v>
      </c>
      <c r="I4" s="77"/>
      <c r="J4" s="77"/>
      <c r="K4" s="206" t="s">
        <v>21</v>
      </c>
      <c r="L4" s="773" t="s">
        <v>22</v>
      </c>
      <c r="M4" s="774"/>
      <c r="N4" s="775"/>
      <c r="O4" s="775"/>
      <c r="P4" s="776"/>
      <c r="Q4" s="780" t="s">
        <v>23</v>
      </c>
      <c r="R4" s="781"/>
      <c r="S4" s="781"/>
      <c r="T4" s="781"/>
      <c r="U4" s="781"/>
      <c r="V4" s="781"/>
      <c r="W4" s="781"/>
      <c r="X4" s="782"/>
    </row>
    <row r="5" spans="1:24" s="18" customFormat="1" ht="31.5" thickBot="1" x14ac:dyDescent="0.4">
      <c r="A5" s="160" t="s">
        <v>0</v>
      </c>
      <c r="B5" s="160"/>
      <c r="C5" s="122" t="s">
        <v>38</v>
      </c>
      <c r="D5" s="390" t="s">
        <v>39</v>
      </c>
      <c r="E5" s="122" t="s">
        <v>36</v>
      </c>
      <c r="F5" s="115" t="s">
        <v>24</v>
      </c>
      <c r="G5" s="122" t="s">
        <v>35</v>
      </c>
      <c r="H5" s="82" t="s">
        <v>25</v>
      </c>
      <c r="I5" s="83" t="s">
        <v>26</v>
      </c>
      <c r="J5" s="203" t="s">
        <v>27</v>
      </c>
      <c r="K5" s="207" t="s">
        <v>28</v>
      </c>
      <c r="L5" s="433" t="s">
        <v>29</v>
      </c>
      <c r="M5" s="433" t="s">
        <v>121</v>
      </c>
      <c r="N5" s="433" t="s">
        <v>30</v>
      </c>
      <c r="O5" s="605" t="s">
        <v>122</v>
      </c>
      <c r="P5" s="433" t="s">
        <v>123</v>
      </c>
      <c r="Q5" s="433" t="s">
        <v>31</v>
      </c>
      <c r="R5" s="433" t="s">
        <v>32</v>
      </c>
      <c r="S5" s="433" t="s">
        <v>33</v>
      </c>
      <c r="T5" s="433" t="s">
        <v>34</v>
      </c>
      <c r="U5" s="433" t="s">
        <v>124</v>
      </c>
      <c r="V5" s="433" t="s">
        <v>125</v>
      </c>
      <c r="W5" s="433" t="s">
        <v>126</v>
      </c>
      <c r="X5" s="433" t="s">
        <v>127</v>
      </c>
    </row>
    <row r="6" spans="1:24" s="18" customFormat="1" ht="37.5" customHeight="1" thickBot="1" x14ac:dyDescent="0.4">
      <c r="A6" s="389"/>
      <c r="B6" s="389"/>
      <c r="C6" s="416"/>
      <c r="D6" s="415"/>
      <c r="E6" s="418"/>
      <c r="F6" s="421"/>
      <c r="G6" s="383"/>
      <c r="H6" s="422"/>
      <c r="I6" s="88"/>
      <c r="J6" s="423"/>
      <c r="K6" s="424"/>
      <c r="L6" s="425"/>
      <c r="M6" s="422"/>
      <c r="N6" s="88"/>
      <c r="O6" s="88"/>
      <c r="P6" s="89"/>
      <c r="Q6" s="422"/>
      <c r="R6" s="88"/>
      <c r="S6" s="88"/>
      <c r="T6" s="88"/>
      <c r="U6" s="88"/>
      <c r="V6" s="88"/>
      <c r="W6" s="88"/>
      <c r="X6" s="54"/>
    </row>
    <row r="7" spans="1:24" s="18" customFormat="1" ht="37.5" customHeight="1" x14ac:dyDescent="0.35">
      <c r="A7" s="162" t="s">
        <v>5</v>
      </c>
      <c r="B7" s="162"/>
      <c r="C7" s="172">
        <v>28</v>
      </c>
      <c r="D7" s="256" t="s">
        <v>17</v>
      </c>
      <c r="E7" s="510" t="s">
        <v>142</v>
      </c>
      <c r="F7" s="477">
        <v>60</v>
      </c>
      <c r="G7" s="586"/>
      <c r="H7" s="588">
        <v>0.42</v>
      </c>
      <c r="I7" s="589">
        <v>0.06</v>
      </c>
      <c r="J7" s="590">
        <v>1.02</v>
      </c>
      <c r="K7" s="591">
        <v>6.18</v>
      </c>
      <c r="L7" s="617">
        <v>0.02</v>
      </c>
      <c r="M7" s="414">
        <v>0.02</v>
      </c>
      <c r="N7" s="58">
        <v>6</v>
      </c>
      <c r="O7" s="58">
        <v>10</v>
      </c>
      <c r="P7" s="59">
        <v>0</v>
      </c>
      <c r="Q7" s="413">
        <v>13.8</v>
      </c>
      <c r="R7" s="58">
        <v>25.2</v>
      </c>
      <c r="S7" s="58">
        <v>8.4</v>
      </c>
      <c r="T7" s="58">
        <v>0.36</v>
      </c>
      <c r="U7" s="58">
        <v>117.6</v>
      </c>
      <c r="V7" s="58">
        <v>0</v>
      </c>
      <c r="W7" s="58">
        <v>2.0000000000000001E-4</v>
      </c>
      <c r="X7" s="59">
        <v>0</v>
      </c>
    </row>
    <row r="8" spans="1:24" s="18" customFormat="1" ht="37.5" customHeight="1" x14ac:dyDescent="0.35">
      <c r="A8" s="123"/>
      <c r="B8" s="123"/>
      <c r="C8" s="151">
        <v>33</v>
      </c>
      <c r="D8" s="190" t="s">
        <v>7</v>
      </c>
      <c r="E8" s="241" t="s">
        <v>57</v>
      </c>
      <c r="F8" s="394">
        <v>200</v>
      </c>
      <c r="G8" s="167"/>
      <c r="H8" s="275">
        <v>6.4</v>
      </c>
      <c r="I8" s="13">
        <v>6.2</v>
      </c>
      <c r="J8" s="50">
        <v>12.2</v>
      </c>
      <c r="K8" s="118">
        <v>130.6</v>
      </c>
      <c r="L8" s="275">
        <v>0.08</v>
      </c>
      <c r="M8" s="91">
        <v>0.08</v>
      </c>
      <c r="N8" s="13">
        <v>6.8</v>
      </c>
      <c r="O8" s="13">
        <v>180</v>
      </c>
      <c r="P8" s="50">
        <v>0</v>
      </c>
      <c r="Q8" s="275">
        <v>36.799999999999997</v>
      </c>
      <c r="R8" s="13">
        <v>76.2</v>
      </c>
      <c r="S8" s="13">
        <v>23.2</v>
      </c>
      <c r="T8" s="13">
        <v>0.8</v>
      </c>
      <c r="U8" s="13">
        <v>466.22</v>
      </c>
      <c r="V8" s="13">
        <v>6.0000000000000001E-3</v>
      </c>
      <c r="W8" s="13">
        <v>2E-3</v>
      </c>
      <c r="X8" s="54">
        <v>0.04</v>
      </c>
    </row>
    <row r="9" spans="1:24" s="18" customFormat="1" ht="37.5" customHeight="1" x14ac:dyDescent="0.35">
      <c r="A9" s="125"/>
      <c r="B9" s="125"/>
      <c r="C9" s="151">
        <v>80</v>
      </c>
      <c r="D9" s="190" t="s">
        <v>8</v>
      </c>
      <c r="E9" s="241" t="s">
        <v>51</v>
      </c>
      <c r="F9" s="394">
        <v>90</v>
      </c>
      <c r="G9" s="167"/>
      <c r="H9" s="274">
        <v>14.85</v>
      </c>
      <c r="I9" s="17">
        <v>13.32</v>
      </c>
      <c r="J9" s="46">
        <v>5.94</v>
      </c>
      <c r="K9" s="289">
        <v>202.68</v>
      </c>
      <c r="L9" s="274">
        <v>0.06</v>
      </c>
      <c r="M9" s="19">
        <v>0.11</v>
      </c>
      <c r="N9" s="17">
        <v>3.83</v>
      </c>
      <c r="O9" s="17">
        <v>19.5</v>
      </c>
      <c r="P9" s="46">
        <v>0</v>
      </c>
      <c r="Q9" s="274">
        <v>20.58</v>
      </c>
      <c r="R9" s="17">
        <v>74.39</v>
      </c>
      <c r="S9" s="17">
        <v>22.98</v>
      </c>
      <c r="T9" s="17">
        <v>0.95</v>
      </c>
      <c r="U9" s="17">
        <v>204</v>
      </c>
      <c r="V9" s="17">
        <v>3.5999999999999999E-3</v>
      </c>
      <c r="W9" s="17">
        <v>8.9999999999999998E-4</v>
      </c>
      <c r="X9" s="54">
        <v>0.9</v>
      </c>
    </row>
    <row r="10" spans="1:24" s="18" customFormat="1" ht="37.5" customHeight="1" x14ac:dyDescent="0.35">
      <c r="A10" s="125"/>
      <c r="B10" s="125"/>
      <c r="C10" s="151">
        <v>65</v>
      </c>
      <c r="D10" s="190" t="s">
        <v>46</v>
      </c>
      <c r="E10" s="241" t="s">
        <v>52</v>
      </c>
      <c r="F10" s="394">
        <v>150</v>
      </c>
      <c r="G10" s="167"/>
      <c r="H10" s="275">
        <v>6.45</v>
      </c>
      <c r="I10" s="13">
        <v>4.05</v>
      </c>
      <c r="J10" s="50">
        <v>40.200000000000003</v>
      </c>
      <c r="K10" s="118">
        <v>223.65</v>
      </c>
      <c r="L10" s="275">
        <v>0.08</v>
      </c>
      <c r="M10" s="91">
        <v>0.02</v>
      </c>
      <c r="N10" s="13">
        <v>0</v>
      </c>
      <c r="O10" s="13">
        <v>30</v>
      </c>
      <c r="P10" s="50">
        <v>0.11</v>
      </c>
      <c r="Q10" s="275">
        <v>13.05</v>
      </c>
      <c r="R10" s="13">
        <v>58.34</v>
      </c>
      <c r="S10" s="13">
        <v>22.53</v>
      </c>
      <c r="T10" s="13">
        <v>1.25</v>
      </c>
      <c r="U10" s="13">
        <v>1.1000000000000001</v>
      </c>
      <c r="V10" s="13">
        <v>0</v>
      </c>
      <c r="W10" s="13">
        <v>0</v>
      </c>
      <c r="X10" s="54">
        <v>0</v>
      </c>
    </row>
    <row r="11" spans="1:24" s="18" customFormat="1" ht="37.5" customHeight="1" x14ac:dyDescent="0.35">
      <c r="A11" s="125"/>
      <c r="B11" s="125"/>
      <c r="C11" s="151">
        <v>114</v>
      </c>
      <c r="D11" s="190" t="s">
        <v>42</v>
      </c>
      <c r="E11" s="241" t="s">
        <v>49</v>
      </c>
      <c r="F11" s="420">
        <v>200</v>
      </c>
      <c r="G11" s="151"/>
      <c r="H11" s="19">
        <v>0.2</v>
      </c>
      <c r="I11" s="17">
        <v>0</v>
      </c>
      <c r="J11" s="20">
        <v>11</v>
      </c>
      <c r="K11" s="208">
        <v>44.8</v>
      </c>
      <c r="L11" s="274">
        <v>0</v>
      </c>
      <c r="M11" s="19">
        <v>0</v>
      </c>
      <c r="N11" s="17">
        <v>0.08</v>
      </c>
      <c r="O11" s="17">
        <v>0</v>
      </c>
      <c r="P11" s="46">
        <v>0</v>
      </c>
      <c r="Q11" s="274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37.5" customHeight="1" x14ac:dyDescent="0.35">
      <c r="A12" s="125"/>
      <c r="B12" s="125"/>
      <c r="C12" s="154">
        <v>119</v>
      </c>
      <c r="D12" s="190" t="s">
        <v>11</v>
      </c>
      <c r="E12" s="168" t="s">
        <v>53</v>
      </c>
      <c r="F12" s="152">
        <v>30</v>
      </c>
      <c r="G12" s="152"/>
      <c r="H12" s="21">
        <v>2.13</v>
      </c>
      <c r="I12" s="22">
        <v>0.21</v>
      </c>
      <c r="J12" s="23">
        <v>13.26</v>
      </c>
      <c r="K12" s="559">
        <v>72</v>
      </c>
      <c r="L12" s="316">
        <v>0.03</v>
      </c>
      <c r="M12" s="21">
        <v>0.01</v>
      </c>
      <c r="N12" s="22">
        <v>0</v>
      </c>
      <c r="O12" s="22">
        <v>0</v>
      </c>
      <c r="P12" s="54">
        <v>0</v>
      </c>
      <c r="Q12" s="316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37.5" customHeight="1" x14ac:dyDescent="0.35">
      <c r="A13" s="125"/>
      <c r="B13" s="125"/>
      <c r="C13" s="151">
        <v>120</v>
      </c>
      <c r="D13" s="190" t="s">
        <v>12</v>
      </c>
      <c r="E13" s="168" t="s">
        <v>44</v>
      </c>
      <c r="F13" s="152">
        <v>20</v>
      </c>
      <c r="G13" s="152"/>
      <c r="H13" s="21">
        <v>1.1399999999999999</v>
      </c>
      <c r="I13" s="22">
        <v>0.22</v>
      </c>
      <c r="J13" s="23">
        <v>7.44</v>
      </c>
      <c r="K13" s="559">
        <v>36.26</v>
      </c>
      <c r="L13" s="316">
        <v>0.02</v>
      </c>
      <c r="M13" s="21">
        <v>2.4E-2</v>
      </c>
      <c r="N13" s="22">
        <v>0.08</v>
      </c>
      <c r="O13" s="22">
        <v>0</v>
      </c>
      <c r="P13" s="54">
        <v>0</v>
      </c>
      <c r="Q13" s="316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25"/>
      <c r="B14" s="125"/>
      <c r="C14" s="257"/>
      <c r="D14" s="286"/>
      <c r="E14" s="362" t="s">
        <v>18</v>
      </c>
      <c r="F14" s="305">
        <f>SUM(F7:F13)</f>
        <v>750</v>
      </c>
      <c r="G14" s="167"/>
      <c r="H14" s="220">
        <f>SUM(H7:H13)</f>
        <v>31.59</v>
      </c>
      <c r="I14" s="15">
        <f>SUM(I7:I13)</f>
        <v>24.06</v>
      </c>
      <c r="J14" s="51">
        <f>SUM(J7:J13)</f>
        <v>91.06</v>
      </c>
      <c r="K14" s="385">
        <f>SUM(K7:K13)</f>
        <v>716.17</v>
      </c>
      <c r="L14" s="223">
        <f t="shared" ref="L14:X14" si="0">SUM(L7:L13)</f>
        <v>0.29000000000000004</v>
      </c>
      <c r="M14" s="223">
        <f t="shared" si="0"/>
        <v>0.26400000000000001</v>
      </c>
      <c r="N14" s="16">
        <f t="shared" si="0"/>
        <v>16.79</v>
      </c>
      <c r="O14" s="16">
        <f t="shared" si="0"/>
        <v>239.5</v>
      </c>
      <c r="P14" s="85">
        <f t="shared" si="0"/>
        <v>0.11</v>
      </c>
      <c r="Q14" s="223">
        <f t="shared" si="0"/>
        <v>115.68999999999998</v>
      </c>
      <c r="R14" s="16">
        <f t="shared" si="0"/>
        <v>331.19000000000005</v>
      </c>
      <c r="S14" s="16">
        <f t="shared" si="0"/>
        <v>108.89</v>
      </c>
      <c r="T14" s="16">
        <f t="shared" si="0"/>
        <v>5.46</v>
      </c>
      <c r="U14" s="16">
        <f t="shared" si="0"/>
        <v>891</v>
      </c>
      <c r="V14" s="16">
        <f t="shared" si="0"/>
        <v>1.2600000000000002E-2</v>
      </c>
      <c r="W14" s="16">
        <f t="shared" si="0"/>
        <v>7.1000000000000004E-3</v>
      </c>
      <c r="X14" s="54">
        <f t="shared" si="0"/>
        <v>0.95200000000000007</v>
      </c>
    </row>
    <row r="15" spans="1:24" s="18" customFormat="1" ht="37.5" customHeight="1" thickBot="1" x14ac:dyDescent="0.4">
      <c r="A15" s="296"/>
      <c r="B15" s="296"/>
      <c r="C15" s="380"/>
      <c r="D15" s="365"/>
      <c r="E15" s="363" t="s">
        <v>19</v>
      </c>
      <c r="F15" s="365"/>
      <c r="G15" s="343"/>
      <c r="H15" s="346"/>
      <c r="I15" s="47"/>
      <c r="J15" s="48"/>
      <c r="K15" s="378">
        <f>K14/23.5</f>
        <v>30.475319148936169</v>
      </c>
      <c r="L15" s="346"/>
      <c r="M15" s="341"/>
      <c r="N15" s="47"/>
      <c r="O15" s="47"/>
      <c r="P15" s="48"/>
      <c r="Q15" s="346"/>
      <c r="R15" s="47"/>
      <c r="S15" s="47"/>
      <c r="T15" s="47"/>
      <c r="U15" s="47"/>
      <c r="V15" s="47"/>
      <c r="W15" s="47"/>
      <c r="X15" s="171"/>
    </row>
    <row r="16" spans="1:24" x14ac:dyDescent="0.35">
      <c r="A16" s="2"/>
      <c r="B16" s="2"/>
      <c r="C16" s="4"/>
      <c r="D16" s="2"/>
      <c r="E16" s="2"/>
      <c r="F16" s="2"/>
      <c r="G16" s="9"/>
      <c r="H16" s="10"/>
      <c r="I16" s="9"/>
      <c r="J16" s="2"/>
      <c r="K16" s="12"/>
      <c r="L16" s="2"/>
      <c r="M16" s="2"/>
      <c r="N16" s="2"/>
    </row>
    <row r="17" spans="1:10" ht="18" x14ac:dyDescent="0.35">
      <c r="A17" s="544" t="s">
        <v>64</v>
      </c>
      <c r="B17" s="546"/>
      <c r="C17" s="61"/>
      <c r="D17" s="11"/>
      <c r="E17" s="27"/>
      <c r="F17" s="28"/>
      <c r="G17" s="11"/>
      <c r="H17" s="9"/>
      <c r="I17" s="11"/>
      <c r="J17" s="11"/>
    </row>
    <row r="18" spans="1:10" ht="18" x14ac:dyDescent="0.35">
      <c r="A18" s="547" t="s">
        <v>65</v>
      </c>
      <c r="B18" s="549"/>
      <c r="C18" s="66"/>
      <c r="D18" s="11"/>
      <c r="E18" s="27"/>
      <c r="F18" s="28"/>
      <c r="G18" s="11"/>
      <c r="H18" s="11"/>
      <c r="I18" s="11"/>
      <c r="J1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tabSelected="1" zoomScale="48" zoomScaleNormal="48" workbookViewId="0">
      <selection activeCell="D26" sqref="D26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97"/>
      <c r="C4" s="114" t="s">
        <v>37</v>
      </c>
      <c r="D4" s="145"/>
      <c r="E4" s="187"/>
      <c r="F4" s="552"/>
      <c r="G4" s="551"/>
      <c r="H4" s="300" t="s">
        <v>20</v>
      </c>
      <c r="I4" s="301"/>
      <c r="J4" s="302"/>
      <c r="K4" s="372" t="s">
        <v>21</v>
      </c>
      <c r="L4" s="773" t="s">
        <v>22</v>
      </c>
      <c r="M4" s="774"/>
      <c r="N4" s="775"/>
      <c r="O4" s="775"/>
      <c r="P4" s="776"/>
      <c r="Q4" s="777" t="s">
        <v>23</v>
      </c>
      <c r="R4" s="778"/>
      <c r="S4" s="778"/>
      <c r="T4" s="778"/>
      <c r="U4" s="778"/>
      <c r="V4" s="778"/>
      <c r="W4" s="778"/>
      <c r="X4" s="778"/>
    </row>
    <row r="5" spans="1:24" s="18" customFormat="1" ht="28.5" customHeight="1" x14ac:dyDescent="0.35">
      <c r="A5" s="645" t="s">
        <v>0</v>
      </c>
      <c r="B5" s="770"/>
      <c r="C5" s="619" t="s">
        <v>38</v>
      </c>
      <c r="D5" s="770" t="s">
        <v>39</v>
      </c>
      <c r="E5" s="619" t="s">
        <v>36</v>
      </c>
      <c r="F5" s="285" t="s">
        <v>24</v>
      </c>
      <c r="G5" s="619" t="s">
        <v>35</v>
      </c>
      <c r="H5" s="670" t="s">
        <v>25</v>
      </c>
      <c r="I5" s="628" t="s">
        <v>26</v>
      </c>
      <c r="J5" s="632" t="s">
        <v>27</v>
      </c>
      <c r="K5" s="646" t="s">
        <v>28</v>
      </c>
      <c r="L5" s="631" t="s">
        <v>29</v>
      </c>
      <c r="M5" s="631" t="s">
        <v>121</v>
      </c>
      <c r="N5" s="631" t="s">
        <v>30</v>
      </c>
      <c r="O5" s="651" t="s">
        <v>122</v>
      </c>
      <c r="P5" s="631" t="s">
        <v>123</v>
      </c>
      <c r="Q5" s="631" t="s">
        <v>31</v>
      </c>
      <c r="R5" s="631" t="s">
        <v>32</v>
      </c>
      <c r="S5" s="631" t="s">
        <v>33</v>
      </c>
      <c r="T5" s="631" t="s">
        <v>34</v>
      </c>
      <c r="U5" s="631" t="s">
        <v>124</v>
      </c>
      <c r="V5" s="631" t="s">
        <v>125</v>
      </c>
      <c r="W5" s="631" t="s">
        <v>126</v>
      </c>
      <c r="X5" s="631" t="s">
        <v>127</v>
      </c>
    </row>
    <row r="6" spans="1:24" s="18" customFormat="1" ht="38.25" customHeight="1" x14ac:dyDescent="0.35">
      <c r="A6" s="123" t="s">
        <v>5</v>
      </c>
      <c r="B6" s="123"/>
      <c r="C6" s="244">
        <v>243</v>
      </c>
      <c r="D6" s="686" t="s">
        <v>17</v>
      </c>
      <c r="E6" s="681" t="s">
        <v>134</v>
      </c>
      <c r="F6" s="682">
        <v>60</v>
      </c>
      <c r="G6" s="683"/>
      <c r="H6" s="56">
        <v>1.73</v>
      </c>
      <c r="I6" s="39">
        <v>6.13</v>
      </c>
      <c r="J6" s="57">
        <v>5.07</v>
      </c>
      <c r="K6" s="616">
        <v>85.7</v>
      </c>
      <c r="L6" s="292">
        <v>0.03</v>
      </c>
      <c r="M6" s="39">
        <v>0.03</v>
      </c>
      <c r="N6" s="39">
        <v>1.55</v>
      </c>
      <c r="O6" s="39">
        <v>228</v>
      </c>
      <c r="P6" s="246">
        <v>0</v>
      </c>
      <c r="Q6" s="292">
        <v>19.02</v>
      </c>
      <c r="R6" s="39">
        <v>43.57</v>
      </c>
      <c r="S6" s="39">
        <v>16.670000000000002</v>
      </c>
      <c r="T6" s="39">
        <v>0.57999999999999996</v>
      </c>
      <c r="U6" s="39">
        <v>128.69</v>
      </c>
      <c r="V6" s="39">
        <v>1E-3</v>
      </c>
      <c r="W6" s="39">
        <v>2.9999999999999997E-4</v>
      </c>
      <c r="X6" s="246">
        <v>0.01</v>
      </c>
    </row>
    <row r="7" spans="1:24" s="18" customFormat="1" ht="38.25" customHeight="1" x14ac:dyDescent="0.35">
      <c r="A7" s="123"/>
      <c r="B7" s="123"/>
      <c r="C7" s="153">
        <v>32</v>
      </c>
      <c r="D7" s="299" t="s">
        <v>7</v>
      </c>
      <c r="E7" s="361" t="s">
        <v>50</v>
      </c>
      <c r="F7" s="323">
        <v>200</v>
      </c>
      <c r="G7" s="181"/>
      <c r="H7" s="275">
        <v>5.88</v>
      </c>
      <c r="I7" s="13">
        <v>8.82</v>
      </c>
      <c r="J7" s="50">
        <v>9.6</v>
      </c>
      <c r="K7" s="118">
        <v>142.19999999999999</v>
      </c>
      <c r="L7" s="275">
        <v>0.04</v>
      </c>
      <c r="M7" s="13">
        <v>0.08</v>
      </c>
      <c r="N7" s="13">
        <v>2.2400000000000002</v>
      </c>
      <c r="O7" s="13">
        <v>132.44</v>
      </c>
      <c r="P7" s="25">
        <v>0.06</v>
      </c>
      <c r="Q7" s="275">
        <v>32.880000000000003</v>
      </c>
      <c r="R7" s="13">
        <v>83.64</v>
      </c>
      <c r="S7" s="35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8.25" customHeight="1" x14ac:dyDescent="0.35">
      <c r="A8" s="125"/>
      <c r="B8" s="719"/>
      <c r="C8" s="152">
        <v>90</v>
      </c>
      <c r="D8" s="226" t="s">
        <v>8</v>
      </c>
      <c r="E8" s="347" t="s">
        <v>114</v>
      </c>
      <c r="F8" s="202">
        <v>90</v>
      </c>
      <c r="G8" s="117"/>
      <c r="H8" s="457">
        <v>15.21</v>
      </c>
      <c r="I8" s="108">
        <v>14.04</v>
      </c>
      <c r="J8" s="113">
        <v>8.91</v>
      </c>
      <c r="K8" s="707">
        <v>222.75</v>
      </c>
      <c r="L8" s="279">
        <v>0.37</v>
      </c>
      <c r="M8" s="95">
        <v>0.15</v>
      </c>
      <c r="N8" s="95">
        <v>0.09</v>
      </c>
      <c r="O8" s="95">
        <v>25.83</v>
      </c>
      <c r="P8" s="96">
        <v>0.16</v>
      </c>
      <c r="Q8" s="279">
        <v>54.18</v>
      </c>
      <c r="R8" s="95">
        <v>117.54</v>
      </c>
      <c r="S8" s="95">
        <v>24.8</v>
      </c>
      <c r="T8" s="95">
        <v>1.6</v>
      </c>
      <c r="U8" s="95">
        <v>268.38</v>
      </c>
      <c r="V8" s="95">
        <v>7.0000000000000001E-3</v>
      </c>
      <c r="W8" s="95">
        <v>2.7000000000000001E-3</v>
      </c>
      <c r="X8" s="231">
        <v>0.09</v>
      </c>
    </row>
    <row r="9" spans="1:24" s="18" customFormat="1" ht="38.25" customHeight="1" x14ac:dyDescent="0.35">
      <c r="A9" s="125"/>
      <c r="B9" s="719"/>
      <c r="C9" s="151">
        <v>54</v>
      </c>
      <c r="D9" s="190" t="s">
        <v>46</v>
      </c>
      <c r="E9" s="168" t="s">
        <v>41</v>
      </c>
      <c r="F9" s="164">
        <v>150</v>
      </c>
      <c r="G9" s="183"/>
      <c r="H9" s="316">
        <v>7.2</v>
      </c>
      <c r="I9" s="22">
        <v>5.0999999999999996</v>
      </c>
      <c r="J9" s="54">
        <v>33.9</v>
      </c>
      <c r="K9" s="315">
        <v>210.3</v>
      </c>
      <c r="L9" s="316">
        <v>0.21</v>
      </c>
      <c r="M9" s="22">
        <v>0.11</v>
      </c>
      <c r="N9" s="22">
        <v>0</v>
      </c>
      <c r="O9" s="22">
        <v>0</v>
      </c>
      <c r="P9" s="23">
        <v>0</v>
      </c>
      <c r="Q9" s="316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38.25" customHeight="1" x14ac:dyDescent="0.35">
      <c r="A10" s="125"/>
      <c r="B10" s="125"/>
      <c r="C10" s="151">
        <v>107</v>
      </c>
      <c r="D10" s="190" t="s">
        <v>15</v>
      </c>
      <c r="E10" s="438" t="s">
        <v>132</v>
      </c>
      <c r="F10" s="703">
        <v>200</v>
      </c>
      <c r="G10" s="183"/>
      <c r="H10" s="274">
        <v>0.8</v>
      </c>
      <c r="I10" s="17">
        <v>0.2</v>
      </c>
      <c r="J10" s="46">
        <v>23.2</v>
      </c>
      <c r="K10" s="288">
        <v>94.4</v>
      </c>
      <c r="L10" s="274">
        <v>0.02</v>
      </c>
      <c r="M10" s="17"/>
      <c r="N10" s="17">
        <v>4</v>
      </c>
      <c r="O10" s="17">
        <v>0</v>
      </c>
      <c r="P10" s="20"/>
      <c r="Q10" s="274">
        <v>16</v>
      </c>
      <c r="R10" s="17">
        <v>18</v>
      </c>
      <c r="S10" s="17">
        <v>10</v>
      </c>
      <c r="T10" s="17">
        <v>0.4</v>
      </c>
      <c r="U10" s="17"/>
      <c r="V10" s="17"/>
      <c r="W10" s="17"/>
      <c r="X10" s="46"/>
    </row>
    <row r="11" spans="1:24" s="18" customFormat="1" ht="38.25" customHeight="1" x14ac:dyDescent="0.35">
      <c r="A11" s="125"/>
      <c r="B11" s="125"/>
      <c r="C11" s="154">
        <v>119</v>
      </c>
      <c r="D11" s="190" t="s">
        <v>11</v>
      </c>
      <c r="E11" s="168" t="s">
        <v>16</v>
      </c>
      <c r="F11" s="668">
        <v>25</v>
      </c>
      <c r="G11" s="182"/>
      <c r="H11" s="316">
        <v>1.78</v>
      </c>
      <c r="I11" s="22">
        <v>0.18</v>
      </c>
      <c r="J11" s="54">
        <v>11.05</v>
      </c>
      <c r="K11" s="512">
        <v>60</v>
      </c>
      <c r="L11" s="316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16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38.25" customHeight="1" x14ac:dyDescent="0.35">
      <c r="A12" s="125"/>
      <c r="B12" s="125"/>
      <c r="C12" s="151">
        <v>120</v>
      </c>
      <c r="D12" s="190" t="s">
        <v>12</v>
      </c>
      <c r="E12" s="168" t="s">
        <v>44</v>
      </c>
      <c r="F12" s="668">
        <v>20</v>
      </c>
      <c r="G12" s="182"/>
      <c r="H12" s="316">
        <v>1.1399999999999999</v>
      </c>
      <c r="I12" s="22">
        <v>0.22</v>
      </c>
      <c r="J12" s="54">
        <v>7.44</v>
      </c>
      <c r="K12" s="512">
        <v>36.26</v>
      </c>
      <c r="L12" s="316">
        <v>0.02</v>
      </c>
      <c r="M12" s="22">
        <v>2.4E-2</v>
      </c>
      <c r="N12" s="22">
        <v>0.08</v>
      </c>
      <c r="O12" s="22">
        <v>0</v>
      </c>
      <c r="P12" s="23">
        <v>0</v>
      </c>
      <c r="Q12" s="31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8.25" customHeight="1" x14ac:dyDescent="0.35">
      <c r="A13" s="125"/>
      <c r="B13" s="719"/>
      <c r="C13" s="153"/>
      <c r="D13" s="299"/>
      <c r="E13" s="720" t="s">
        <v>18</v>
      </c>
      <c r="F13" s="165">
        <f>F6+F7+F8+F9+F10+F11+F12</f>
        <v>745</v>
      </c>
      <c r="G13" s="181"/>
      <c r="H13" s="721">
        <f t="shared" ref="H13:X13" si="0">H6+H7+H8+H9+H10+H11+H12</f>
        <v>33.74</v>
      </c>
      <c r="I13" s="722">
        <f t="shared" si="0"/>
        <v>34.69</v>
      </c>
      <c r="J13" s="723">
        <f t="shared" si="0"/>
        <v>99.169999999999987</v>
      </c>
      <c r="K13" s="116">
        <f t="shared" si="0"/>
        <v>851.61</v>
      </c>
      <c r="L13" s="721">
        <f t="shared" si="0"/>
        <v>0.71500000000000008</v>
      </c>
      <c r="M13" s="722">
        <f t="shared" si="0"/>
        <v>0.40200000000000002</v>
      </c>
      <c r="N13" s="722">
        <f t="shared" si="0"/>
        <v>7.96</v>
      </c>
      <c r="O13" s="722">
        <f t="shared" si="0"/>
        <v>386.27</v>
      </c>
      <c r="P13" s="724">
        <f t="shared" si="0"/>
        <v>0.22</v>
      </c>
      <c r="Q13" s="721">
        <f t="shared" si="0"/>
        <v>152.68</v>
      </c>
      <c r="R13" s="722">
        <f t="shared" si="0"/>
        <v>550.12</v>
      </c>
      <c r="S13" s="722">
        <f t="shared" si="0"/>
        <v>238.64999999999998</v>
      </c>
      <c r="T13" s="722">
        <f t="shared" si="0"/>
        <v>9.8600000000000012</v>
      </c>
      <c r="U13" s="722">
        <f t="shared" si="0"/>
        <v>1088.42</v>
      </c>
      <c r="V13" s="722">
        <f t="shared" si="0"/>
        <v>1.9799999999999998E-2</v>
      </c>
      <c r="W13" s="722">
        <f t="shared" si="0"/>
        <v>1.2E-2</v>
      </c>
      <c r="X13" s="723">
        <f t="shared" si="0"/>
        <v>0.16800000000000001</v>
      </c>
    </row>
    <row r="14" spans="1:24" s="18" customFormat="1" ht="38.25" customHeight="1" thickBot="1" x14ac:dyDescent="0.4">
      <c r="A14" s="296"/>
      <c r="B14" s="726"/>
      <c r="C14" s="725"/>
      <c r="D14" s="727"/>
      <c r="E14" s="728" t="s">
        <v>19</v>
      </c>
      <c r="F14" s="729"/>
      <c r="G14" s="503"/>
      <c r="H14" s="730"/>
      <c r="I14" s="731"/>
      <c r="J14" s="732"/>
      <c r="K14" s="733">
        <f>K13/23.5</f>
        <v>36.238723404255317</v>
      </c>
      <c r="L14" s="730"/>
      <c r="M14" s="731"/>
      <c r="N14" s="731"/>
      <c r="O14" s="731"/>
      <c r="P14" s="734"/>
      <c r="Q14" s="730"/>
      <c r="R14" s="731"/>
      <c r="S14" s="731"/>
      <c r="T14" s="731"/>
      <c r="U14" s="731"/>
      <c r="V14" s="731"/>
      <c r="W14" s="731"/>
      <c r="X14" s="732"/>
    </row>
    <row r="15" spans="1:24" x14ac:dyDescent="0.35">
      <c r="A15" s="9"/>
      <c r="B15" s="9"/>
      <c r="C15" s="33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ht="18" x14ac:dyDescent="0.35">
      <c r="D19" s="11"/>
      <c r="E19" s="27"/>
      <c r="F19" s="28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44" t="s">
        <v>37</v>
      </c>
      <c r="C4" s="119"/>
      <c r="D4" s="177"/>
      <c r="E4" s="114"/>
      <c r="F4" s="644"/>
      <c r="G4" s="783" t="s">
        <v>20</v>
      </c>
      <c r="H4" s="783"/>
      <c r="I4" s="783"/>
      <c r="J4" s="206" t="s">
        <v>21</v>
      </c>
      <c r="K4" s="777" t="s">
        <v>22</v>
      </c>
      <c r="L4" s="778"/>
      <c r="M4" s="784"/>
      <c r="N4" s="784"/>
      <c r="O4" s="785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s="18" customFormat="1" ht="28.5" customHeight="1" thickBot="1" x14ac:dyDescent="0.4">
      <c r="A5" s="645" t="s">
        <v>0</v>
      </c>
      <c r="B5" s="285" t="s">
        <v>38</v>
      </c>
      <c r="C5" s="647" t="s">
        <v>39</v>
      </c>
      <c r="D5" s="285" t="s">
        <v>36</v>
      </c>
      <c r="E5" s="619" t="s">
        <v>24</v>
      </c>
      <c r="F5" s="285" t="s">
        <v>35</v>
      </c>
      <c r="G5" s="627" t="s">
        <v>25</v>
      </c>
      <c r="H5" s="628" t="s">
        <v>26</v>
      </c>
      <c r="I5" s="629" t="s">
        <v>27</v>
      </c>
      <c r="J5" s="652" t="s">
        <v>28</v>
      </c>
      <c r="K5" s="653" t="s">
        <v>29</v>
      </c>
      <c r="L5" s="654" t="s">
        <v>121</v>
      </c>
      <c r="M5" s="654" t="s">
        <v>30</v>
      </c>
      <c r="N5" s="655" t="s">
        <v>122</v>
      </c>
      <c r="O5" s="657" t="s">
        <v>123</v>
      </c>
      <c r="P5" s="653" t="s">
        <v>31</v>
      </c>
      <c r="Q5" s="654" t="s">
        <v>32</v>
      </c>
      <c r="R5" s="654" t="s">
        <v>33</v>
      </c>
      <c r="S5" s="654" t="s">
        <v>34</v>
      </c>
      <c r="T5" s="654" t="s">
        <v>124</v>
      </c>
      <c r="U5" s="654" t="s">
        <v>125</v>
      </c>
      <c r="V5" s="654" t="s">
        <v>126</v>
      </c>
      <c r="W5" s="656" t="s">
        <v>127</v>
      </c>
    </row>
    <row r="6" spans="1:23" s="18" customFormat="1" ht="28.5" customHeight="1" x14ac:dyDescent="0.35">
      <c r="A6" s="40" t="s">
        <v>4</v>
      </c>
      <c r="B6" s="156">
        <v>133</v>
      </c>
      <c r="C6" s="475" t="s">
        <v>17</v>
      </c>
      <c r="D6" s="280" t="s">
        <v>148</v>
      </c>
      <c r="E6" s="661">
        <v>60</v>
      </c>
      <c r="F6" s="637"/>
      <c r="G6" s="306">
        <v>1.32</v>
      </c>
      <c r="H6" s="42">
        <v>0.24</v>
      </c>
      <c r="I6" s="43">
        <v>8.82</v>
      </c>
      <c r="J6" s="375">
        <v>40.799999999999997</v>
      </c>
      <c r="K6" s="331">
        <v>0</v>
      </c>
      <c r="L6" s="104">
        <v>0.03</v>
      </c>
      <c r="M6" s="104">
        <v>2.88</v>
      </c>
      <c r="N6" s="104">
        <v>1.2</v>
      </c>
      <c r="O6" s="675">
        <v>0</v>
      </c>
      <c r="P6" s="331">
        <v>3</v>
      </c>
      <c r="Q6" s="104">
        <v>30</v>
      </c>
      <c r="R6" s="104">
        <v>0</v>
      </c>
      <c r="S6" s="104">
        <v>0.24</v>
      </c>
      <c r="T6" s="104">
        <v>81.599999999999994</v>
      </c>
      <c r="U6" s="104">
        <v>0</v>
      </c>
      <c r="V6" s="104">
        <v>2.9999999999999997E-4</v>
      </c>
      <c r="W6" s="105">
        <v>1.0999999999999999E-2</v>
      </c>
    </row>
    <row r="7" spans="1:23" s="18" customFormat="1" ht="39" customHeight="1" x14ac:dyDescent="0.35">
      <c r="A7" s="53"/>
      <c r="B7" s="152">
        <v>78</v>
      </c>
      <c r="C7" s="226" t="s">
        <v>8</v>
      </c>
      <c r="D7" s="381" t="s">
        <v>97</v>
      </c>
      <c r="E7" s="258">
        <v>90</v>
      </c>
      <c r="F7" s="117"/>
      <c r="G7" s="274">
        <v>14.85</v>
      </c>
      <c r="H7" s="17">
        <v>13.32</v>
      </c>
      <c r="I7" s="46">
        <v>5.94</v>
      </c>
      <c r="J7" s="288">
        <v>202.68</v>
      </c>
      <c r="K7" s="274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44"/>
      <c r="B8" s="153">
        <v>65</v>
      </c>
      <c r="C8" s="283" t="s">
        <v>62</v>
      </c>
      <c r="D8" s="382" t="s">
        <v>52</v>
      </c>
      <c r="E8" s="153">
        <v>150</v>
      </c>
      <c r="F8" s="116"/>
      <c r="G8" s="275">
        <v>6.45</v>
      </c>
      <c r="H8" s="13">
        <v>4.05</v>
      </c>
      <c r="I8" s="50">
        <v>40.200000000000003</v>
      </c>
      <c r="J8" s="118">
        <v>223.65</v>
      </c>
      <c r="K8" s="275">
        <v>0.08</v>
      </c>
      <c r="L8" s="91">
        <v>0.02</v>
      </c>
      <c r="M8" s="13">
        <v>0</v>
      </c>
      <c r="N8" s="13">
        <v>30</v>
      </c>
      <c r="O8" s="50">
        <v>0.11</v>
      </c>
      <c r="P8" s="91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44"/>
      <c r="B9" s="152">
        <v>160</v>
      </c>
      <c r="C9" s="283" t="s">
        <v>61</v>
      </c>
      <c r="D9" s="361" t="s">
        <v>102</v>
      </c>
      <c r="E9" s="200">
        <v>200</v>
      </c>
      <c r="F9" s="116"/>
      <c r="G9" s="274">
        <v>0.4</v>
      </c>
      <c r="H9" s="17">
        <v>0.6</v>
      </c>
      <c r="I9" s="46">
        <v>17.8</v>
      </c>
      <c r="J9" s="288">
        <v>78.599999999999994</v>
      </c>
      <c r="K9" s="274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44"/>
      <c r="B10" s="154">
        <v>119</v>
      </c>
      <c r="C10" s="167" t="s">
        <v>11</v>
      </c>
      <c r="D10" s="167" t="s">
        <v>53</v>
      </c>
      <c r="E10" s="197">
        <v>20</v>
      </c>
      <c r="F10" s="144"/>
      <c r="G10" s="274">
        <v>1.4</v>
      </c>
      <c r="H10" s="17">
        <v>0.14000000000000001</v>
      </c>
      <c r="I10" s="46">
        <v>8.8000000000000007</v>
      </c>
      <c r="J10" s="288">
        <v>48</v>
      </c>
      <c r="K10" s="274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44"/>
      <c r="B11" s="151">
        <v>120</v>
      </c>
      <c r="C11" s="167" t="s">
        <v>12</v>
      </c>
      <c r="D11" s="167" t="s">
        <v>44</v>
      </c>
      <c r="E11" s="151">
        <v>20</v>
      </c>
      <c r="F11" s="144"/>
      <c r="G11" s="274">
        <v>1.1399999999999999</v>
      </c>
      <c r="H11" s="17">
        <v>0.22</v>
      </c>
      <c r="I11" s="46">
        <v>7.44</v>
      </c>
      <c r="J11" s="289">
        <v>36.26</v>
      </c>
      <c r="K11" s="316">
        <v>0.02</v>
      </c>
      <c r="L11" s="21">
        <v>2.4E-2</v>
      </c>
      <c r="M11" s="22">
        <v>0.08</v>
      </c>
      <c r="N11" s="22">
        <v>0</v>
      </c>
      <c r="O11" s="54">
        <v>0</v>
      </c>
      <c r="P11" s="316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53"/>
      <c r="B12" s="152"/>
      <c r="C12" s="226"/>
      <c r="D12" s="362" t="s">
        <v>18</v>
      </c>
      <c r="E12" s="309">
        <f>E6+E7+E8+E9+E10+E11</f>
        <v>540</v>
      </c>
      <c r="F12" s="117"/>
      <c r="G12" s="316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384">
        <f t="shared" si="0"/>
        <v>629.99</v>
      </c>
      <c r="K12" s="316">
        <f t="shared" si="0"/>
        <v>0.18</v>
      </c>
      <c r="L12" s="316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55"/>
      <c r="B13" s="155"/>
      <c r="C13" s="325"/>
      <c r="D13" s="363" t="s">
        <v>19</v>
      </c>
      <c r="E13" s="155"/>
      <c r="F13" s="229"/>
      <c r="G13" s="278"/>
      <c r="H13" s="170"/>
      <c r="I13" s="171"/>
      <c r="J13" s="386">
        <f>J12/23.5</f>
        <v>26.808085106382979</v>
      </c>
      <c r="K13" s="278"/>
      <c r="L13" s="230"/>
      <c r="M13" s="170"/>
      <c r="N13" s="170"/>
      <c r="O13" s="171"/>
      <c r="P13" s="230"/>
      <c r="Q13" s="170"/>
      <c r="R13" s="170"/>
      <c r="S13" s="170"/>
      <c r="T13" s="170"/>
      <c r="U13" s="170"/>
      <c r="V13" s="170"/>
      <c r="W13" s="171"/>
    </row>
    <row r="14" spans="1:23" s="18" customFormat="1" ht="39" customHeight="1" x14ac:dyDescent="0.35">
      <c r="A14" s="161" t="s">
        <v>5</v>
      </c>
      <c r="B14" s="156">
        <v>24</v>
      </c>
      <c r="C14" s="476" t="s">
        <v>6</v>
      </c>
      <c r="D14" s="313" t="s">
        <v>119</v>
      </c>
      <c r="E14" s="353">
        <v>150</v>
      </c>
      <c r="F14" s="637"/>
      <c r="G14" s="306">
        <v>0.6</v>
      </c>
      <c r="H14" s="42">
        <v>0</v>
      </c>
      <c r="I14" s="43">
        <v>16.95</v>
      </c>
      <c r="J14" s="374">
        <v>69</v>
      </c>
      <c r="K14" s="306">
        <v>0.01</v>
      </c>
      <c r="L14" s="42">
        <v>0.03</v>
      </c>
      <c r="M14" s="42">
        <v>19.5</v>
      </c>
      <c r="N14" s="42">
        <v>0</v>
      </c>
      <c r="O14" s="49">
        <v>0</v>
      </c>
      <c r="P14" s="306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23"/>
      <c r="B15" s="152">
        <v>37</v>
      </c>
      <c r="C15" s="167" t="s">
        <v>7</v>
      </c>
      <c r="D15" s="277" t="s">
        <v>54</v>
      </c>
      <c r="E15" s="197">
        <v>200</v>
      </c>
      <c r="F15" s="144"/>
      <c r="G15" s="275">
        <v>6</v>
      </c>
      <c r="H15" s="13">
        <v>5.4</v>
      </c>
      <c r="I15" s="50">
        <v>10.8</v>
      </c>
      <c r="J15" s="118">
        <v>115.6</v>
      </c>
      <c r="K15" s="275">
        <v>0.1</v>
      </c>
      <c r="L15" s="91">
        <v>0.1</v>
      </c>
      <c r="M15" s="13">
        <v>10.7</v>
      </c>
      <c r="N15" s="13">
        <v>162</v>
      </c>
      <c r="O15" s="25">
        <v>0</v>
      </c>
      <c r="P15" s="275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25"/>
      <c r="B16" s="152">
        <v>75</v>
      </c>
      <c r="C16" s="299" t="s">
        <v>8</v>
      </c>
      <c r="D16" s="361" t="s">
        <v>63</v>
      </c>
      <c r="E16" s="323">
        <v>90</v>
      </c>
      <c r="F16" s="153"/>
      <c r="G16" s="398">
        <v>12.42</v>
      </c>
      <c r="H16" s="31">
        <v>2.88</v>
      </c>
      <c r="I16" s="32">
        <v>4.59</v>
      </c>
      <c r="J16" s="392">
        <v>93.51</v>
      </c>
      <c r="K16" s="398">
        <v>0.03</v>
      </c>
      <c r="L16" s="398">
        <v>0.09</v>
      </c>
      <c r="M16" s="31">
        <v>2.4</v>
      </c>
      <c r="N16" s="31">
        <v>162</v>
      </c>
      <c r="O16" s="32">
        <v>0.14000000000000001</v>
      </c>
      <c r="P16" s="404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03">
        <v>0.51</v>
      </c>
    </row>
    <row r="17" spans="1:23" s="18" customFormat="1" ht="39" customHeight="1" x14ac:dyDescent="0.35">
      <c r="A17" s="125"/>
      <c r="B17" s="152">
        <v>53</v>
      </c>
      <c r="C17" s="299" t="s">
        <v>62</v>
      </c>
      <c r="D17" s="382" t="s">
        <v>58</v>
      </c>
      <c r="E17" s="116">
        <v>150</v>
      </c>
      <c r="F17" s="153"/>
      <c r="G17" s="91">
        <v>3.3</v>
      </c>
      <c r="H17" s="13">
        <v>4.95</v>
      </c>
      <c r="I17" s="25">
        <v>32.25</v>
      </c>
      <c r="J17" s="154">
        <v>186.45</v>
      </c>
      <c r="K17" s="91">
        <v>0.03</v>
      </c>
      <c r="L17" s="91">
        <v>0.03</v>
      </c>
      <c r="M17" s="13">
        <v>0</v>
      </c>
      <c r="N17" s="13">
        <v>18.899999999999999</v>
      </c>
      <c r="O17" s="25">
        <v>0.08</v>
      </c>
      <c r="P17" s="275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25"/>
      <c r="B18" s="152">
        <v>104</v>
      </c>
      <c r="C18" s="283" t="s">
        <v>15</v>
      </c>
      <c r="D18" s="272" t="s">
        <v>143</v>
      </c>
      <c r="E18" s="200">
        <v>200</v>
      </c>
      <c r="F18" s="116"/>
      <c r="G18" s="274">
        <v>0</v>
      </c>
      <c r="H18" s="17">
        <v>0</v>
      </c>
      <c r="I18" s="46">
        <v>19.2</v>
      </c>
      <c r="J18" s="208">
        <v>76.8</v>
      </c>
      <c r="K18" s="274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74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25"/>
      <c r="B19" s="154">
        <v>119</v>
      </c>
      <c r="C19" s="190" t="s">
        <v>11</v>
      </c>
      <c r="D19" s="168" t="s">
        <v>53</v>
      </c>
      <c r="E19" s="144">
        <v>45</v>
      </c>
      <c r="F19" s="151"/>
      <c r="G19" s="19">
        <v>3.19</v>
      </c>
      <c r="H19" s="17">
        <v>0.31</v>
      </c>
      <c r="I19" s="20">
        <v>19.89</v>
      </c>
      <c r="J19" s="208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74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25"/>
      <c r="B20" s="151">
        <v>120</v>
      </c>
      <c r="C20" s="190" t="s">
        <v>12</v>
      </c>
      <c r="D20" s="168" t="s">
        <v>44</v>
      </c>
      <c r="E20" s="144">
        <v>25</v>
      </c>
      <c r="F20" s="151"/>
      <c r="G20" s="19">
        <v>1.42</v>
      </c>
      <c r="H20" s="17">
        <v>0.27</v>
      </c>
      <c r="I20" s="20">
        <v>9.3000000000000007</v>
      </c>
      <c r="J20" s="208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74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25"/>
      <c r="B21" s="257"/>
      <c r="C21" s="286"/>
      <c r="D21" s="362" t="s">
        <v>18</v>
      </c>
      <c r="E21" s="368">
        <f>SUM(E15:E20)</f>
        <v>710</v>
      </c>
      <c r="F21" s="151"/>
      <c r="G21" s="26">
        <f t="shared" ref="G21:W21" si="1">SUM(G15:G20)</f>
        <v>26.330000000000005</v>
      </c>
      <c r="H21" s="15">
        <f t="shared" si="1"/>
        <v>13.81</v>
      </c>
      <c r="I21" s="139">
        <f t="shared" si="1"/>
        <v>96.03</v>
      </c>
      <c r="J21" s="366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39">
        <f t="shared" si="1"/>
        <v>1.3699999999999999</v>
      </c>
      <c r="P21" s="220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1">
        <f t="shared" si="1"/>
        <v>0.60500000000000009</v>
      </c>
    </row>
    <row r="22" spans="1:23" s="18" customFormat="1" ht="39" customHeight="1" thickBot="1" x14ac:dyDescent="0.4">
      <c r="A22" s="296"/>
      <c r="B22" s="380"/>
      <c r="C22" s="365"/>
      <c r="D22" s="363" t="s">
        <v>19</v>
      </c>
      <c r="E22" s="365"/>
      <c r="F22" s="343"/>
      <c r="G22" s="341"/>
      <c r="H22" s="47"/>
      <c r="I22" s="345"/>
      <c r="J22" s="367">
        <f>J21/23.5</f>
        <v>29.560851063829791</v>
      </c>
      <c r="K22" s="341"/>
      <c r="L22" s="341"/>
      <c r="M22" s="47"/>
      <c r="N22" s="47"/>
      <c r="O22" s="345"/>
      <c r="P22" s="346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86"/>
      <c r="B4" s="121" t="s">
        <v>37</v>
      </c>
      <c r="C4" s="97"/>
      <c r="D4" s="177"/>
      <c r="E4" s="121"/>
      <c r="F4" s="114"/>
      <c r="G4" s="290" t="s">
        <v>20</v>
      </c>
      <c r="H4" s="77"/>
      <c r="I4" s="291"/>
      <c r="J4" s="372" t="s">
        <v>21</v>
      </c>
      <c r="K4" s="773" t="s">
        <v>22</v>
      </c>
      <c r="L4" s="774"/>
      <c r="M4" s="775"/>
      <c r="N4" s="775"/>
      <c r="O4" s="776"/>
      <c r="P4" s="780" t="s">
        <v>23</v>
      </c>
      <c r="Q4" s="781"/>
      <c r="R4" s="781"/>
      <c r="S4" s="781"/>
      <c r="T4" s="781"/>
      <c r="U4" s="781"/>
      <c r="V4" s="781"/>
      <c r="W4" s="782"/>
    </row>
    <row r="5" spans="1:46" s="18" customFormat="1" ht="28.5" customHeight="1" thickBot="1" x14ac:dyDescent="0.4">
      <c r="A5" s="352" t="s">
        <v>0</v>
      </c>
      <c r="B5" s="122" t="s">
        <v>38</v>
      </c>
      <c r="C5" s="98" t="s">
        <v>39</v>
      </c>
      <c r="D5" s="122" t="s">
        <v>36</v>
      </c>
      <c r="E5" s="122" t="s">
        <v>24</v>
      </c>
      <c r="F5" s="115" t="s">
        <v>35</v>
      </c>
      <c r="G5" s="273" t="s">
        <v>25</v>
      </c>
      <c r="H5" s="83" t="s">
        <v>26</v>
      </c>
      <c r="I5" s="84" t="s">
        <v>27</v>
      </c>
      <c r="J5" s="373" t="s">
        <v>28</v>
      </c>
      <c r="K5" s="433" t="s">
        <v>29</v>
      </c>
      <c r="L5" s="433" t="s">
        <v>121</v>
      </c>
      <c r="M5" s="433" t="s">
        <v>30</v>
      </c>
      <c r="N5" s="605" t="s">
        <v>122</v>
      </c>
      <c r="O5" s="433" t="s">
        <v>123</v>
      </c>
      <c r="P5" s="433" t="s">
        <v>31</v>
      </c>
      <c r="Q5" s="433" t="s">
        <v>32</v>
      </c>
      <c r="R5" s="433" t="s">
        <v>33</v>
      </c>
      <c r="S5" s="43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46" s="18" customFormat="1" ht="19.5" customHeight="1" x14ac:dyDescent="0.35">
      <c r="A6" s="123" t="s">
        <v>4</v>
      </c>
      <c r="B6" s="144">
        <v>24</v>
      </c>
      <c r="C6" s="313" t="s">
        <v>6</v>
      </c>
      <c r="D6" s="280" t="s">
        <v>119</v>
      </c>
      <c r="E6" s="156">
        <v>150</v>
      </c>
      <c r="F6" s="280"/>
      <c r="G6" s="306">
        <v>0.6</v>
      </c>
      <c r="H6" s="42">
        <v>0</v>
      </c>
      <c r="I6" s="49">
        <v>16.95</v>
      </c>
      <c r="J6" s="400">
        <v>69</v>
      </c>
      <c r="K6" s="56">
        <v>0.01</v>
      </c>
      <c r="L6" s="56">
        <v>0.03</v>
      </c>
      <c r="M6" s="39">
        <v>19.5</v>
      </c>
      <c r="N6" s="39">
        <v>0</v>
      </c>
      <c r="O6" s="57">
        <v>0</v>
      </c>
      <c r="P6" s="306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46" s="18" customFormat="1" ht="26.25" customHeight="1" x14ac:dyDescent="0.35">
      <c r="A7" s="123"/>
      <c r="B7" s="153">
        <v>66</v>
      </c>
      <c r="C7" s="299" t="s">
        <v>60</v>
      </c>
      <c r="D7" s="361" t="s">
        <v>55</v>
      </c>
      <c r="E7" s="323">
        <v>150</v>
      </c>
      <c r="F7" s="153"/>
      <c r="G7" s="19">
        <v>15.6</v>
      </c>
      <c r="H7" s="17">
        <v>16.350000000000001</v>
      </c>
      <c r="I7" s="20">
        <v>2.7</v>
      </c>
      <c r="J7" s="208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74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6">
        <v>0.1</v>
      </c>
    </row>
    <row r="8" spans="1:46" s="18" customFormat="1" ht="23.25" customHeight="1" x14ac:dyDescent="0.35">
      <c r="A8" s="123"/>
      <c r="B8" s="152">
        <v>116</v>
      </c>
      <c r="C8" s="227" t="s">
        <v>61</v>
      </c>
      <c r="D8" s="147" t="s">
        <v>92</v>
      </c>
      <c r="E8" s="117">
        <v>200</v>
      </c>
      <c r="F8" s="226"/>
      <c r="G8" s="19">
        <v>3.2</v>
      </c>
      <c r="H8" s="17">
        <v>3.2</v>
      </c>
      <c r="I8" s="20">
        <v>14.6</v>
      </c>
      <c r="J8" s="208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74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6">
        <v>0.04</v>
      </c>
    </row>
    <row r="9" spans="1:46" s="18" customFormat="1" ht="23.25" customHeight="1" x14ac:dyDescent="0.35">
      <c r="A9" s="123"/>
      <c r="B9" s="154">
        <v>121</v>
      </c>
      <c r="C9" s="190" t="s">
        <v>11</v>
      </c>
      <c r="D9" s="241" t="s">
        <v>48</v>
      </c>
      <c r="E9" s="394">
        <v>30</v>
      </c>
      <c r="F9" s="151"/>
      <c r="G9" s="19">
        <v>2.16</v>
      </c>
      <c r="H9" s="17">
        <v>0.81</v>
      </c>
      <c r="I9" s="20">
        <v>14.73</v>
      </c>
      <c r="J9" s="208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74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46" s="18" customFormat="1" ht="23.25" customHeight="1" x14ac:dyDescent="0.35">
      <c r="A10" s="123"/>
      <c r="B10" s="153">
        <v>120</v>
      </c>
      <c r="C10" s="190" t="s">
        <v>12</v>
      </c>
      <c r="D10" s="168" t="s">
        <v>44</v>
      </c>
      <c r="E10" s="144">
        <v>20</v>
      </c>
      <c r="F10" s="151"/>
      <c r="G10" s="19">
        <v>1.1399999999999999</v>
      </c>
      <c r="H10" s="17">
        <v>0.22</v>
      </c>
      <c r="I10" s="20">
        <v>7.44</v>
      </c>
      <c r="J10" s="209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16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46" s="18" customFormat="1" ht="24" customHeight="1" x14ac:dyDescent="0.35">
      <c r="A11" s="123"/>
      <c r="B11" s="392"/>
      <c r="C11" s="299"/>
      <c r="D11" s="362" t="s">
        <v>18</v>
      </c>
      <c r="E11" s="658">
        <f>SUM(E6:E10)</f>
        <v>550</v>
      </c>
      <c r="F11" s="153"/>
      <c r="G11" s="396">
        <f t="shared" ref="G11:W11" si="0">SUM(G6:G10)</f>
        <v>22.7</v>
      </c>
      <c r="H11" s="396">
        <f t="shared" si="0"/>
        <v>20.58</v>
      </c>
      <c r="I11" s="708">
        <f t="shared" si="0"/>
        <v>56.42</v>
      </c>
      <c r="J11" s="710">
        <f t="shared" si="0"/>
        <v>501.91999999999996</v>
      </c>
      <c r="K11" s="396">
        <f t="shared" si="0"/>
        <v>6.64</v>
      </c>
      <c r="L11" s="396">
        <f t="shared" si="0"/>
        <v>0.79400000000000004</v>
      </c>
      <c r="M11" s="396">
        <f t="shared" si="0"/>
        <v>21.18</v>
      </c>
      <c r="N11" s="396">
        <f t="shared" si="0"/>
        <v>211.15</v>
      </c>
      <c r="O11" s="708">
        <f t="shared" si="0"/>
        <v>2.1</v>
      </c>
      <c r="P11" s="402">
        <f t="shared" si="0"/>
        <v>329.09</v>
      </c>
      <c r="Q11" s="396">
        <f t="shared" si="0"/>
        <v>452.35</v>
      </c>
      <c r="R11" s="396">
        <f t="shared" si="0"/>
        <v>75.610000000000014</v>
      </c>
      <c r="S11" s="396">
        <f t="shared" si="0"/>
        <v>7.42</v>
      </c>
      <c r="T11" s="396">
        <f t="shared" si="0"/>
        <v>1069.9499999999998</v>
      </c>
      <c r="U11" s="396">
        <f t="shared" si="0"/>
        <v>4.3999999999999997E-2</v>
      </c>
      <c r="V11" s="396">
        <f t="shared" si="0"/>
        <v>3.3500000000000002E-2</v>
      </c>
      <c r="W11" s="709">
        <f t="shared" si="0"/>
        <v>0.16700000000000001</v>
      </c>
    </row>
    <row r="12" spans="1:46" s="38" customFormat="1" ht="24" customHeight="1" thickBot="1" x14ac:dyDescent="0.4">
      <c r="A12" s="389"/>
      <c r="B12" s="393"/>
      <c r="C12" s="391"/>
      <c r="D12" s="363" t="s">
        <v>19</v>
      </c>
      <c r="E12" s="395"/>
      <c r="F12" s="393"/>
      <c r="G12" s="397"/>
      <c r="H12" s="387"/>
      <c r="I12" s="399"/>
      <c r="J12" s="401">
        <f>J11/23.5</f>
        <v>21.358297872340422</v>
      </c>
      <c r="K12" s="397"/>
      <c r="L12" s="387"/>
      <c r="M12" s="387"/>
      <c r="N12" s="387"/>
      <c r="O12" s="399"/>
      <c r="P12" s="403"/>
      <c r="Q12" s="387"/>
      <c r="R12" s="387"/>
      <c r="S12" s="387"/>
      <c r="T12" s="387"/>
      <c r="U12" s="387"/>
      <c r="V12" s="387"/>
      <c r="W12" s="388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</row>
    <row r="13" spans="1:46" s="18" customFormat="1" ht="26.5" customHeight="1" x14ac:dyDescent="0.35">
      <c r="A13" s="162" t="s">
        <v>5</v>
      </c>
      <c r="B13" s="172">
        <v>132</v>
      </c>
      <c r="C13" s="327" t="s">
        <v>17</v>
      </c>
      <c r="D13" s="360" t="s">
        <v>133</v>
      </c>
      <c r="E13" s="342">
        <v>60</v>
      </c>
      <c r="F13" s="328"/>
      <c r="G13" s="306">
        <v>0.78</v>
      </c>
      <c r="H13" s="42">
        <v>6.12</v>
      </c>
      <c r="I13" s="43">
        <v>5.52</v>
      </c>
      <c r="J13" s="375">
        <v>79.5</v>
      </c>
      <c r="K13" s="413">
        <v>0.01</v>
      </c>
      <c r="L13" s="414">
        <v>0.03</v>
      </c>
      <c r="M13" s="58">
        <v>2.4</v>
      </c>
      <c r="N13" s="58">
        <v>0</v>
      </c>
      <c r="O13" s="59">
        <v>0</v>
      </c>
      <c r="P13" s="414">
        <v>18.329999999999998</v>
      </c>
      <c r="Q13" s="58">
        <v>19.89</v>
      </c>
      <c r="R13" s="58">
        <v>10.39</v>
      </c>
      <c r="S13" s="58">
        <v>0.8</v>
      </c>
      <c r="T13" s="58">
        <v>142.6</v>
      </c>
      <c r="U13" s="58">
        <v>3.0000000000000001E-3</v>
      </c>
      <c r="V13" s="58">
        <v>0</v>
      </c>
      <c r="W13" s="59">
        <v>1.2E-2</v>
      </c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</row>
    <row r="14" spans="1:46" s="18" customFormat="1" ht="26.5" customHeight="1" x14ac:dyDescent="0.35">
      <c r="A14" s="123"/>
      <c r="B14" s="153">
        <v>138</v>
      </c>
      <c r="C14" s="283" t="s">
        <v>7</v>
      </c>
      <c r="D14" s="361" t="s">
        <v>66</v>
      </c>
      <c r="E14" s="200">
        <v>200</v>
      </c>
      <c r="F14" s="116"/>
      <c r="G14" s="275">
        <v>6.2</v>
      </c>
      <c r="H14" s="13">
        <v>6.2</v>
      </c>
      <c r="I14" s="50">
        <v>11</v>
      </c>
      <c r="J14" s="118">
        <v>125.8</v>
      </c>
      <c r="K14" s="275">
        <v>0.08</v>
      </c>
      <c r="L14" s="91">
        <v>0.04</v>
      </c>
      <c r="M14" s="13">
        <v>10.7</v>
      </c>
      <c r="N14" s="13">
        <v>100.5</v>
      </c>
      <c r="O14" s="50">
        <v>0</v>
      </c>
      <c r="P14" s="91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0">
        <v>1.7999999999999999E-2</v>
      </c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</row>
    <row r="15" spans="1:46" s="18" customFormat="1" ht="26.5" customHeight="1" x14ac:dyDescent="0.35">
      <c r="A15" s="125"/>
      <c r="B15" s="153">
        <v>126</v>
      </c>
      <c r="C15" s="283" t="s">
        <v>8</v>
      </c>
      <c r="D15" s="361" t="s">
        <v>154</v>
      </c>
      <c r="E15" s="200">
        <v>90</v>
      </c>
      <c r="F15" s="116"/>
      <c r="G15" s="275">
        <v>16.649999999999999</v>
      </c>
      <c r="H15" s="13">
        <v>8.01</v>
      </c>
      <c r="I15" s="50">
        <v>4.8600000000000003</v>
      </c>
      <c r="J15" s="118">
        <v>168.75</v>
      </c>
      <c r="K15" s="275">
        <v>0.15</v>
      </c>
      <c r="L15" s="91">
        <v>0.12</v>
      </c>
      <c r="M15" s="13">
        <v>2.0099999999999998</v>
      </c>
      <c r="N15" s="13">
        <v>0</v>
      </c>
      <c r="O15" s="50">
        <v>0</v>
      </c>
      <c r="P15" s="91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0">
        <v>0.05</v>
      </c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</row>
    <row r="16" spans="1:46" s="18" customFormat="1" ht="26.5" customHeight="1" x14ac:dyDescent="0.35">
      <c r="A16" s="125"/>
      <c r="B16" s="153">
        <v>210</v>
      </c>
      <c r="C16" s="283" t="s">
        <v>62</v>
      </c>
      <c r="D16" s="382" t="s">
        <v>68</v>
      </c>
      <c r="E16" s="153">
        <v>150</v>
      </c>
      <c r="F16" s="116"/>
      <c r="G16" s="275">
        <v>13.95</v>
      </c>
      <c r="H16" s="13">
        <v>4.6500000000000004</v>
      </c>
      <c r="I16" s="50">
        <v>31.95</v>
      </c>
      <c r="J16" s="118">
        <v>224.85</v>
      </c>
      <c r="K16" s="275">
        <v>0.56999999999999995</v>
      </c>
      <c r="L16" s="91">
        <v>0.09</v>
      </c>
      <c r="M16" s="13">
        <v>0</v>
      </c>
      <c r="N16" s="13">
        <v>18.899999999999999</v>
      </c>
      <c r="O16" s="50">
        <v>7.4999999999999997E-2</v>
      </c>
      <c r="P16" s="91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6">
        <v>2.4E-2</v>
      </c>
    </row>
    <row r="17" spans="1:23" s="18" customFormat="1" ht="26.5" customHeight="1" x14ac:dyDescent="0.35">
      <c r="A17" s="125"/>
      <c r="B17" s="153">
        <v>101</v>
      </c>
      <c r="C17" s="283" t="s">
        <v>15</v>
      </c>
      <c r="D17" s="361" t="s">
        <v>67</v>
      </c>
      <c r="E17" s="200">
        <v>200</v>
      </c>
      <c r="F17" s="116"/>
      <c r="G17" s="274">
        <v>0.8</v>
      </c>
      <c r="H17" s="17">
        <v>0</v>
      </c>
      <c r="I17" s="46">
        <v>24.6</v>
      </c>
      <c r="J17" s="288">
        <v>101.2</v>
      </c>
      <c r="K17" s="274">
        <v>0</v>
      </c>
      <c r="L17" s="19">
        <v>0.04</v>
      </c>
      <c r="M17" s="17">
        <v>140</v>
      </c>
      <c r="N17" s="17">
        <v>100</v>
      </c>
      <c r="O17" s="46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6">
        <v>0</v>
      </c>
    </row>
    <row r="18" spans="1:23" s="18" customFormat="1" ht="26.5" customHeight="1" x14ac:dyDescent="0.35">
      <c r="A18" s="125"/>
      <c r="B18" s="154">
        <v>119</v>
      </c>
      <c r="C18" s="167" t="s">
        <v>11</v>
      </c>
      <c r="D18" s="168" t="s">
        <v>53</v>
      </c>
      <c r="E18" s="151">
        <v>45</v>
      </c>
      <c r="F18" s="144"/>
      <c r="G18" s="274">
        <v>3.19</v>
      </c>
      <c r="H18" s="17">
        <v>0.31</v>
      </c>
      <c r="I18" s="46">
        <v>19.89</v>
      </c>
      <c r="J18" s="208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74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26.5" customHeight="1" x14ac:dyDescent="0.35">
      <c r="A19" s="125"/>
      <c r="B19" s="151">
        <v>120</v>
      </c>
      <c r="C19" s="167" t="s">
        <v>12</v>
      </c>
      <c r="D19" s="168" t="s">
        <v>44</v>
      </c>
      <c r="E19" s="151">
        <v>25</v>
      </c>
      <c r="F19" s="144"/>
      <c r="G19" s="274">
        <v>1.42</v>
      </c>
      <c r="H19" s="17">
        <v>0.27</v>
      </c>
      <c r="I19" s="46">
        <v>9.3000000000000007</v>
      </c>
      <c r="J19" s="208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74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18" customFormat="1" ht="26.5" customHeight="1" x14ac:dyDescent="0.35">
      <c r="A20" s="125"/>
      <c r="B20" s="257"/>
      <c r="C20" s="167"/>
      <c r="D20" s="362" t="s">
        <v>18</v>
      </c>
      <c r="E20" s="370">
        <f>SUM(E13:E19)</f>
        <v>770</v>
      </c>
      <c r="F20" s="144"/>
      <c r="G20" s="220">
        <f>SUM(G13:G19)</f>
        <v>42.989999999999995</v>
      </c>
      <c r="H20" s="15">
        <f t="shared" ref="H20:I20" si="1">SUM(H13:H19)</f>
        <v>25.559999999999995</v>
      </c>
      <c r="I20" s="51">
        <f t="shared" si="1"/>
        <v>107.12</v>
      </c>
      <c r="J20" s="377">
        <f>SUM(J13:J19)</f>
        <v>853.42000000000007</v>
      </c>
      <c r="K20" s="220">
        <f t="shared" ref="K20:Q20" si="2">SUM(K13:K19)</f>
        <v>0.88</v>
      </c>
      <c r="L20" s="220">
        <f t="shared" si="2"/>
        <v>0.37</v>
      </c>
      <c r="M20" s="15">
        <f t="shared" si="2"/>
        <v>155.21</v>
      </c>
      <c r="N20" s="15">
        <f t="shared" si="2"/>
        <v>219.4</v>
      </c>
      <c r="O20" s="51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1">
        <f t="shared" si="3"/>
        <v>0.02</v>
      </c>
    </row>
    <row r="21" spans="1:23" ht="30" customHeight="1" thickBot="1" x14ac:dyDescent="0.4">
      <c r="A21" s="296"/>
      <c r="B21" s="380"/>
      <c r="C21" s="383"/>
      <c r="D21" s="363" t="s">
        <v>19</v>
      </c>
      <c r="E21" s="343"/>
      <c r="F21" s="365"/>
      <c r="G21" s="346"/>
      <c r="H21" s="47"/>
      <c r="I21" s="48"/>
      <c r="J21" s="378">
        <f>J20/23.5</f>
        <v>36.315744680851068</v>
      </c>
      <c r="K21" s="346"/>
      <c r="L21" s="341"/>
      <c r="M21" s="47"/>
      <c r="N21" s="47"/>
      <c r="O21" s="48"/>
      <c r="P21" s="341"/>
      <c r="Q21" s="47"/>
      <c r="R21" s="297"/>
      <c r="S21" s="47"/>
      <c r="T21" s="47"/>
      <c r="U21" s="47"/>
      <c r="V21" s="297"/>
      <c r="W21" s="29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7" t="s">
        <v>37</v>
      </c>
      <c r="C4" s="369"/>
      <c r="D4" s="187"/>
      <c r="E4" s="121"/>
      <c r="F4" s="114"/>
      <c r="G4" s="290" t="s">
        <v>20</v>
      </c>
      <c r="H4" s="77"/>
      <c r="I4" s="291"/>
      <c r="J4" s="372" t="s">
        <v>21</v>
      </c>
      <c r="K4" s="773" t="s">
        <v>22</v>
      </c>
      <c r="L4" s="774"/>
      <c r="M4" s="775"/>
      <c r="N4" s="775"/>
      <c r="O4" s="776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s="18" customFormat="1" ht="47" thickBot="1" x14ac:dyDescent="0.4">
      <c r="A5" s="160" t="s">
        <v>0</v>
      </c>
      <c r="B5" s="122" t="s">
        <v>38</v>
      </c>
      <c r="C5" s="354" t="s">
        <v>39</v>
      </c>
      <c r="D5" s="115" t="s">
        <v>36</v>
      </c>
      <c r="E5" s="122" t="s">
        <v>24</v>
      </c>
      <c r="F5" s="115" t="s">
        <v>35</v>
      </c>
      <c r="G5" s="670" t="s">
        <v>25</v>
      </c>
      <c r="H5" s="628" t="s">
        <v>26</v>
      </c>
      <c r="I5" s="632" t="s">
        <v>27</v>
      </c>
      <c r="J5" s="373" t="s">
        <v>28</v>
      </c>
      <c r="K5" s="631" t="s">
        <v>29</v>
      </c>
      <c r="L5" s="631" t="s">
        <v>121</v>
      </c>
      <c r="M5" s="631" t="s">
        <v>30</v>
      </c>
      <c r="N5" s="651" t="s">
        <v>122</v>
      </c>
      <c r="O5" s="631" t="s">
        <v>123</v>
      </c>
      <c r="P5" s="631" t="s">
        <v>31</v>
      </c>
      <c r="Q5" s="631" t="s">
        <v>32</v>
      </c>
      <c r="R5" s="631" t="s">
        <v>33</v>
      </c>
      <c r="S5" s="631" t="s">
        <v>34</v>
      </c>
      <c r="T5" s="631" t="s">
        <v>124</v>
      </c>
      <c r="U5" s="631" t="s">
        <v>125</v>
      </c>
      <c r="V5" s="631" t="s">
        <v>126</v>
      </c>
      <c r="W5" s="765" t="s">
        <v>127</v>
      </c>
    </row>
    <row r="6" spans="1:23" s="18" customFormat="1" ht="19.5" customHeight="1" x14ac:dyDescent="0.35">
      <c r="A6" s="162" t="s">
        <v>4</v>
      </c>
      <c r="B6" s="172">
        <v>1</v>
      </c>
      <c r="C6" s="767" t="s">
        <v>17</v>
      </c>
      <c r="D6" s="472" t="s">
        <v>9</v>
      </c>
      <c r="E6" s="172">
        <v>15</v>
      </c>
      <c r="F6" s="567"/>
      <c r="G6" s="413">
        <v>3.66</v>
      </c>
      <c r="H6" s="58">
        <v>3.54</v>
      </c>
      <c r="I6" s="59">
        <v>0</v>
      </c>
      <c r="J6" s="568">
        <v>46.5</v>
      </c>
      <c r="K6" s="306">
        <v>0</v>
      </c>
      <c r="L6" s="42">
        <v>4.4999999999999998E-2</v>
      </c>
      <c r="M6" s="42">
        <v>0.24</v>
      </c>
      <c r="N6" s="42">
        <v>43.2</v>
      </c>
      <c r="O6" s="49">
        <v>0.14000000000000001</v>
      </c>
      <c r="P6" s="306">
        <v>150</v>
      </c>
      <c r="Q6" s="42">
        <v>81.599999999999994</v>
      </c>
      <c r="R6" s="42">
        <v>7.05</v>
      </c>
      <c r="S6" s="42">
        <v>0.09</v>
      </c>
      <c r="T6" s="42">
        <v>13.2</v>
      </c>
      <c r="U6" s="42">
        <v>0</v>
      </c>
      <c r="V6" s="42">
        <v>0</v>
      </c>
      <c r="W6" s="43">
        <v>0</v>
      </c>
    </row>
    <row r="7" spans="1:23" s="18" customFormat="1" ht="36" customHeight="1" x14ac:dyDescent="0.35">
      <c r="A7" s="123"/>
      <c r="B7" s="152"/>
      <c r="C7" s="587" t="s">
        <v>43</v>
      </c>
      <c r="D7" s="438" t="s">
        <v>146</v>
      </c>
      <c r="E7" s="152">
        <v>32</v>
      </c>
      <c r="F7" s="228"/>
      <c r="G7" s="316">
        <v>0.2</v>
      </c>
      <c r="H7" s="22">
        <v>0.03</v>
      </c>
      <c r="I7" s="54">
        <v>25.6</v>
      </c>
      <c r="J7" s="512">
        <v>105.6</v>
      </c>
      <c r="K7" s="274"/>
      <c r="L7" s="17"/>
      <c r="M7" s="17"/>
      <c r="N7" s="17"/>
      <c r="O7" s="20"/>
      <c r="P7" s="274"/>
      <c r="Q7" s="17"/>
      <c r="R7" s="17"/>
      <c r="S7" s="17"/>
      <c r="T7" s="17"/>
      <c r="U7" s="17"/>
      <c r="V7" s="17"/>
      <c r="W7" s="46"/>
    </row>
    <row r="8" spans="1:23" s="18" customFormat="1" ht="26.25" customHeight="1" x14ac:dyDescent="0.35">
      <c r="A8" s="123"/>
      <c r="B8" s="152">
        <v>123</v>
      </c>
      <c r="C8" s="587" t="s">
        <v>60</v>
      </c>
      <c r="D8" s="355" t="s">
        <v>129</v>
      </c>
      <c r="E8" s="202" t="s">
        <v>88</v>
      </c>
      <c r="F8" s="117"/>
      <c r="G8" s="457">
        <v>7.17</v>
      </c>
      <c r="H8" s="108">
        <v>7.38</v>
      </c>
      <c r="I8" s="113">
        <v>35.049999999999997</v>
      </c>
      <c r="J8" s="569">
        <v>234.72</v>
      </c>
      <c r="K8" s="376">
        <v>0.08</v>
      </c>
      <c r="L8" s="29">
        <v>0.23</v>
      </c>
      <c r="M8" s="29">
        <v>0.88</v>
      </c>
      <c r="N8" s="29">
        <v>40</v>
      </c>
      <c r="O8" s="768">
        <v>0.15</v>
      </c>
      <c r="P8" s="376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2">
        <v>0.03</v>
      </c>
    </row>
    <row r="9" spans="1:23" s="38" customFormat="1" ht="26.25" customHeight="1" x14ac:dyDescent="0.35">
      <c r="A9" s="161"/>
      <c r="B9" s="151">
        <v>114</v>
      </c>
      <c r="C9" s="190" t="s">
        <v>42</v>
      </c>
      <c r="D9" s="241" t="s">
        <v>49</v>
      </c>
      <c r="E9" s="766">
        <v>200</v>
      </c>
      <c r="F9" s="144"/>
      <c r="G9" s="274">
        <v>0.2</v>
      </c>
      <c r="H9" s="17">
        <v>0</v>
      </c>
      <c r="I9" s="46">
        <v>11</v>
      </c>
      <c r="J9" s="288">
        <v>44.8</v>
      </c>
      <c r="K9" s="274">
        <v>0</v>
      </c>
      <c r="L9" s="17">
        <v>0</v>
      </c>
      <c r="M9" s="17">
        <v>0.08</v>
      </c>
      <c r="N9" s="17">
        <v>0</v>
      </c>
      <c r="O9" s="20">
        <v>0</v>
      </c>
      <c r="P9" s="274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38" customFormat="1" ht="26.25" customHeight="1" x14ac:dyDescent="0.35">
      <c r="A10" s="161"/>
      <c r="B10" s="151" t="s">
        <v>156</v>
      </c>
      <c r="C10" s="190" t="s">
        <v>15</v>
      </c>
      <c r="D10" s="241" t="s">
        <v>157</v>
      </c>
      <c r="E10" s="766">
        <v>200</v>
      </c>
      <c r="F10" s="144"/>
      <c r="G10" s="274">
        <v>5.4</v>
      </c>
      <c r="H10" s="17">
        <v>4.2</v>
      </c>
      <c r="I10" s="46">
        <v>18</v>
      </c>
      <c r="J10" s="288">
        <v>131.4</v>
      </c>
      <c r="K10" s="274"/>
      <c r="L10" s="17"/>
      <c r="M10" s="17"/>
      <c r="N10" s="17"/>
      <c r="O10" s="20"/>
      <c r="P10" s="274"/>
      <c r="Q10" s="17"/>
      <c r="R10" s="17"/>
      <c r="S10" s="17"/>
      <c r="T10" s="17"/>
      <c r="U10" s="17"/>
      <c r="V10" s="17"/>
      <c r="W10" s="46"/>
    </row>
    <row r="11" spans="1:23" s="38" customFormat="1" ht="26.25" customHeight="1" x14ac:dyDescent="0.35">
      <c r="A11" s="161"/>
      <c r="B11" s="234">
        <v>116</v>
      </c>
      <c r="C11" s="587" t="s">
        <v>11</v>
      </c>
      <c r="D11" s="226" t="s">
        <v>40</v>
      </c>
      <c r="E11" s="152">
        <v>30</v>
      </c>
      <c r="F11" s="555"/>
      <c r="G11" s="316">
        <v>2.13</v>
      </c>
      <c r="H11" s="22">
        <v>0.21</v>
      </c>
      <c r="I11" s="54">
        <v>13.26</v>
      </c>
      <c r="J11" s="512">
        <v>72</v>
      </c>
      <c r="K11" s="316">
        <v>0.03</v>
      </c>
      <c r="L11" s="22">
        <v>0.01</v>
      </c>
      <c r="M11" s="22">
        <v>0</v>
      </c>
      <c r="N11" s="22">
        <v>0</v>
      </c>
      <c r="O11" s="23">
        <v>0</v>
      </c>
      <c r="P11" s="316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38" customFormat="1" ht="23.25" customHeight="1" x14ac:dyDescent="0.35">
      <c r="A12" s="161"/>
      <c r="B12" s="152">
        <v>120</v>
      </c>
      <c r="C12" s="587" t="s">
        <v>12</v>
      </c>
      <c r="D12" s="226" t="s">
        <v>10</v>
      </c>
      <c r="E12" s="152">
        <v>20</v>
      </c>
      <c r="F12" s="555"/>
      <c r="G12" s="316">
        <v>1.1399999999999999</v>
      </c>
      <c r="H12" s="22">
        <v>0.22</v>
      </c>
      <c r="I12" s="54">
        <v>7.44</v>
      </c>
      <c r="J12" s="512">
        <v>36.26</v>
      </c>
      <c r="K12" s="316">
        <v>0.02</v>
      </c>
      <c r="L12" s="22">
        <v>2.4E-2</v>
      </c>
      <c r="M12" s="22">
        <v>0.08</v>
      </c>
      <c r="N12" s="22">
        <v>0</v>
      </c>
      <c r="O12" s="23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3.25" customHeight="1" x14ac:dyDescent="0.35">
      <c r="A13" s="161"/>
      <c r="B13" s="152"/>
      <c r="C13" s="587"/>
      <c r="D13" s="362" t="s">
        <v>18</v>
      </c>
      <c r="E13" s="309">
        <f>E6+E7+205+E9+E11+E12+E10</f>
        <v>702</v>
      </c>
      <c r="F13" s="117"/>
      <c r="G13" s="222">
        <f>G6+G7+G8+G9+G11+G12+G10</f>
        <v>19.899999999999999</v>
      </c>
      <c r="H13" s="36">
        <f t="shared" ref="H13:W13" si="0">H6+H7+H8+H9+H11+H12+H10</f>
        <v>15.580000000000002</v>
      </c>
      <c r="I13" s="71">
        <f t="shared" si="0"/>
        <v>110.35000000000001</v>
      </c>
      <c r="J13" s="117">
        <f t="shared" si="0"/>
        <v>671.28</v>
      </c>
      <c r="K13" s="222">
        <f t="shared" si="0"/>
        <v>0.13</v>
      </c>
      <c r="L13" s="36">
        <f t="shared" si="0"/>
        <v>0.30900000000000005</v>
      </c>
      <c r="M13" s="36">
        <f t="shared" si="0"/>
        <v>1.2800000000000002</v>
      </c>
      <c r="N13" s="36">
        <f t="shared" si="0"/>
        <v>83.2</v>
      </c>
      <c r="O13" s="307">
        <f t="shared" si="0"/>
        <v>0.29000000000000004</v>
      </c>
      <c r="P13" s="222">
        <f t="shared" si="0"/>
        <v>370.42000000000007</v>
      </c>
      <c r="Q13" s="36">
        <f t="shared" si="0"/>
        <v>345.77</v>
      </c>
      <c r="R13" s="36">
        <f t="shared" si="0"/>
        <v>68.539999999999992</v>
      </c>
      <c r="S13" s="36">
        <f t="shared" si="0"/>
        <v>3.18</v>
      </c>
      <c r="T13" s="36">
        <f t="shared" si="0"/>
        <v>364.19</v>
      </c>
      <c r="U13" s="36">
        <f t="shared" si="0"/>
        <v>1.6E-2</v>
      </c>
      <c r="V13" s="36">
        <f t="shared" si="0"/>
        <v>1.2E-2</v>
      </c>
      <c r="W13" s="71">
        <f t="shared" si="0"/>
        <v>4.1999999999999996E-2</v>
      </c>
    </row>
    <row r="14" spans="1:23" s="38" customFormat="1" ht="28.5" customHeight="1" thickBot="1" x14ac:dyDescent="0.4">
      <c r="A14" s="161"/>
      <c r="B14" s="152"/>
      <c r="C14" s="587"/>
      <c r="D14" s="363" t="s">
        <v>19</v>
      </c>
      <c r="E14" s="155"/>
      <c r="F14" s="117"/>
      <c r="G14" s="278"/>
      <c r="H14" s="170"/>
      <c r="I14" s="171"/>
      <c r="J14" s="386">
        <f>J13/23.5</f>
        <v>28.565106382978723</v>
      </c>
      <c r="K14" s="278"/>
      <c r="L14" s="696"/>
      <c r="M14" s="696"/>
      <c r="N14" s="696"/>
      <c r="O14" s="697"/>
      <c r="P14" s="698"/>
      <c r="Q14" s="696"/>
      <c r="R14" s="699"/>
      <c r="S14" s="696"/>
      <c r="T14" s="696"/>
      <c r="U14" s="696"/>
      <c r="V14" s="696"/>
      <c r="W14" s="700"/>
    </row>
    <row r="15" spans="1:23" s="18" customFormat="1" ht="33.75" customHeight="1" x14ac:dyDescent="0.35">
      <c r="A15" s="162" t="s">
        <v>5</v>
      </c>
      <c r="B15" s="172">
        <v>25</v>
      </c>
      <c r="C15" s="280" t="s">
        <v>17</v>
      </c>
      <c r="D15" s="417" t="s">
        <v>47</v>
      </c>
      <c r="E15" s="419">
        <v>150</v>
      </c>
      <c r="F15" s="156"/>
      <c r="G15" s="56">
        <v>0.6</v>
      </c>
      <c r="H15" s="39">
        <v>0.45</v>
      </c>
      <c r="I15" s="57">
        <v>12.3</v>
      </c>
      <c r="J15" s="210">
        <v>54.9</v>
      </c>
      <c r="K15" s="292">
        <v>0.03</v>
      </c>
      <c r="L15" s="56">
        <v>0.05</v>
      </c>
      <c r="M15" s="39">
        <v>7.5</v>
      </c>
      <c r="N15" s="39">
        <v>0</v>
      </c>
      <c r="O15" s="246">
        <v>0</v>
      </c>
      <c r="P15" s="292">
        <v>28.5</v>
      </c>
      <c r="Q15" s="39">
        <v>24</v>
      </c>
      <c r="R15" s="39">
        <v>18</v>
      </c>
      <c r="S15" s="39">
        <v>3.45</v>
      </c>
      <c r="T15" s="39">
        <v>232.5</v>
      </c>
      <c r="U15" s="39">
        <v>2E-3</v>
      </c>
      <c r="V15" s="39">
        <v>2.0000000000000001E-4</v>
      </c>
      <c r="W15" s="561">
        <v>0.02</v>
      </c>
    </row>
    <row r="16" spans="1:23" s="18" customFormat="1" ht="33.75" customHeight="1" x14ac:dyDescent="0.35">
      <c r="A16" s="123"/>
      <c r="B16" s="153">
        <v>35</v>
      </c>
      <c r="C16" s="283" t="s">
        <v>7</v>
      </c>
      <c r="D16" s="272" t="s">
        <v>69</v>
      </c>
      <c r="E16" s="200">
        <v>200</v>
      </c>
      <c r="F16" s="116"/>
      <c r="G16" s="275">
        <v>4.8</v>
      </c>
      <c r="H16" s="13">
        <v>7.6</v>
      </c>
      <c r="I16" s="50">
        <v>9</v>
      </c>
      <c r="J16" s="118">
        <v>123.6</v>
      </c>
      <c r="K16" s="275">
        <v>0.04</v>
      </c>
      <c r="L16" s="91">
        <v>0.1</v>
      </c>
      <c r="M16" s="13">
        <v>1.92</v>
      </c>
      <c r="N16" s="13">
        <v>167.8</v>
      </c>
      <c r="O16" s="25">
        <v>0</v>
      </c>
      <c r="P16" s="275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0">
        <v>6.4000000000000001E-2</v>
      </c>
    </row>
    <row r="17" spans="1:23" s="18" customFormat="1" ht="33.75" customHeight="1" x14ac:dyDescent="0.35">
      <c r="A17" s="125"/>
      <c r="B17" s="153">
        <v>89</v>
      </c>
      <c r="C17" s="283" t="s">
        <v>8</v>
      </c>
      <c r="D17" s="272" t="s">
        <v>90</v>
      </c>
      <c r="E17" s="200">
        <v>90</v>
      </c>
      <c r="F17" s="116"/>
      <c r="G17" s="275">
        <v>14.88</v>
      </c>
      <c r="H17" s="13">
        <v>13.95</v>
      </c>
      <c r="I17" s="50">
        <v>3.3</v>
      </c>
      <c r="J17" s="118">
        <v>198.45</v>
      </c>
      <c r="K17" s="457">
        <v>0.05</v>
      </c>
      <c r="L17" s="107">
        <v>0.11</v>
      </c>
      <c r="M17" s="108">
        <v>1</v>
      </c>
      <c r="N17" s="108">
        <v>49</v>
      </c>
      <c r="O17" s="109">
        <v>0</v>
      </c>
      <c r="P17" s="457">
        <v>17.02</v>
      </c>
      <c r="Q17" s="108">
        <v>127.1</v>
      </c>
      <c r="R17" s="108">
        <v>23.09</v>
      </c>
      <c r="S17" s="108">
        <v>1.29</v>
      </c>
      <c r="T17" s="108">
        <v>266.67</v>
      </c>
      <c r="U17" s="108">
        <v>6.0000000000000001E-3</v>
      </c>
      <c r="V17" s="108">
        <v>0</v>
      </c>
      <c r="W17" s="113">
        <v>0.05</v>
      </c>
    </row>
    <row r="18" spans="1:23" s="18" customFormat="1" ht="33.75" customHeight="1" x14ac:dyDescent="0.35">
      <c r="A18" s="125"/>
      <c r="B18" s="153">
        <v>53</v>
      </c>
      <c r="C18" s="299" t="s">
        <v>62</v>
      </c>
      <c r="D18" s="382" t="s">
        <v>58</v>
      </c>
      <c r="E18" s="116">
        <v>150</v>
      </c>
      <c r="F18" s="153"/>
      <c r="G18" s="91">
        <v>3.3</v>
      </c>
      <c r="H18" s="13">
        <v>4.95</v>
      </c>
      <c r="I18" s="25">
        <v>32.25</v>
      </c>
      <c r="J18" s="154">
        <v>186.45</v>
      </c>
      <c r="K18" s="91">
        <v>0.03</v>
      </c>
      <c r="L18" s="91">
        <v>0.03</v>
      </c>
      <c r="M18" s="13">
        <v>0</v>
      </c>
      <c r="N18" s="13">
        <v>18.899999999999999</v>
      </c>
      <c r="O18" s="25">
        <v>0.08</v>
      </c>
      <c r="P18" s="275">
        <v>4.95</v>
      </c>
      <c r="Q18" s="13">
        <v>79.83</v>
      </c>
      <c r="R18" s="35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0">
        <v>2.7E-2</v>
      </c>
    </row>
    <row r="19" spans="1:23" s="18" customFormat="1" ht="43.5" customHeight="1" x14ac:dyDescent="0.35">
      <c r="A19" s="125"/>
      <c r="B19" s="234">
        <v>216</v>
      </c>
      <c r="C19" s="190" t="s">
        <v>15</v>
      </c>
      <c r="D19" s="241" t="s">
        <v>131</v>
      </c>
      <c r="E19" s="151">
        <v>200</v>
      </c>
      <c r="F19" s="286"/>
      <c r="G19" s="274">
        <v>0.26</v>
      </c>
      <c r="H19" s="17">
        <v>0</v>
      </c>
      <c r="I19" s="46">
        <v>15.46</v>
      </c>
      <c r="J19" s="208">
        <v>62</v>
      </c>
      <c r="K19" s="316">
        <v>0</v>
      </c>
      <c r="L19" s="21">
        <v>0</v>
      </c>
      <c r="M19" s="22">
        <v>4.4000000000000004</v>
      </c>
      <c r="N19" s="22">
        <v>0</v>
      </c>
      <c r="O19" s="54">
        <v>0</v>
      </c>
      <c r="P19" s="316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4">
        <v>0</v>
      </c>
    </row>
    <row r="20" spans="1:23" s="18" customFormat="1" ht="33.75" customHeight="1" x14ac:dyDescent="0.35">
      <c r="A20" s="125"/>
      <c r="B20" s="154">
        <v>119</v>
      </c>
      <c r="C20" s="167" t="s">
        <v>11</v>
      </c>
      <c r="D20" s="194" t="s">
        <v>53</v>
      </c>
      <c r="E20" s="152">
        <v>30</v>
      </c>
      <c r="F20" s="152"/>
      <c r="G20" s="21">
        <v>2.13</v>
      </c>
      <c r="H20" s="22">
        <v>0.21</v>
      </c>
      <c r="I20" s="23">
        <v>13.26</v>
      </c>
      <c r="J20" s="314">
        <v>72</v>
      </c>
      <c r="K20" s="316">
        <v>0.03</v>
      </c>
      <c r="L20" s="21">
        <v>0.01</v>
      </c>
      <c r="M20" s="22">
        <v>0</v>
      </c>
      <c r="N20" s="22">
        <v>0</v>
      </c>
      <c r="O20" s="54">
        <v>0</v>
      </c>
      <c r="P20" s="316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4">
        <v>0</v>
      </c>
    </row>
    <row r="21" spans="1:23" s="18" customFormat="1" ht="33.75" customHeight="1" x14ac:dyDescent="0.35">
      <c r="A21" s="125"/>
      <c r="B21" s="151">
        <v>120</v>
      </c>
      <c r="C21" s="167" t="s">
        <v>12</v>
      </c>
      <c r="D21" s="194" t="s">
        <v>44</v>
      </c>
      <c r="E21" s="152">
        <v>20</v>
      </c>
      <c r="F21" s="152"/>
      <c r="G21" s="21">
        <v>1.1399999999999999</v>
      </c>
      <c r="H21" s="22">
        <v>0.22</v>
      </c>
      <c r="I21" s="23">
        <v>7.44</v>
      </c>
      <c r="J21" s="314">
        <v>36.26</v>
      </c>
      <c r="K21" s="316">
        <v>0.02</v>
      </c>
      <c r="L21" s="21">
        <v>2.4E-2</v>
      </c>
      <c r="M21" s="22">
        <v>0.08</v>
      </c>
      <c r="N21" s="22">
        <v>0</v>
      </c>
      <c r="O21" s="54">
        <v>0</v>
      </c>
      <c r="P21" s="316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4">
        <v>1.2E-2</v>
      </c>
    </row>
    <row r="22" spans="1:23" s="18" customFormat="1" ht="33.75" customHeight="1" x14ac:dyDescent="0.35">
      <c r="A22" s="125"/>
      <c r="B22" s="257"/>
      <c r="C22" s="259"/>
      <c r="D22" s="348" t="s">
        <v>18</v>
      </c>
      <c r="E22" s="370">
        <f>E15+E16+E17+E18+E19+E20+E21+60</f>
        <v>900</v>
      </c>
      <c r="F22" s="144"/>
      <c r="G22" s="220">
        <f>SUM(G15:G21)</f>
        <v>27.110000000000003</v>
      </c>
      <c r="H22" s="15">
        <f>SUM(H15:H21)</f>
        <v>27.38</v>
      </c>
      <c r="I22" s="51">
        <f t="shared" ref="I22" si="1">SUM(I15:I21)</f>
        <v>93.01</v>
      </c>
      <c r="J22" s="377">
        <f>SUM(J15:J21)</f>
        <v>733.66</v>
      </c>
      <c r="K22" s="609">
        <f t="shared" ref="K22:W22" si="2">SUM(K14:K21)</f>
        <v>0.2</v>
      </c>
      <c r="L22" s="609">
        <f t="shared" si="2"/>
        <v>0.32400000000000007</v>
      </c>
      <c r="M22" s="610">
        <f t="shared" si="2"/>
        <v>14.9</v>
      </c>
      <c r="N22" s="610">
        <f t="shared" si="2"/>
        <v>235.70000000000002</v>
      </c>
      <c r="O22" s="611">
        <f t="shared" si="2"/>
        <v>0.08</v>
      </c>
      <c r="P22" s="609">
        <f t="shared" si="2"/>
        <v>100.95</v>
      </c>
      <c r="Q22" s="610">
        <f t="shared" si="2"/>
        <v>369.47</v>
      </c>
      <c r="R22" s="610">
        <f t="shared" si="2"/>
        <v>110.07</v>
      </c>
      <c r="S22" s="610">
        <f t="shared" si="2"/>
        <v>7.25</v>
      </c>
      <c r="T22" s="610">
        <f t="shared" si="2"/>
        <v>1148.8499999999999</v>
      </c>
      <c r="U22" s="610">
        <f t="shared" si="2"/>
        <v>1.7000000000000001E-2</v>
      </c>
      <c r="V22" s="610">
        <f t="shared" si="2"/>
        <v>1.2200000000000001E-2</v>
      </c>
      <c r="W22" s="673">
        <f t="shared" si="2"/>
        <v>0.17300000000000001</v>
      </c>
    </row>
    <row r="23" spans="1:23" s="18" customFormat="1" ht="33.75" customHeight="1" thickBot="1" x14ac:dyDescent="0.4">
      <c r="A23" s="296"/>
      <c r="B23" s="380"/>
      <c r="C23" s="343"/>
      <c r="D23" s="350" t="s">
        <v>19</v>
      </c>
      <c r="E23" s="343"/>
      <c r="F23" s="365"/>
      <c r="G23" s="346"/>
      <c r="H23" s="47"/>
      <c r="I23" s="48"/>
      <c r="J23" s="378">
        <f>J22/23.5</f>
        <v>31.219574468085106</v>
      </c>
      <c r="K23" s="346"/>
      <c r="L23" s="341"/>
      <c r="M23" s="47"/>
      <c r="N23" s="47"/>
      <c r="O23" s="345"/>
      <c r="P23" s="346"/>
      <c r="Q23" s="47"/>
      <c r="R23" s="47"/>
      <c r="S23" s="47"/>
      <c r="T23" s="47"/>
      <c r="U23" s="47"/>
      <c r="V23" s="47"/>
      <c r="W23" s="48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39" customFormat="1" ht="18" x14ac:dyDescent="0.35">
      <c r="B25" s="317"/>
      <c r="C25" s="318"/>
      <c r="D25" s="319"/>
      <c r="E25" s="320"/>
      <c r="F25" s="318"/>
      <c r="G25" s="318"/>
      <c r="H25" s="318"/>
      <c r="I25" s="318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482"/>
      <c r="C4" s="462" t="s">
        <v>37</v>
      </c>
      <c r="D4" s="119"/>
      <c r="E4" s="177"/>
      <c r="F4" s="114"/>
      <c r="G4" s="121"/>
      <c r="H4" s="77" t="s">
        <v>20</v>
      </c>
      <c r="I4" s="77"/>
      <c r="J4" s="77"/>
      <c r="K4" s="206" t="s">
        <v>21</v>
      </c>
      <c r="L4" s="773" t="s">
        <v>22</v>
      </c>
      <c r="M4" s="774"/>
      <c r="N4" s="775"/>
      <c r="O4" s="775"/>
      <c r="P4" s="775"/>
      <c r="Q4" s="777" t="s">
        <v>23</v>
      </c>
      <c r="R4" s="778"/>
      <c r="S4" s="778"/>
      <c r="T4" s="778"/>
      <c r="U4" s="778"/>
      <c r="V4" s="778"/>
      <c r="W4" s="778"/>
      <c r="X4" s="779"/>
    </row>
    <row r="5" spans="1:24" s="18" customFormat="1" ht="28.5" customHeight="1" thickBot="1" x14ac:dyDescent="0.4">
      <c r="A5" s="160" t="s">
        <v>0</v>
      </c>
      <c r="B5" s="483"/>
      <c r="C5" s="122" t="s">
        <v>38</v>
      </c>
      <c r="D5" s="486" t="s">
        <v>39</v>
      </c>
      <c r="E5" s="122" t="s">
        <v>36</v>
      </c>
      <c r="F5" s="115" t="s">
        <v>24</v>
      </c>
      <c r="G5" s="122" t="s">
        <v>35</v>
      </c>
      <c r="H5" s="627" t="s">
        <v>25</v>
      </c>
      <c r="I5" s="628" t="s">
        <v>26</v>
      </c>
      <c r="J5" s="629" t="s">
        <v>27</v>
      </c>
      <c r="K5" s="207" t="s">
        <v>28</v>
      </c>
      <c r="L5" s="631" t="s">
        <v>29</v>
      </c>
      <c r="M5" s="631" t="s">
        <v>121</v>
      </c>
      <c r="N5" s="631" t="s">
        <v>30</v>
      </c>
      <c r="O5" s="651" t="s">
        <v>122</v>
      </c>
      <c r="P5" s="643" t="s">
        <v>123</v>
      </c>
      <c r="Q5" s="433" t="s">
        <v>31</v>
      </c>
      <c r="R5" s="433" t="s">
        <v>32</v>
      </c>
      <c r="S5" s="433" t="s">
        <v>33</v>
      </c>
      <c r="T5" s="433" t="s">
        <v>34</v>
      </c>
      <c r="U5" s="433" t="s">
        <v>124</v>
      </c>
      <c r="V5" s="433" t="s">
        <v>125</v>
      </c>
      <c r="W5" s="433" t="s">
        <v>126</v>
      </c>
      <c r="X5" s="607" t="s">
        <v>127</v>
      </c>
    </row>
    <row r="6" spans="1:24" s="18" customFormat="1" ht="33.75" customHeight="1" x14ac:dyDescent="0.35">
      <c r="A6" s="101" t="s">
        <v>5</v>
      </c>
      <c r="B6" s="484"/>
      <c r="C6" s="326">
        <v>224</v>
      </c>
      <c r="D6" s="379" t="s">
        <v>17</v>
      </c>
      <c r="E6" s="360" t="s">
        <v>155</v>
      </c>
      <c r="F6" s="342">
        <v>60</v>
      </c>
      <c r="G6" s="328"/>
      <c r="H6" s="331">
        <v>4.5199999999999996</v>
      </c>
      <c r="I6" s="104">
        <v>5.05</v>
      </c>
      <c r="J6" s="105">
        <v>15.54</v>
      </c>
      <c r="K6" s="674">
        <v>138.9</v>
      </c>
      <c r="L6" s="331">
        <v>0</v>
      </c>
      <c r="M6" s="104">
        <v>0</v>
      </c>
      <c r="N6" s="104">
        <v>0.2</v>
      </c>
      <c r="O6" s="104">
        <v>0</v>
      </c>
      <c r="P6" s="675">
        <v>0</v>
      </c>
      <c r="Q6" s="331">
        <v>2.76</v>
      </c>
      <c r="R6" s="104">
        <v>2.34</v>
      </c>
      <c r="S6" s="104">
        <v>1.26</v>
      </c>
      <c r="T6" s="104">
        <v>0.06</v>
      </c>
      <c r="U6" s="104">
        <v>11.82</v>
      </c>
      <c r="V6" s="104">
        <v>0</v>
      </c>
      <c r="W6" s="104">
        <v>0</v>
      </c>
      <c r="X6" s="105">
        <v>0</v>
      </c>
    </row>
    <row r="7" spans="1:24" s="18" customFormat="1" ht="33.75" customHeight="1" x14ac:dyDescent="0.35">
      <c r="A7" s="99"/>
      <c r="B7" s="485"/>
      <c r="C7" s="152">
        <v>49</v>
      </c>
      <c r="D7" s="228" t="s">
        <v>7</v>
      </c>
      <c r="E7" s="355" t="s">
        <v>110</v>
      </c>
      <c r="F7" s="202">
        <v>200</v>
      </c>
      <c r="G7" s="117"/>
      <c r="H7" s="279">
        <v>8.6</v>
      </c>
      <c r="I7" s="95">
        <v>8.4</v>
      </c>
      <c r="J7" s="231">
        <v>10.8</v>
      </c>
      <c r="K7" s="456">
        <v>153.80000000000001</v>
      </c>
      <c r="L7" s="279">
        <v>0.1</v>
      </c>
      <c r="M7" s="95">
        <v>0.16</v>
      </c>
      <c r="N7" s="95">
        <v>10</v>
      </c>
      <c r="O7" s="95">
        <v>305.8</v>
      </c>
      <c r="P7" s="96">
        <v>0.36</v>
      </c>
      <c r="Q7" s="279">
        <v>36.840000000000003</v>
      </c>
      <c r="R7" s="95">
        <v>101.94</v>
      </c>
      <c r="S7" s="95">
        <v>30.52</v>
      </c>
      <c r="T7" s="95">
        <v>1.2</v>
      </c>
      <c r="U7" s="95">
        <v>199.4</v>
      </c>
      <c r="V7" s="95">
        <v>4.0000000000000001E-3</v>
      </c>
      <c r="W7" s="95">
        <v>0</v>
      </c>
      <c r="X7" s="231">
        <v>7.0000000000000007E-2</v>
      </c>
    </row>
    <row r="8" spans="1:24" s="18" customFormat="1" ht="33.75" customHeight="1" x14ac:dyDescent="0.35">
      <c r="A8" s="102"/>
      <c r="B8" s="494" t="s">
        <v>73</v>
      </c>
      <c r="C8" s="198">
        <v>179</v>
      </c>
      <c r="D8" s="408" t="s">
        <v>8</v>
      </c>
      <c r="E8" s="516" t="s">
        <v>108</v>
      </c>
      <c r="F8" s="405">
        <v>90</v>
      </c>
      <c r="G8" s="178"/>
      <c r="H8" s="517">
        <v>11.61</v>
      </c>
      <c r="I8" s="518">
        <v>7.02</v>
      </c>
      <c r="J8" s="519">
        <v>2.52</v>
      </c>
      <c r="K8" s="520">
        <v>119.43</v>
      </c>
      <c r="L8" s="517">
        <v>0.21</v>
      </c>
      <c r="M8" s="518">
        <v>1.55</v>
      </c>
      <c r="N8" s="518">
        <v>77.16</v>
      </c>
      <c r="O8" s="518">
        <v>4412.25</v>
      </c>
      <c r="P8" s="594">
        <v>1.08</v>
      </c>
      <c r="Q8" s="517">
        <v>22.15</v>
      </c>
      <c r="R8" s="518">
        <v>221.14</v>
      </c>
      <c r="S8" s="518">
        <v>14.93</v>
      </c>
      <c r="T8" s="518">
        <v>11.35</v>
      </c>
      <c r="U8" s="518">
        <v>233.1</v>
      </c>
      <c r="V8" s="518">
        <v>6.0000000000000001E-3</v>
      </c>
      <c r="W8" s="518">
        <v>3.5999999999999997E-2</v>
      </c>
      <c r="X8" s="519">
        <v>0.21</v>
      </c>
    </row>
    <row r="9" spans="1:24" s="18" customFormat="1" ht="33.75" customHeight="1" x14ac:dyDescent="0.35">
      <c r="A9" s="102"/>
      <c r="B9" s="495" t="s">
        <v>74</v>
      </c>
      <c r="C9" s="199">
        <v>85</v>
      </c>
      <c r="D9" s="407" t="s">
        <v>8</v>
      </c>
      <c r="E9" s="515" t="s">
        <v>151</v>
      </c>
      <c r="F9" s="406">
        <v>90</v>
      </c>
      <c r="G9" s="179"/>
      <c r="H9" s="412">
        <v>13.77</v>
      </c>
      <c r="I9" s="62">
        <v>7.74</v>
      </c>
      <c r="J9" s="90">
        <v>3.33</v>
      </c>
      <c r="K9" s="410">
        <v>138.15</v>
      </c>
      <c r="L9" s="412">
        <v>0.16</v>
      </c>
      <c r="M9" s="62">
        <v>1.38</v>
      </c>
      <c r="N9" s="62">
        <v>6.79</v>
      </c>
      <c r="O9" s="62">
        <v>3925.53</v>
      </c>
      <c r="P9" s="63">
        <v>0.84</v>
      </c>
      <c r="Q9" s="412">
        <v>28.8</v>
      </c>
      <c r="R9" s="62">
        <v>204.4</v>
      </c>
      <c r="S9" s="62">
        <v>17.18</v>
      </c>
      <c r="T9" s="62">
        <v>4.4000000000000004</v>
      </c>
      <c r="U9" s="62">
        <v>195.48</v>
      </c>
      <c r="V9" s="62">
        <v>3.1E-2</v>
      </c>
      <c r="W9" s="62">
        <v>2.8000000000000001E-2</v>
      </c>
      <c r="X9" s="90">
        <v>0.16</v>
      </c>
    </row>
    <row r="10" spans="1:24" s="18" customFormat="1" ht="33.75" customHeight="1" x14ac:dyDescent="0.35">
      <c r="A10" s="102"/>
      <c r="B10" s="485"/>
      <c r="C10" s="152">
        <v>64</v>
      </c>
      <c r="D10" s="228" t="s">
        <v>46</v>
      </c>
      <c r="E10" s="355" t="s">
        <v>70</v>
      </c>
      <c r="F10" s="202">
        <v>150</v>
      </c>
      <c r="G10" s="117"/>
      <c r="H10" s="279">
        <v>6.45</v>
      </c>
      <c r="I10" s="95">
        <v>4.05</v>
      </c>
      <c r="J10" s="231">
        <v>40.200000000000003</v>
      </c>
      <c r="K10" s="456">
        <v>223.65</v>
      </c>
      <c r="L10" s="279">
        <v>0.08</v>
      </c>
      <c r="M10" s="95">
        <v>0.2</v>
      </c>
      <c r="N10" s="95">
        <v>0</v>
      </c>
      <c r="O10" s="95">
        <v>30</v>
      </c>
      <c r="P10" s="96">
        <v>0.11</v>
      </c>
      <c r="Q10" s="279">
        <v>13.05</v>
      </c>
      <c r="R10" s="95">
        <v>58.34</v>
      </c>
      <c r="S10" s="95">
        <v>22.53</v>
      </c>
      <c r="T10" s="95">
        <v>1.25</v>
      </c>
      <c r="U10" s="95">
        <v>1.1000000000000001</v>
      </c>
      <c r="V10" s="95">
        <v>0</v>
      </c>
      <c r="W10" s="95">
        <v>0</v>
      </c>
      <c r="X10" s="231">
        <v>0</v>
      </c>
    </row>
    <row r="11" spans="1:24" s="18" customFormat="1" ht="43.5" customHeight="1" x14ac:dyDescent="0.35">
      <c r="A11" s="102"/>
      <c r="B11" s="485"/>
      <c r="C11" s="152">
        <v>95</v>
      </c>
      <c r="D11" s="299" t="s">
        <v>15</v>
      </c>
      <c r="E11" s="361" t="s">
        <v>144</v>
      </c>
      <c r="F11" s="323">
        <v>200</v>
      </c>
      <c r="G11" s="182"/>
      <c r="H11" s="316">
        <v>0</v>
      </c>
      <c r="I11" s="22">
        <v>0</v>
      </c>
      <c r="J11" s="54">
        <v>20</v>
      </c>
      <c r="K11" s="315">
        <v>80.599999999999994</v>
      </c>
      <c r="L11" s="274">
        <v>0.1</v>
      </c>
      <c r="M11" s="17">
        <v>0.1</v>
      </c>
      <c r="N11" s="17">
        <v>3</v>
      </c>
      <c r="O11" s="17">
        <v>79.2</v>
      </c>
      <c r="P11" s="20">
        <v>0.96</v>
      </c>
      <c r="Q11" s="274">
        <v>0</v>
      </c>
      <c r="R11" s="17">
        <v>0</v>
      </c>
      <c r="S11" s="34">
        <v>0</v>
      </c>
      <c r="T11" s="17">
        <v>0</v>
      </c>
      <c r="U11" s="17">
        <v>0</v>
      </c>
      <c r="V11" s="17">
        <v>0</v>
      </c>
      <c r="W11" s="17">
        <v>0</v>
      </c>
      <c r="X11" s="50">
        <v>0</v>
      </c>
    </row>
    <row r="12" spans="1:24" s="18" customFormat="1" ht="33.75" customHeight="1" x14ac:dyDescent="0.35">
      <c r="A12" s="102"/>
      <c r="B12" s="485"/>
      <c r="C12" s="234">
        <v>119</v>
      </c>
      <c r="D12" s="228" t="s">
        <v>11</v>
      </c>
      <c r="E12" s="169" t="s">
        <v>53</v>
      </c>
      <c r="F12" s="152">
        <v>20</v>
      </c>
      <c r="G12" s="182"/>
      <c r="H12" s="316">
        <v>1.4</v>
      </c>
      <c r="I12" s="22">
        <v>0.14000000000000001</v>
      </c>
      <c r="J12" s="54">
        <v>8.8000000000000007</v>
      </c>
      <c r="K12" s="512">
        <v>48</v>
      </c>
      <c r="L12" s="316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16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4">
        <v>0</v>
      </c>
    </row>
    <row r="13" spans="1:24" s="18" customFormat="1" ht="33.75" customHeight="1" x14ac:dyDescent="0.35">
      <c r="A13" s="102"/>
      <c r="B13" s="485"/>
      <c r="C13" s="152">
        <v>120</v>
      </c>
      <c r="D13" s="228" t="s">
        <v>12</v>
      </c>
      <c r="E13" s="169" t="s">
        <v>44</v>
      </c>
      <c r="F13" s="152">
        <v>20</v>
      </c>
      <c r="G13" s="182"/>
      <c r="H13" s="316">
        <v>1.1399999999999999</v>
      </c>
      <c r="I13" s="22">
        <v>0.22</v>
      </c>
      <c r="J13" s="54">
        <v>7.44</v>
      </c>
      <c r="K13" s="512">
        <v>36.26</v>
      </c>
      <c r="L13" s="316">
        <v>0.02</v>
      </c>
      <c r="M13" s="22">
        <v>2.4E-2</v>
      </c>
      <c r="N13" s="22">
        <v>0.08</v>
      </c>
      <c r="O13" s="22">
        <v>0</v>
      </c>
      <c r="P13" s="23">
        <v>0</v>
      </c>
      <c r="Q13" s="316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3.75" customHeight="1" x14ac:dyDescent="0.35">
      <c r="A14" s="102"/>
      <c r="B14" s="521" t="s">
        <v>73</v>
      </c>
      <c r="C14" s="198"/>
      <c r="D14" s="189"/>
      <c r="E14" s="522" t="s">
        <v>18</v>
      </c>
      <c r="F14" s="340">
        <f>F6+F7+F8+F10+F11+F12+F13</f>
        <v>740</v>
      </c>
      <c r="G14" s="592"/>
      <c r="H14" s="523">
        <f>H6+H7+H8+H10+H11+H12+H13</f>
        <v>33.72</v>
      </c>
      <c r="I14" s="524">
        <f t="shared" ref="I14:X14" si="0">I6+I7+I8+I10+I11+I12+I13</f>
        <v>24.88</v>
      </c>
      <c r="J14" s="525">
        <f t="shared" si="0"/>
        <v>105.3</v>
      </c>
      <c r="K14" s="578">
        <f t="shared" si="0"/>
        <v>800.6400000000001</v>
      </c>
      <c r="L14" s="523">
        <f t="shared" si="0"/>
        <v>0.53</v>
      </c>
      <c r="M14" s="524">
        <f t="shared" si="0"/>
        <v>2.0399999999999996</v>
      </c>
      <c r="N14" s="524">
        <f t="shared" si="0"/>
        <v>90.44</v>
      </c>
      <c r="O14" s="524">
        <f t="shared" si="0"/>
        <v>4827.25</v>
      </c>
      <c r="P14" s="595">
        <f t="shared" si="0"/>
        <v>2.5099999999999998</v>
      </c>
      <c r="Q14" s="523">
        <f t="shared" si="0"/>
        <v>89</v>
      </c>
      <c r="R14" s="524">
        <f t="shared" si="0"/>
        <v>451.36</v>
      </c>
      <c r="S14" s="524">
        <f t="shared" si="0"/>
        <v>90.440000000000012</v>
      </c>
      <c r="T14" s="524">
        <f t="shared" si="0"/>
        <v>14.88</v>
      </c>
      <c r="U14" s="524">
        <f t="shared" si="0"/>
        <v>537.52</v>
      </c>
      <c r="V14" s="524">
        <f t="shared" si="0"/>
        <v>1.26E-2</v>
      </c>
      <c r="W14" s="524">
        <f t="shared" si="0"/>
        <v>3.9E-2</v>
      </c>
      <c r="X14" s="525">
        <f t="shared" si="0"/>
        <v>0.29200000000000004</v>
      </c>
    </row>
    <row r="15" spans="1:24" s="18" customFormat="1" ht="33.75" customHeight="1" x14ac:dyDescent="0.35">
      <c r="A15" s="102"/>
      <c r="B15" s="526" t="s">
        <v>74</v>
      </c>
      <c r="C15" s="271"/>
      <c r="D15" s="527"/>
      <c r="E15" s="528" t="s">
        <v>18</v>
      </c>
      <c r="F15" s="339">
        <f>F6+F7+F9+F10+F11+F12+F13</f>
        <v>740</v>
      </c>
      <c r="G15" s="593"/>
      <c r="H15" s="563">
        <f>H6+H7+H9+H10+H11+H12+H13</f>
        <v>35.880000000000003</v>
      </c>
      <c r="I15" s="562">
        <f t="shared" ref="I15:X15" si="1">I6+I7+I9+I10+I11+I12+I13</f>
        <v>25.599999999999998</v>
      </c>
      <c r="J15" s="564">
        <f t="shared" si="1"/>
        <v>106.11</v>
      </c>
      <c r="K15" s="565">
        <f t="shared" si="1"/>
        <v>819.36</v>
      </c>
      <c r="L15" s="563">
        <f t="shared" si="1"/>
        <v>0.48000000000000009</v>
      </c>
      <c r="M15" s="562">
        <f t="shared" si="1"/>
        <v>1.8699999999999999</v>
      </c>
      <c r="N15" s="562">
        <f t="shared" si="1"/>
        <v>20.069999999999997</v>
      </c>
      <c r="O15" s="562">
        <f t="shared" si="1"/>
        <v>4340.53</v>
      </c>
      <c r="P15" s="566">
        <f t="shared" si="1"/>
        <v>2.27</v>
      </c>
      <c r="Q15" s="563">
        <f t="shared" si="1"/>
        <v>95.65</v>
      </c>
      <c r="R15" s="562">
        <f t="shared" si="1"/>
        <v>434.62</v>
      </c>
      <c r="S15" s="562">
        <f t="shared" si="1"/>
        <v>92.690000000000012</v>
      </c>
      <c r="T15" s="562">
        <f t="shared" si="1"/>
        <v>7.9300000000000006</v>
      </c>
      <c r="U15" s="562">
        <f t="shared" si="1"/>
        <v>499.90000000000003</v>
      </c>
      <c r="V15" s="562">
        <f t="shared" si="1"/>
        <v>3.7600000000000008E-2</v>
      </c>
      <c r="W15" s="562">
        <f t="shared" si="1"/>
        <v>3.1E-2</v>
      </c>
      <c r="X15" s="564">
        <f t="shared" si="1"/>
        <v>0.24200000000000002</v>
      </c>
    </row>
    <row r="16" spans="1:24" s="18" customFormat="1" ht="33.75" customHeight="1" thickBot="1" x14ac:dyDescent="0.4">
      <c r="A16" s="102"/>
      <c r="B16" s="529" t="s">
        <v>73</v>
      </c>
      <c r="C16" s="270"/>
      <c r="D16" s="530"/>
      <c r="E16" s="531" t="s">
        <v>19</v>
      </c>
      <c r="F16" s="532"/>
      <c r="G16" s="533"/>
      <c r="H16" s="523"/>
      <c r="I16" s="524"/>
      <c r="J16" s="525"/>
      <c r="K16" s="542">
        <f>K14/23.5</f>
        <v>34.069787234042558</v>
      </c>
      <c r="L16" s="523"/>
      <c r="M16" s="524"/>
      <c r="N16" s="524"/>
      <c r="O16" s="524"/>
      <c r="P16" s="595"/>
      <c r="Q16" s="523"/>
      <c r="R16" s="524"/>
      <c r="S16" s="524"/>
      <c r="T16" s="524"/>
      <c r="U16" s="524"/>
      <c r="V16" s="524"/>
      <c r="W16" s="524"/>
      <c r="X16" s="525"/>
    </row>
    <row r="17" spans="1:24" s="18" customFormat="1" ht="33.75" customHeight="1" thickBot="1" x14ac:dyDescent="0.4">
      <c r="A17" s="436"/>
      <c r="B17" s="534" t="s">
        <v>74</v>
      </c>
      <c r="C17" s="201"/>
      <c r="D17" s="535"/>
      <c r="E17" s="536" t="s">
        <v>19</v>
      </c>
      <c r="F17" s="537"/>
      <c r="G17" s="180"/>
      <c r="H17" s="538"/>
      <c r="I17" s="539"/>
      <c r="J17" s="540"/>
      <c r="K17" s="541">
        <f>K15/23.5</f>
        <v>34.866382978723408</v>
      </c>
      <c r="L17" s="538"/>
      <c r="M17" s="539"/>
      <c r="N17" s="539"/>
      <c r="O17" s="539"/>
      <c r="P17" s="596"/>
      <c r="Q17" s="538"/>
      <c r="R17" s="539"/>
      <c r="S17" s="539"/>
      <c r="T17" s="539"/>
      <c r="U17" s="539"/>
      <c r="V17" s="539"/>
      <c r="W17" s="539"/>
      <c r="X17" s="540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67" t="s">
        <v>64</v>
      </c>
      <c r="B19" s="489"/>
      <c r="C19" s="68"/>
      <c r="D19" s="61"/>
      <c r="E19" s="27"/>
      <c r="F19" s="28"/>
      <c r="G19" s="11"/>
      <c r="H19" s="9"/>
      <c r="I19" s="11"/>
      <c r="J19" s="11"/>
    </row>
    <row r="20" spans="1:24" ht="18" x14ac:dyDescent="0.35">
      <c r="A20" s="64" t="s">
        <v>65</v>
      </c>
      <c r="B20" s="264"/>
      <c r="C20" s="65"/>
      <c r="D20" s="66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33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86"/>
      <c r="B4" s="676" t="s">
        <v>37</v>
      </c>
      <c r="C4" s="145"/>
      <c r="D4" s="187"/>
      <c r="E4" s="786" t="s">
        <v>24</v>
      </c>
      <c r="F4" s="677"/>
      <c r="G4" s="77" t="s">
        <v>20</v>
      </c>
      <c r="H4" s="77"/>
      <c r="I4" s="77"/>
      <c r="J4" s="206" t="s">
        <v>21</v>
      </c>
      <c r="K4" s="773" t="s">
        <v>22</v>
      </c>
      <c r="L4" s="774"/>
      <c r="M4" s="775"/>
      <c r="N4" s="775"/>
      <c r="O4" s="776"/>
      <c r="P4" s="777" t="s">
        <v>23</v>
      </c>
      <c r="Q4" s="778"/>
      <c r="R4" s="778"/>
      <c r="S4" s="778"/>
      <c r="T4" s="778"/>
      <c r="U4" s="778"/>
      <c r="V4" s="778"/>
      <c r="W4" s="779"/>
    </row>
    <row r="5" spans="1:23" s="18" customFormat="1" ht="28.5" customHeight="1" thickBot="1" x14ac:dyDescent="0.4">
      <c r="A5" s="352" t="s">
        <v>0</v>
      </c>
      <c r="B5" s="115" t="s">
        <v>38</v>
      </c>
      <c r="C5" s="146" t="s">
        <v>39</v>
      </c>
      <c r="D5" s="115" t="s">
        <v>36</v>
      </c>
      <c r="E5" s="787"/>
      <c r="F5" s="122" t="s">
        <v>35</v>
      </c>
      <c r="G5" s="82" t="s">
        <v>25</v>
      </c>
      <c r="H5" s="83" t="s">
        <v>26</v>
      </c>
      <c r="I5" s="203" t="s">
        <v>27</v>
      </c>
      <c r="J5" s="207" t="s">
        <v>28</v>
      </c>
      <c r="K5" s="631" t="s">
        <v>29</v>
      </c>
      <c r="L5" s="631" t="s">
        <v>121</v>
      </c>
      <c r="M5" s="631" t="s">
        <v>30</v>
      </c>
      <c r="N5" s="651" t="s">
        <v>122</v>
      </c>
      <c r="O5" s="631" t="s">
        <v>123</v>
      </c>
      <c r="P5" s="433" t="s">
        <v>31</v>
      </c>
      <c r="Q5" s="433" t="s">
        <v>32</v>
      </c>
      <c r="R5" s="433" t="s">
        <v>33</v>
      </c>
      <c r="S5" s="433" t="s">
        <v>34</v>
      </c>
      <c r="T5" s="433" t="s">
        <v>124</v>
      </c>
      <c r="U5" s="433" t="s">
        <v>125</v>
      </c>
      <c r="V5" s="433" t="s">
        <v>126</v>
      </c>
      <c r="W5" s="607" t="s">
        <v>127</v>
      </c>
    </row>
    <row r="6" spans="1:23" s="18" customFormat="1" ht="33.75" customHeight="1" x14ac:dyDescent="0.35">
      <c r="A6" s="93" t="s">
        <v>5</v>
      </c>
      <c r="B6" s="156">
        <v>13</v>
      </c>
      <c r="C6" s="280" t="s">
        <v>6</v>
      </c>
      <c r="D6" s="704" t="s">
        <v>56</v>
      </c>
      <c r="E6" s="702">
        <v>60</v>
      </c>
      <c r="F6" s="661"/>
      <c r="G6" s="413">
        <v>1.2</v>
      </c>
      <c r="H6" s="58">
        <v>4.26</v>
      </c>
      <c r="I6" s="59">
        <v>6.18</v>
      </c>
      <c r="J6" s="411">
        <v>67.92</v>
      </c>
      <c r="K6" s="413">
        <v>0.03</v>
      </c>
      <c r="L6" s="58">
        <v>0.02</v>
      </c>
      <c r="M6" s="58">
        <v>7.44</v>
      </c>
      <c r="N6" s="58">
        <v>930</v>
      </c>
      <c r="O6" s="473">
        <v>0</v>
      </c>
      <c r="P6" s="413">
        <v>24.87</v>
      </c>
      <c r="Q6" s="58">
        <v>42.95</v>
      </c>
      <c r="R6" s="58">
        <v>26.03</v>
      </c>
      <c r="S6" s="58">
        <v>0.76</v>
      </c>
      <c r="T6" s="58">
        <v>199.1</v>
      </c>
      <c r="U6" s="58">
        <v>2E-3</v>
      </c>
      <c r="V6" s="58">
        <v>0</v>
      </c>
      <c r="W6" s="59">
        <v>0.04</v>
      </c>
    </row>
    <row r="7" spans="1:23" s="18" customFormat="1" ht="33.75" customHeight="1" x14ac:dyDescent="0.35">
      <c r="A7" s="93"/>
      <c r="B7" s="153">
        <v>48</v>
      </c>
      <c r="C7" s="634" t="s">
        <v>7</v>
      </c>
      <c r="D7" s="272" t="s">
        <v>72</v>
      </c>
      <c r="E7" s="216">
        <v>200</v>
      </c>
      <c r="F7" s="153"/>
      <c r="G7" s="91">
        <v>7.2</v>
      </c>
      <c r="H7" s="13">
        <v>6.4</v>
      </c>
      <c r="I7" s="25">
        <v>8</v>
      </c>
      <c r="J7" s="154">
        <v>117.6</v>
      </c>
      <c r="K7" s="275">
        <v>0.1</v>
      </c>
      <c r="L7" s="91">
        <v>0.08</v>
      </c>
      <c r="M7" s="13">
        <v>15.44</v>
      </c>
      <c r="N7" s="13">
        <v>96</v>
      </c>
      <c r="O7" s="50">
        <v>0.06</v>
      </c>
      <c r="P7" s="275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0">
        <v>0.2</v>
      </c>
    </row>
    <row r="8" spans="1:23" s="18" customFormat="1" ht="33.75" customHeight="1" x14ac:dyDescent="0.35">
      <c r="A8" s="687"/>
      <c r="B8" s="152">
        <v>193</v>
      </c>
      <c r="C8" s="635" t="s">
        <v>8</v>
      </c>
      <c r="D8" s="355" t="s">
        <v>77</v>
      </c>
      <c r="E8" s="324">
        <v>90</v>
      </c>
      <c r="F8" s="182"/>
      <c r="G8" s="457">
        <v>15.3</v>
      </c>
      <c r="H8" s="108">
        <v>14.85</v>
      </c>
      <c r="I8" s="113">
        <v>7.56</v>
      </c>
      <c r="J8" s="569">
        <v>224.91</v>
      </c>
      <c r="K8" s="275">
        <v>0.38</v>
      </c>
      <c r="L8" s="13">
        <v>0.13</v>
      </c>
      <c r="M8" s="13">
        <v>0.09</v>
      </c>
      <c r="N8" s="13">
        <v>54</v>
      </c>
      <c r="O8" s="25">
        <v>0.23</v>
      </c>
      <c r="P8" s="275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0">
        <v>0.12</v>
      </c>
    </row>
    <row r="9" spans="1:23" s="18" customFormat="1" ht="33.75" customHeight="1" x14ac:dyDescent="0.35">
      <c r="A9" s="429"/>
      <c r="B9" s="151">
        <v>54</v>
      </c>
      <c r="C9" s="186" t="s">
        <v>62</v>
      </c>
      <c r="D9" s="194" t="s">
        <v>41</v>
      </c>
      <c r="E9" s="183">
        <v>150</v>
      </c>
      <c r="F9" s="151"/>
      <c r="G9" s="21">
        <v>7.2</v>
      </c>
      <c r="H9" s="22">
        <v>5.0999999999999996</v>
      </c>
      <c r="I9" s="23">
        <v>33.9</v>
      </c>
      <c r="J9" s="211">
        <v>210.3</v>
      </c>
      <c r="K9" s="316">
        <v>0.21</v>
      </c>
      <c r="L9" s="21">
        <v>0.11</v>
      </c>
      <c r="M9" s="22">
        <v>0</v>
      </c>
      <c r="N9" s="22">
        <v>0</v>
      </c>
      <c r="O9" s="54">
        <v>0</v>
      </c>
      <c r="P9" s="316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4">
        <v>0.02</v>
      </c>
    </row>
    <row r="10" spans="1:23" s="18" customFormat="1" ht="43.5" customHeight="1" x14ac:dyDescent="0.35">
      <c r="A10" s="429"/>
      <c r="B10" s="153">
        <v>107</v>
      </c>
      <c r="C10" s="634" t="s">
        <v>15</v>
      </c>
      <c r="D10" s="272" t="s">
        <v>135</v>
      </c>
      <c r="E10" s="216">
        <v>200</v>
      </c>
      <c r="F10" s="153"/>
      <c r="G10" s="19">
        <v>0</v>
      </c>
      <c r="H10" s="17">
        <v>0</v>
      </c>
      <c r="I10" s="20">
        <v>24.2</v>
      </c>
      <c r="J10" s="208">
        <v>96.6</v>
      </c>
      <c r="K10" s="274">
        <v>0.08</v>
      </c>
      <c r="L10" s="19"/>
      <c r="M10" s="17">
        <v>50</v>
      </c>
      <c r="N10" s="17">
        <v>0.06</v>
      </c>
      <c r="O10" s="46"/>
      <c r="P10" s="274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6"/>
    </row>
    <row r="11" spans="1:23" s="18" customFormat="1" ht="33.75" customHeight="1" x14ac:dyDescent="0.35">
      <c r="A11" s="429"/>
      <c r="B11" s="154">
        <v>119</v>
      </c>
      <c r="C11" s="186" t="s">
        <v>11</v>
      </c>
      <c r="D11" s="190" t="s">
        <v>53</v>
      </c>
      <c r="E11" s="197">
        <v>20</v>
      </c>
      <c r="F11" s="144"/>
      <c r="G11" s="274">
        <v>1.4</v>
      </c>
      <c r="H11" s="17">
        <v>0.14000000000000001</v>
      </c>
      <c r="I11" s="46">
        <v>8.8000000000000007</v>
      </c>
      <c r="J11" s="288">
        <v>48</v>
      </c>
      <c r="K11" s="274">
        <v>0.02</v>
      </c>
      <c r="L11" s="19">
        <v>6.0000000000000001E-3</v>
      </c>
      <c r="M11" s="17">
        <v>0</v>
      </c>
      <c r="N11" s="17">
        <v>0</v>
      </c>
      <c r="O11" s="46">
        <v>0</v>
      </c>
      <c r="P11" s="274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6">
        <v>0</v>
      </c>
    </row>
    <row r="12" spans="1:23" s="18" customFormat="1" ht="33.75" customHeight="1" x14ac:dyDescent="0.35">
      <c r="A12" s="684"/>
      <c r="B12" s="151">
        <v>120</v>
      </c>
      <c r="C12" s="186" t="s">
        <v>12</v>
      </c>
      <c r="D12" s="194" t="s">
        <v>44</v>
      </c>
      <c r="E12" s="183">
        <v>20</v>
      </c>
      <c r="F12" s="151"/>
      <c r="G12" s="19">
        <v>1.1399999999999999</v>
      </c>
      <c r="H12" s="17">
        <v>0.22</v>
      </c>
      <c r="I12" s="20">
        <v>7.44</v>
      </c>
      <c r="J12" s="209">
        <v>36.26</v>
      </c>
      <c r="K12" s="316">
        <v>0.02</v>
      </c>
      <c r="L12" s="21">
        <v>2.4E-2</v>
      </c>
      <c r="M12" s="22">
        <v>0.08</v>
      </c>
      <c r="N12" s="22">
        <v>0</v>
      </c>
      <c r="O12" s="54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3.75" customHeight="1" x14ac:dyDescent="0.35">
      <c r="A13" s="684"/>
      <c r="B13" s="257"/>
      <c r="C13" s="678"/>
      <c r="D13" s="348" t="s">
        <v>18</v>
      </c>
      <c r="E13" s="454">
        <f>SUM(E7:E12)</f>
        <v>680</v>
      </c>
      <c r="F13" s="151"/>
      <c r="G13" s="26">
        <f t="shared" ref="G13:W13" si="0">SUM(G7:G12)</f>
        <v>32.239999999999995</v>
      </c>
      <c r="H13" s="15">
        <f t="shared" si="0"/>
        <v>26.71</v>
      </c>
      <c r="I13" s="139">
        <f t="shared" si="0"/>
        <v>89.899999999999991</v>
      </c>
      <c r="J13" s="366">
        <f t="shared" si="0"/>
        <v>733.67</v>
      </c>
      <c r="K13" s="220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1">
        <f t="shared" si="0"/>
        <v>0.29000000000000004</v>
      </c>
      <c r="P13" s="220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1">
        <f t="shared" si="0"/>
        <v>0.35200000000000004</v>
      </c>
    </row>
    <row r="14" spans="1:23" s="18" customFormat="1" ht="33.75" customHeight="1" thickBot="1" x14ac:dyDescent="0.4">
      <c r="A14" s="685"/>
      <c r="B14" s="380"/>
      <c r="C14" s="679"/>
      <c r="D14" s="350" t="s">
        <v>19</v>
      </c>
      <c r="E14" s="344"/>
      <c r="F14" s="343"/>
      <c r="G14" s="341"/>
      <c r="H14" s="47"/>
      <c r="I14" s="345"/>
      <c r="J14" s="367">
        <f>J13/23.5</f>
        <v>31.22</v>
      </c>
      <c r="K14" s="346"/>
      <c r="L14" s="341"/>
      <c r="M14" s="47"/>
      <c r="N14" s="47"/>
      <c r="O14" s="48"/>
      <c r="P14" s="346"/>
      <c r="Q14" s="47"/>
      <c r="R14" s="47"/>
      <c r="S14" s="47"/>
      <c r="T14" s="47"/>
      <c r="U14" s="47"/>
      <c r="V14" s="47"/>
      <c r="W14" s="48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459"/>
      <c r="B16" s="318"/>
      <c r="C16" s="236"/>
      <c r="D16" s="27"/>
      <c r="E16" s="28"/>
      <c r="F16" s="11"/>
      <c r="G16" s="9"/>
      <c r="H16" s="11"/>
      <c r="I16" s="11"/>
    </row>
    <row r="17" spans="1:9" x14ac:dyDescent="0.35">
      <c r="A17" s="459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2022-04-04T08:06:31Z</dcterms:modified>
</cp:coreProperties>
</file>