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firstSheet="8" activeTab="20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J12" i="6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H13" i="16" l="1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K16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4" i="25" l="1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H14" i="25"/>
  <c r="H13" i="25"/>
  <c r="K29" i="10"/>
  <c r="K28" i="10"/>
  <c r="F24" i="32" l="1"/>
  <c r="F23" i="32"/>
  <c r="I14" i="30" l="1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I13" i="30"/>
  <c r="J13" i="30"/>
  <c r="K13" i="30"/>
  <c r="K15" i="30" s="1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H14" i="30"/>
  <c r="H13" i="30"/>
  <c r="F14" i="30"/>
  <c r="F13" i="30"/>
  <c r="I15" i="26" l="1"/>
  <c r="J15" i="26"/>
  <c r="K15" i="26"/>
  <c r="K17" i="26" s="1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I14" i="26"/>
  <c r="J14" i="26"/>
  <c r="K14" i="26"/>
  <c r="K16" i="26" s="1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5" i="26"/>
  <c r="H14" i="26"/>
  <c r="F15" i="26"/>
  <c r="F14" i="26"/>
  <c r="K16" i="25"/>
  <c r="K15" i="25"/>
  <c r="F14" i="25"/>
  <c r="F13" i="25"/>
  <c r="H14" i="24"/>
  <c r="I14" i="24"/>
  <c r="J14" i="24"/>
  <c r="K14" i="24"/>
  <c r="K16" i="24" s="1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H13" i="24"/>
  <c r="I13" i="24"/>
  <c r="J13" i="24"/>
  <c r="K13" i="24"/>
  <c r="K15" i="24" s="1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F14" i="24"/>
  <c r="F13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12" i="29"/>
  <c r="F13" i="28"/>
  <c r="F13" i="27"/>
  <c r="F13" i="22"/>
  <c r="F12" i="20"/>
  <c r="F22" i="16"/>
  <c r="F20" i="15"/>
  <c r="E21" i="14"/>
  <c r="F25" i="11"/>
  <c r="E20" i="6"/>
  <c r="F13" i="17" l="1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H13" i="17" l="1"/>
  <c r="I13" i="17"/>
  <c r="J13" i="17"/>
  <c r="K13" i="17"/>
  <c r="K13" i="20" l="1"/>
  <c r="J20" i="6" l="1"/>
  <c r="K24" i="31" l="1"/>
  <c r="K12" i="29"/>
  <c r="K13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K13" i="29" l="1"/>
  <c r="J12" i="29"/>
  <c r="I12" i="29"/>
  <c r="H12" i="29"/>
  <c r="K13" i="28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<sst xmlns="http://schemas.openxmlformats.org/spreadsheetml/2006/main" count="1468" uniqueCount="185">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</sst>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7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8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11" t="s">
        <v>39</v>
      </c>
      <c r="C4" s="355"/>
      <c r="D4" s="481"/>
      <c r="E4" s="611"/>
      <c r="F4" s="610"/>
      <c r="G4" s="332" t="s">
        <v>22</v>
      </c>
      <c r="H4" s="333"/>
      <c r="I4" s="334"/>
      <c r="J4" s="414" t="s">
        <v>23</v>
      </c>
      <c r="K4" s="960" t="s">
        <v>24</v>
      </c>
      <c r="L4" s="961"/>
      <c r="M4" s="962"/>
      <c r="N4" s="962"/>
      <c r="O4" s="963"/>
      <c r="P4" s="964" t="s">
        <v>25</v>
      </c>
      <c r="Q4" s="965"/>
      <c r="R4" s="965"/>
      <c r="S4" s="965"/>
      <c r="T4" s="965"/>
      <c r="U4" s="965"/>
      <c r="V4" s="965"/>
      <c r="W4" s="965"/>
    </row>
    <row r="5" spans="1:23" ht="47" thickBot="1" x14ac:dyDescent="0.4">
      <c r="A5" s="108" t="s">
        <v>0</v>
      </c>
      <c r="B5" s="135" t="s">
        <v>40</v>
      </c>
      <c r="C5" s="622" t="s">
        <v>41</v>
      </c>
      <c r="D5" s="165" t="s">
        <v>38</v>
      </c>
      <c r="E5" s="135" t="s">
        <v>26</v>
      </c>
      <c r="F5" s="128" t="s">
        <v>37</v>
      </c>
      <c r="G5" s="300" t="s">
        <v>27</v>
      </c>
      <c r="H5" s="91" t="s">
        <v>28</v>
      </c>
      <c r="I5" s="92" t="s">
        <v>29</v>
      </c>
      <c r="J5" s="415" t="s">
        <v>30</v>
      </c>
      <c r="K5" s="488" t="s">
        <v>31</v>
      </c>
      <c r="L5" s="488" t="s">
        <v>132</v>
      </c>
      <c r="M5" s="488" t="s">
        <v>32</v>
      </c>
      <c r="N5" s="681" t="s">
        <v>133</v>
      </c>
      <c r="O5" s="488" t="s">
        <v>134</v>
      </c>
      <c r="P5" s="488" t="s">
        <v>33</v>
      </c>
      <c r="Q5" s="488" t="s">
        <v>34</v>
      </c>
      <c r="R5" s="488" t="s">
        <v>35</v>
      </c>
      <c r="S5" s="488" t="s">
        <v>36</v>
      </c>
      <c r="T5" s="488" t="s">
        <v>135</v>
      </c>
      <c r="U5" s="488" t="s">
        <v>136</v>
      </c>
      <c r="V5" s="488" t="s">
        <v>137</v>
      </c>
      <c r="W5" s="488" t="s">
        <v>138</v>
      </c>
    </row>
    <row r="6" spans="1:23" ht="34.5" customHeight="1" x14ac:dyDescent="0.35">
      <c r="A6" s="109" t="s">
        <v>5</v>
      </c>
      <c r="B6" s="270">
        <v>225</v>
      </c>
      <c r="C6" s="267" t="s">
        <v>19</v>
      </c>
      <c r="D6" s="344" t="s">
        <v>174</v>
      </c>
      <c r="E6" s="270" t="s">
        <v>96</v>
      </c>
      <c r="F6" s="616"/>
      <c r="G6" s="324">
        <v>4.5999999999999996</v>
      </c>
      <c r="H6" s="39">
        <v>13.4</v>
      </c>
      <c r="I6" s="272">
        <v>26.9</v>
      </c>
      <c r="J6" s="621">
        <v>250</v>
      </c>
      <c r="K6" s="301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37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09">
        <v>56</v>
      </c>
      <c r="C7" s="253" t="s">
        <v>65</v>
      </c>
      <c r="D7" s="381" t="s">
        <v>110</v>
      </c>
      <c r="E7" s="230" t="s">
        <v>97</v>
      </c>
      <c r="F7" s="130"/>
      <c r="G7" s="348">
        <v>6.31</v>
      </c>
      <c r="H7" s="22">
        <v>7.15</v>
      </c>
      <c r="I7" s="54">
        <v>31.59</v>
      </c>
      <c r="J7" s="347">
        <v>215.25</v>
      </c>
      <c r="K7" s="301">
        <v>0.06</v>
      </c>
      <c r="L7" s="19">
        <v>2.3E-2</v>
      </c>
      <c r="M7" s="17">
        <v>0.88</v>
      </c>
      <c r="N7" s="17">
        <v>32.4</v>
      </c>
      <c r="O7" s="20">
        <v>0.1</v>
      </c>
      <c r="P7" s="301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0" t="s">
        <v>4</v>
      </c>
      <c r="D8" s="218" t="s">
        <v>10</v>
      </c>
      <c r="E8" s="174">
        <v>200</v>
      </c>
      <c r="F8" s="317"/>
      <c r="G8" s="301">
        <v>0.2</v>
      </c>
      <c r="H8" s="17">
        <v>0</v>
      </c>
      <c r="I8" s="46">
        <v>11</v>
      </c>
      <c r="J8" s="321">
        <v>45.6</v>
      </c>
      <c r="K8" s="301">
        <v>0</v>
      </c>
      <c r="L8" s="19">
        <v>0</v>
      </c>
      <c r="M8" s="17">
        <v>2.6</v>
      </c>
      <c r="N8" s="17">
        <v>0</v>
      </c>
      <c r="O8" s="46">
        <v>0</v>
      </c>
      <c r="P8" s="301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18" t="s">
        <v>13</v>
      </c>
      <c r="D9" s="268" t="s">
        <v>52</v>
      </c>
      <c r="E9" s="439">
        <v>30</v>
      </c>
      <c r="F9" s="174"/>
      <c r="G9" s="19">
        <v>2.16</v>
      </c>
      <c r="H9" s="17">
        <v>0.81</v>
      </c>
      <c r="I9" s="20">
        <v>14.73</v>
      </c>
      <c r="J9" s="236">
        <v>75.66</v>
      </c>
      <c r="K9" s="301">
        <v>0.04</v>
      </c>
      <c r="L9" s="19">
        <v>0.01</v>
      </c>
      <c r="M9" s="17">
        <v>0</v>
      </c>
      <c r="N9" s="17">
        <v>0</v>
      </c>
      <c r="O9" s="46">
        <v>0</v>
      </c>
      <c r="P9" s="301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53" t="s">
        <v>14</v>
      </c>
      <c r="D10" s="255" t="s">
        <v>12</v>
      </c>
      <c r="E10" s="175">
        <v>20</v>
      </c>
      <c r="F10" s="614"/>
      <c r="G10" s="348">
        <v>1.1399999999999999</v>
      </c>
      <c r="H10" s="22">
        <v>0.22</v>
      </c>
      <c r="I10" s="54">
        <v>7.44</v>
      </c>
      <c r="J10" s="575">
        <v>36.26</v>
      </c>
      <c r="K10" s="348">
        <v>0.02</v>
      </c>
      <c r="L10" s="21">
        <v>2.4E-2</v>
      </c>
      <c r="M10" s="22">
        <v>0.08</v>
      </c>
      <c r="N10" s="22">
        <v>0</v>
      </c>
      <c r="O10" s="54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180</v>
      </c>
      <c r="C11" s="218" t="s">
        <v>17</v>
      </c>
      <c r="D11" s="268" t="s">
        <v>181</v>
      </c>
      <c r="E11" s="927">
        <v>250</v>
      </c>
      <c r="F11" s="167"/>
      <c r="G11" s="301">
        <v>1.5</v>
      </c>
      <c r="H11" s="17">
        <v>0</v>
      </c>
      <c r="I11" s="46">
        <v>31.25</v>
      </c>
      <c r="J11" s="320">
        <v>131</v>
      </c>
      <c r="K11" s="301"/>
      <c r="L11" s="17"/>
      <c r="M11" s="17"/>
      <c r="N11" s="17"/>
      <c r="O11" s="20"/>
      <c r="P11" s="301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53"/>
      <c r="D12" s="383" t="s">
        <v>20</v>
      </c>
      <c r="E12" s="340">
        <v>795</v>
      </c>
      <c r="F12" s="614"/>
      <c r="G12" s="249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17">
        <f>J6+J7+J8+J9+J10+J11</f>
        <v>753.77</v>
      </c>
      <c r="K12" s="249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49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53"/>
      <c r="D13" s="383" t="s">
        <v>21</v>
      </c>
      <c r="E13" s="175"/>
      <c r="F13" s="614"/>
      <c r="G13" s="252"/>
      <c r="H13" s="59"/>
      <c r="I13" s="146"/>
      <c r="J13" s="615">
        <f>J12/23.5</f>
        <v>32.075319148936167</v>
      </c>
      <c r="K13" s="252"/>
      <c r="L13" s="196"/>
      <c r="M13" s="618"/>
      <c r="N13" s="618"/>
      <c r="O13" s="619"/>
      <c r="P13" s="620"/>
      <c r="Q13" s="618"/>
      <c r="R13" s="618"/>
      <c r="S13" s="618"/>
      <c r="T13" s="618"/>
      <c r="U13" s="618"/>
      <c r="V13" s="618"/>
      <c r="W13" s="619"/>
    </row>
    <row r="14" spans="1:23" ht="34.5" customHeight="1" x14ac:dyDescent="0.35">
      <c r="A14" s="111" t="s">
        <v>6</v>
      </c>
      <c r="B14" s="179">
        <v>25</v>
      </c>
      <c r="C14" s="312" t="s">
        <v>19</v>
      </c>
      <c r="D14" s="469" t="s">
        <v>51</v>
      </c>
      <c r="E14" s="471">
        <v>150</v>
      </c>
      <c r="F14" s="179"/>
      <c r="G14" s="41">
        <v>0.6</v>
      </c>
      <c r="H14" s="42">
        <v>0.45</v>
      </c>
      <c r="I14" s="49">
        <v>12.3</v>
      </c>
      <c r="J14" s="676">
        <v>54.9</v>
      </c>
      <c r="K14" s="337">
        <v>0.03</v>
      </c>
      <c r="L14" s="41">
        <v>0.05</v>
      </c>
      <c r="M14" s="42">
        <v>7.5</v>
      </c>
      <c r="N14" s="42">
        <v>0</v>
      </c>
      <c r="O14" s="43">
        <v>0</v>
      </c>
      <c r="P14" s="337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0" t="s">
        <v>8</v>
      </c>
      <c r="D15" s="218" t="s">
        <v>15</v>
      </c>
      <c r="E15" s="174">
        <v>200</v>
      </c>
      <c r="F15" s="218"/>
      <c r="G15" s="301">
        <v>6</v>
      </c>
      <c r="H15" s="17">
        <v>6.28</v>
      </c>
      <c r="I15" s="46">
        <v>7.12</v>
      </c>
      <c r="J15" s="321">
        <v>109.74</v>
      </c>
      <c r="K15" s="301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01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0" t="s">
        <v>9</v>
      </c>
      <c r="D16" s="218" t="s">
        <v>183</v>
      </c>
      <c r="E16" s="174">
        <v>250</v>
      </c>
      <c r="F16" s="218"/>
      <c r="G16" s="301">
        <v>27.75</v>
      </c>
      <c r="H16" s="17">
        <v>11.25</v>
      </c>
      <c r="I16" s="46">
        <v>38</v>
      </c>
      <c r="J16" s="237">
        <v>365.25</v>
      </c>
      <c r="K16" s="301">
        <v>0.1</v>
      </c>
      <c r="L16" s="19">
        <v>0.2</v>
      </c>
      <c r="M16" s="17">
        <v>1.32</v>
      </c>
      <c r="N16" s="17">
        <v>150</v>
      </c>
      <c r="O16" s="46">
        <v>0</v>
      </c>
      <c r="P16" s="301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0" t="s">
        <v>17</v>
      </c>
      <c r="D17" s="218" t="s">
        <v>16</v>
      </c>
      <c r="E17" s="174">
        <v>200</v>
      </c>
      <c r="F17" s="218"/>
      <c r="G17" s="301">
        <v>0.4</v>
      </c>
      <c r="H17" s="17">
        <v>0</v>
      </c>
      <c r="I17" s="46">
        <v>27</v>
      </c>
      <c r="J17" s="321">
        <v>110</v>
      </c>
      <c r="K17" s="301">
        <v>0</v>
      </c>
      <c r="L17" s="19">
        <v>0</v>
      </c>
      <c r="M17" s="17">
        <v>1.4</v>
      </c>
      <c r="N17" s="17">
        <v>0</v>
      </c>
      <c r="O17" s="46">
        <v>0</v>
      </c>
      <c r="P17" s="301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0" t="s">
        <v>13</v>
      </c>
      <c r="D18" s="218" t="s">
        <v>57</v>
      </c>
      <c r="E18" s="174">
        <v>30</v>
      </c>
      <c r="F18" s="218"/>
      <c r="G18" s="301">
        <v>2.13</v>
      </c>
      <c r="H18" s="17">
        <v>0.21</v>
      </c>
      <c r="I18" s="46">
        <v>13.26</v>
      </c>
      <c r="J18" s="321">
        <v>72</v>
      </c>
      <c r="K18" s="348">
        <v>0.03</v>
      </c>
      <c r="L18" s="21">
        <v>0.01</v>
      </c>
      <c r="M18" s="22">
        <v>0</v>
      </c>
      <c r="N18" s="22">
        <v>0</v>
      </c>
      <c r="O18" s="54">
        <v>0</v>
      </c>
      <c r="P18" s="34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0" t="s">
        <v>14</v>
      </c>
      <c r="D19" s="218" t="s">
        <v>48</v>
      </c>
      <c r="E19" s="174">
        <v>20</v>
      </c>
      <c r="F19" s="218"/>
      <c r="G19" s="301">
        <v>1.1399999999999999</v>
      </c>
      <c r="H19" s="17">
        <v>0.22</v>
      </c>
      <c r="I19" s="46">
        <v>7.44</v>
      </c>
      <c r="J19" s="321">
        <v>36.26</v>
      </c>
      <c r="K19" s="348">
        <v>0.02</v>
      </c>
      <c r="L19" s="21">
        <v>2.4E-2</v>
      </c>
      <c r="M19" s="22">
        <v>0.08</v>
      </c>
      <c r="N19" s="22">
        <v>0</v>
      </c>
      <c r="O19" s="54">
        <v>0</v>
      </c>
      <c r="P19" s="34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80"/>
      <c r="C20" s="282"/>
      <c r="D20" s="383" t="s">
        <v>20</v>
      </c>
      <c r="E20" s="412">
        <f>SUM(E14:E19)</f>
        <v>850</v>
      </c>
      <c r="F20" s="318"/>
      <c r="G20" s="247">
        <f>SUM(G14:G19)</f>
        <v>38.020000000000003</v>
      </c>
      <c r="H20" s="15">
        <f>SUM(H14:H19)</f>
        <v>18.41</v>
      </c>
      <c r="I20" s="51">
        <f>SUM(I14:I19)</f>
        <v>105.12</v>
      </c>
      <c r="J20" s="419">
        <f>SUM(J14:J19)</f>
        <v>748.15</v>
      </c>
      <c r="K20" s="247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47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492"/>
      <c r="B21" s="427"/>
      <c r="C21" s="378"/>
      <c r="D21" s="384" t="s">
        <v>21</v>
      </c>
      <c r="E21" s="378"/>
      <c r="F21" s="406"/>
      <c r="G21" s="490"/>
      <c r="H21" s="45"/>
      <c r="I21" s="491"/>
      <c r="J21" s="420">
        <f>J20/23.5</f>
        <v>31.836170212765957</v>
      </c>
      <c r="K21" s="380"/>
      <c r="L21" s="376"/>
      <c r="M21" s="47"/>
      <c r="N21" s="47"/>
      <c r="O21" s="48"/>
      <c r="P21" s="380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23" t="s">
        <v>39</v>
      </c>
      <c r="D4" s="168"/>
      <c r="E4" s="200"/>
      <c r="F4" s="523"/>
      <c r="G4" s="524"/>
      <c r="H4" s="322" t="s">
        <v>22</v>
      </c>
      <c r="I4" s="85"/>
      <c r="J4" s="85"/>
      <c r="K4" s="234" t="s">
        <v>23</v>
      </c>
      <c r="L4" s="960" t="s">
        <v>24</v>
      </c>
      <c r="M4" s="961"/>
      <c r="N4" s="962"/>
      <c r="O4" s="962"/>
      <c r="P4" s="963"/>
      <c r="Q4" s="966" t="s">
        <v>25</v>
      </c>
      <c r="R4" s="967"/>
      <c r="S4" s="967"/>
      <c r="T4" s="967"/>
      <c r="U4" s="967"/>
      <c r="V4" s="967"/>
      <c r="W4" s="967"/>
      <c r="X4" s="975"/>
    </row>
    <row r="5" spans="1:24" s="18" customFormat="1" ht="47" thickBot="1" x14ac:dyDescent="0.4">
      <c r="A5" s="86" t="s">
        <v>0</v>
      </c>
      <c r="B5" s="151"/>
      <c r="C5" s="128" t="s">
        <v>40</v>
      </c>
      <c r="D5" s="169" t="s">
        <v>41</v>
      </c>
      <c r="E5" s="135" t="s">
        <v>38</v>
      </c>
      <c r="F5" s="128" t="s">
        <v>26</v>
      </c>
      <c r="G5" s="135" t="s">
        <v>37</v>
      </c>
      <c r="H5" s="300" t="s">
        <v>27</v>
      </c>
      <c r="I5" s="91" t="s">
        <v>28</v>
      </c>
      <c r="J5" s="231" t="s">
        <v>29</v>
      </c>
      <c r="K5" s="23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92" t="s">
        <v>138</v>
      </c>
    </row>
    <row r="6" spans="1:24" s="18" customFormat="1" ht="33.75" customHeight="1" x14ac:dyDescent="0.35">
      <c r="A6" s="553" t="s">
        <v>6</v>
      </c>
      <c r="B6" s="934"/>
      <c r="C6" s="179">
        <v>24</v>
      </c>
      <c r="D6" s="941" t="s">
        <v>7</v>
      </c>
      <c r="E6" s="345" t="s">
        <v>130</v>
      </c>
      <c r="F6" s="179">
        <v>150</v>
      </c>
      <c r="G6" s="312"/>
      <c r="H6" s="337">
        <v>0.6</v>
      </c>
      <c r="I6" s="42">
        <v>0</v>
      </c>
      <c r="J6" s="43">
        <v>16.95</v>
      </c>
      <c r="K6" s="757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35"/>
      <c r="C7" s="176">
        <v>31</v>
      </c>
      <c r="D7" s="942" t="s">
        <v>8</v>
      </c>
      <c r="E7" s="402" t="s">
        <v>83</v>
      </c>
      <c r="F7" s="228">
        <v>200</v>
      </c>
      <c r="G7" s="129"/>
      <c r="H7" s="302">
        <v>5.74</v>
      </c>
      <c r="I7" s="13">
        <v>8.7799999999999994</v>
      </c>
      <c r="J7" s="50">
        <v>8.74</v>
      </c>
      <c r="K7" s="368">
        <v>138.04</v>
      </c>
      <c r="L7" s="302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0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37" t="s">
        <v>81</v>
      </c>
      <c r="C8" s="227">
        <v>148</v>
      </c>
      <c r="D8" s="813" t="s">
        <v>9</v>
      </c>
      <c r="E8" s="578" t="s">
        <v>120</v>
      </c>
      <c r="F8" s="453">
        <v>90</v>
      </c>
      <c r="G8" s="206"/>
      <c r="H8" s="566">
        <v>19.71</v>
      </c>
      <c r="I8" s="103">
        <v>15.75</v>
      </c>
      <c r="J8" s="567">
        <v>6.21</v>
      </c>
      <c r="K8" s="758">
        <v>245.34</v>
      </c>
      <c r="L8" s="566">
        <v>0.03</v>
      </c>
      <c r="M8" s="103">
        <v>0.11</v>
      </c>
      <c r="N8" s="103">
        <v>2.4</v>
      </c>
      <c r="O8" s="103">
        <v>173.7</v>
      </c>
      <c r="P8" s="658">
        <v>0.21</v>
      </c>
      <c r="Q8" s="566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67">
        <v>0.51</v>
      </c>
    </row>
    <row r="9" spans="1:24" s="18" customFormat="1" ht="51" customHeight="1" x14ac:dyDescent="0.35">
      <c r="A9" s="119"/>
      <c r="B9" s="937" t="s">
        <v>81</v>
      </c>
      <c r="C9" s="227">
        <v>22</v>
      </c>
      <c r="D9" s="455" t="s">
        <v>67</v>
      </c>
      <c r="E9" s="395" t="s">
        <v>169</v>
      </c>
      <c r="F9" s="206">
        <v>150</v>
      </c>
      <c r="G9" s="227"/>
      <c r="H9" s="461">
        <v>2.4</v>
      </c>
      <c r="I9" s="65">
        <v>6.9</v>
      </c>
      <c r="J9" s="66">
        <v>14.1</v>
      </c>
      <c r="K9" s="305">
        <v>128.85</v>
      </c>
      <c r="L9" s="304">
        <v>0.09</v>
      </c>
      <c r="M9" s="304">
        <v>7.0000000000000001E-3</v>
      </c>
      <c r="N9" s="65">
        <v>21.27</v>
      </c>
      <c r="O9" s="65">
        <v>420</v>
      </c>
      <c r="P9" s="66">
        <v>6.0000000000000001E-3</v>
      </c>
      <c r="Q9" s="461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881"/>
      <c r="C10" s="174">
        <v>114</v>
      </c>
      <c r="D10" s="218" t="s">
        <v>46</v>
      </c>
      <c r="E10" s="268" t="s">
        <v>53</v>
      </c>
      <c r="F10" s="439">
        <v>200</v>
      </c>
      <c r="G10" s="190"/>
      <c r="H10" s="301">
        <v>0.2</v>
      </c>
      <c r="I10" s="17">
        <v>0</v>
      </c>
      <c r="J10" s="46">
        <v>11</v>
      </c>
      <c r="K10" s="320">
        <v>44.8</v>
      </c>
      <c r="L10" s="301">
        <v>0</v>
      </c>
      <c r="M10" s="19">
        <v>0</v>
      </c>
      <c r="N10" s="17">
        <v>0.08</v>
      </c>
      <c r="O10" s="17">
        <v>0</v>
      </c>
      <c r="P10" s="20">
        <v>0</v>
      </c>
      <c r="Q10" s="301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881"/>
      <c r="C11" s="261">
        <v>119</v>
      </c>
      <c r="D11" s="861" t="s">
        <v>13</v>
      </c>
      <c r="E11" s="192" t="s">
        <v>57</v>
      </c>
      <c r="F11" s="175">
        <v>45</v>
      </c>
      <c r="G11" s="130"/>
      <c r="H11" s="348">
        <v>3.19</v>
      </c>
      <c r="I11" s="22">
        <v>0.31</v>
      </c>
      <c r="J11" s="54">
        <v>19.89</v>
      </c>
      <c r="K11" s="367">
        <v>108</v>
      </c>
      <c r="L11" s="348">
        <v>0.05</v>
      </c>
      <c r="M11" s="22">
        <v>0.02</v>
      </c>
      <c r="N11" s="22">
        <v>0</v>
      </c>
      <c r="O11" s="22">
        <v>0</v>
      </c>
      <c r="P11" s="23">
        <v>0</v>
      </c>
      <c r="Q11" s="348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881"/>
      <c r="C12" s="175">
        <v>120</v>
      </c>
      <c r="D12" s="861" t="s">
        <v>14</v>
      </c>
      <c r="E12" s="192" t="s">
        <v>48</v>
      </c>
      <c r="F12" s="175">
        <v>25</v>
      </c>
      <c r="G12" s="130"/>
      <c r="H12" s="348">
        <v>1.42</v>
      </c>
      <c r="I12" s="22">
        <v>0.27</v>
      </c>
      <c r="J12" s="54">
        <v>9.3000000000000007</v>
      </c>
      <c r="K12" s="367">
        <v>45.32</v>
      </c>
      <c r="L12" s="348">
        <v>0.02</v>
      </c>
      <c r="M12" s="22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36" t="s">
        <v>79</v>
      </c>
      <c r="C13" s="489"/>
      <c r="D13" s="943"/>
      <c r="E13" s="397" t="s">
        <v>20</v>
      </c>
      <c r="F13" s="374" t="e">
        <f>F6+F7+#REF!+#REF!+F10+F11+F12</f>
        <v>#REF!</v>
      </c>
      <c r="G13" s="653"/>
      <c r="H13" s="585" t="e">
        <f>H6+H7+#REF!+#REF!+H10+H11+H12</f>
        <v>#REF!</v>
      </c>
      <c r="I13" s="586" t="e">
        <f>I6+I7+#REF!+#REF!+I10+I11+I12</f>
        <v>#REF!</v>
      </c>
      <c r="J13" s="587" t="e">
        <f>J6+J7+#REF!+#REF!+J10+J11+J12</f>
        <v>#REF!</v>
      </c>
      <c r="K13" s="670" t="e">
        <f>K6+K7+#REF!+#REF!+K10+K11+K12</f>
        <v>#REF!</v>
      </c>
      <c r="L13" s="585" t="e">
        <f>L6+L7+#REF!+#REF!+L10+L11+L12</f>
        <v>#REF!</v>
      </c>
      <c r="M13" s="586" t="e">
        <f>M6+M7+#REF!+#REF!+M10+M11+M12</f>
        <v>#REF!</v>
      </c>
      <c r="N13" s="586" t="e">
        <f>N6+N7+#REF!+#REF!+N10+N11+N12</f>
        <v>#REF!</v>
      </c>
      <c r="O13" s="586" t="e">
        <f>O6+O7+#REF!+#REF!+O10+O11+O12</f>
        <v>#REF!</v>
      </c>
      <c r="P13" s="674" t="e">
        <f>P6+P7+#REF!+#REF!+P10+P11+P12</f>
        <v>#REF!</v>
      </c>
      <c r="Q13" s="585" t="e">
        <f>Q6+Q7+#REF!+#REF!+Q10+Q11+Q12</f>
        <v>#REF!</v>
      </c>
      <c r="R13" s="586" t="e">
        <f>R6+R7+#REF!+#REF!+R10+R11+R12</f>
        <v>#REF!</v>
      </c>
      <c r="S13" s="586" t="e">
        <f>S6+S7+#REF!+#REF!+S10+S11+S12</f>
        <v>#REF!</v>
      </c>
      <c r="T13" s="586" t="e">
        <f>T6+T7+#REF!+#REF!+T10+T11+T12</f>
        <v>#REF!</v>
      </c>
      <c r="U13" s="586" t="e">
        <f>U6+U7+#REF!+#REF!+U10+U11+U12</f>
        <v>#REF!</v>
      </c>
      <c r="V13" s="586" t="e">
        <f>V6+V7+#REF!+#REF!+V10+V11+V12</f>
        <v>#REF!</v>
      </c>
      <c r="W13" s="586" t="e">
        <f>W6+W7+#REF!+#REF!+W10+W11+W12</f>
        <v>#REF!</v>
      </c>
      <c r="X13" s="587" t="e">
        <f>X6+X7+#REF!+#REF!+X10+X11+X12</f>
        <v>#REF!</v>
      </c>
    </row>
    <row r="14" spans="1:24" s="18" customFormat="1" ht="33.75" customHeight="1" x14ac:dyDescent="0.35">
      <c r="A14" s="119"/>
      <c r="B14" s="938" t="s">
        <v>81</v>
      </c>
      <c r="C14" s="946"/>
      <c r="D14" s="944"/>
      <c r="E14" s="398" t="s">
        <v>20</v>
      </c>
      <c r="F14" s="373" t="e">
        <f>F6+F7+F8+#REF!+F10+F11+F12</f>
        <v>#REF!</v>
      </c>
      <c r="G14" s="672"/>
      <c r="H14" s="634">
        <f t="shared" ref="H14:X14" si="0">H6+H7+H8+H9+H10+H11+H12</f>
        <v>33.26</v>
      </c>
      <c r="I14" s="631">
        <f t="shared" si="0"/>
        <v>32.01</v>
      </c>
      <c r="J14" s="635">
        <f t="shared" si="0"/>
        <v>86.19</v>
      </c>
      <c r="K14" s="671">
        <f t="shared" si="0"/>
        <v>779.35</v>
      </c>
      <c r="L14" s="634">
        <f t="shared" si="0"/>
        <v>0.23999999999999996</v>
      </c>
      <c r="M14" s="631">
        <f t="shared" si="0"/>
        <v>0.27700000000000002</v>
      </c>
      <c r="N14" s="631">
        <f t="shared" si="0"/>
        <v>48.589999999999996</v>
      </c>
      <c r="O14" s="631">
        <f t="shared" si="0"/>
        <v>726.5</v>
      </c>
      <c r="P14" s="638">
        <f t="shared" si="0"/>
        <v>0.27600000000000002</v>
      </c>
      <c r="Q14" s="634">
        <f t="shared" si="0"/>
        <v>171.72</v>
      </c>
      <c r="R14" s="631">
        <f t="shared" si="0"/>
        <v>401.08000000000004</v>
      </c>
      <c r="S14" s="631">
        <f t="shared" si="0"/>
        <v>124.64</v>
      </c>
      <c r="T14" s="631">
        <f t="shared" si="0"/>
        <v>8.7800000000000011</v>
      </c>
      <c r="U14" s="631">
        <f t="shared" si="0"/>
        <v>953.91</v>
      </c>
      <c r="V14" s="631">
        <f t="shared" si="0"/>
        <v>0.1288</v>
      </c>
      <c r="W14" s="631">
        <f t="shared" si="0"/>
        <v>7.3000000000000009E-3</v>
      </c>
      <c r="X14" s="635">
        <f t="shared" si="0"/>
        <v>0.6110000000000001</v>
      </c>
    </row>
    <row r="15" spans="1:24" s="18" customFormat="1" ht="33.75" customHeight="1" thickBot="1" x14ac:dyDescent="0.4">
      <c r="A15" s="119"/>
      <c r="B15" s="939" t="s">
        <v>79</v>
      </c>
      <c r="C15" s="495"/>
      <c r="D15" s="945"/>
      <c r="E15" s="756" t="s">
        <v>21</v>
      </c>
      <c r="F15" s="592"/>
      <c r="G15" s="708"/>
      <c r="H15" s="248"/>
      <c r="I15" s="24"/>
      <c r="J15" s="75"/>
      <c r="K15" s="759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40" t="s">
        <v>81</v>
      </c>
      <c r="C16" s="785"/>
      <c r="D16" s="891"/>
      <c r="E16" s="400" t="s">
        <v>21</v>
      </c>
      <c r="F16" s="229"/>
      <c r="G16" s="207"/>
      <c r="H16" s="597"/>
      <c r="I16" s="598"/>
      <c r="J16" s="599"/>
      <c r="K16" s="760">
        <f>K14/23.5</f>
        <v>33.163829787234043</v>
      </c>
      <c r="L16" s="597"/>
      <c r="M16" s="598"/>
      <c r="N16" s="598"/>
      <c r="O16" s="598"/>
      <c r="P16" s="675"/>
      <c r="Q16" s="597"/>
      <c r="R16" s="598"/>
      <c r="S16" s="598"/>
      <c r="T16" s="598"/>
      <c r="U16" s="598"/>
      <c r="V16" s="598"/>
      <c r="W16" s="598"/>
      <c r="X16" s="59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21"/>
      <c r="B18" s="354"/>
      <c r="C18" s="351"/>
      <c r="D18" s="263"/>
      <c r="E18" s="27"/>
      <c r="F18" s="28"/>
      <c r="G18" s="11"/>
      <c r="H18" s="9"/>
      <c r="I18" s="11"/>
      <c r="J18" s="11"/>
    </row>
    <row r="19" spans="1:18" ht="18" x14ac:dyDescent="0.35">
      <c r="A19" s="70" t="s">
        <v>69</v>
      </c>
      <c r="B19" s="354"/>
      <c r="C19" s="351"/>
      <c r="D19" s="351"/>
      <c r="E19" s="27"/>
      <c r="F19" s="28"/>
      <c r="G19" s="11"/>
      <c r="H19" s="11"/>
      <c r="I19" s="11"/>
      <c r="J19" s="11"/>
      <c r="R19" s="684"/>
    </row>
    <row r="20" spans="1:18" ht="18" x14ac:dyDescent="0.35">
      <c r="A20" s="67" t="s">
        <v>70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39</v>
      </c>
      <c r="D4" s="82"/>
      <c r="E4" s="83"/>
      <c r="F4" s="84"/>
      <c r="G4" s="81"/>
      <c r="H4" s="85" t="s">
        <v>22</v>
      </c>
      <c r="I4" s="85"/>
      <c r="J4" s="85"/>
      <c r="K4" s="234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5"/>
    </row>
    <row r="5" spans="1:24" s="18" customFormat="1" ht="47" thickBot="1" x14ac:dyDescent="0.4">
      <c r="A5" s="108" t="s">
        <v>0</v>
      </c>
      <c r="B5" s="160"/>
      <c r="C5" s="87" t="s">
        <v>40</v>
      </c>
      <c r="D5" s="88" t="s">
        <v>41</v>
      </c>
      <c r="E5" s="89" t="s">
        <v>38</v>
      </c>
      <c r="F5" s="89" t="s">
        <v>26</v>
      </c>
      <c r="G5" s="87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488" t="s">
        <v>138</v>
      </c>
    </row>
    <row r="6" spans="1:24" s="18" customFormat="1" ht="33.75" customHeight="1" x14ac:dyDescent="0.35">
      <c r="A6" s="111" t="s">
        <v>6</v>
      </c>
      <c r="B6" s="152"/>
      <c r="C6" s="568">
        <v>28</v>
      </c>
      <c r="D6" s="279" t="s">
        <v>19</v>
      </c>
      <c r="E6" s="569" t="s">
        <v>163</v>
      </c>
      <c r="F6" s="535">
        <v>60</v>
      </c>
      <c r="G6" s="662"/>
      <c r="H6" s="666">
        <v>0.42</v>
      </c>
      <c r="I6" s="667">
        <v>0.06</v>
      </c>
      <c r="J6" s="668">
        <v>1.02</v>
      </c>
      <c r="K6" s="669">
        <v>6.18</v>
      </c>
      <c r="L6" s="696">
        <v>0.02</v>
      </c>
      <c r="M6" s="466">
        <v>0.02</v>
      </c>
      <c r="N6" s="57">
        <v>6</v>
      </c>
      <c r="O6" s="57">
        <v>10</v>
      </c>
      <c r="P6" s="58">
        <v>0</v>
      </c>
      <c r="Q6" s="466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54"/>
      <c r="C7" s="130">
        <v>34</v>
      </c>
      <c r="D7" s="170" t="s">
        <v>8</v>
      </c>
      <c r="E7" s="221" t="s">
        <v>82</v>
      </c>
      <c r="F7" s="281">
        <v>200</v>
      </c>
      <c r="G7" s="130"/>
      <c r="H7" s="311">
        <v>9</v>
      </c>
      <c r="I7" s="105">
        <v>5.6</v>
      </c>
      <c r="J7" s="106">
        <v>13.8</v>
      </c>
      <c r="K7" s="261">
        <v>141</v>
      </c>
      <c r="L7" s="311">
        <v>0.24</v>
      </c>
      <c r="M7" s="259">
        <v>0.1</v>
      </c>
      <c r="N7" s="105">
        <v>1.1599999999999999</v>
      </c>
      <c r="O7" s="105">
        <v>160</v>
      </c>
      <c r="P7" s="258">
        <v>0</v>
      </c>
      <c r="Q7" s="259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8">
        <v>0.02</v>
      </c>
    </row>
    <row r="8" spans="1:24" s="38" customFormat="1" ht="33.75" customHeight="1" x14ac:dyDescent="0.35">
      <c r="A8" s="119"/>
      <c r="B8" s="153"/>
      <c r="C8" s="130">
        <v>86</v>
      </c>
      <c r="D8" s="253" t="s">
        <v>9</v>
      </c>
      <c r="E8" s="381" t="s">
        <v>85</v>
      </c>
      <c r="F8" s="230">
        <v>240</v>
      </c>
      <c r="G8" s="130"/>
      <c r="H8" s="301">
        <v>20.88</v>
      </c>
      <c r="I8" s="17">
        <v>8.8800000000000008</v>
      </c>
      <c r="J8" s="20">
        <v>24.48</v>
      </c>
      <c r="K8" s="236">
        <v>428.64</v>
      </c>
      <c r="L8" s="301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15" t="s">
        <v>17</v>
      </c>
      <c r="E9" s="299" t="s">
        <v>86</v>
      </c>
      <c r="F9" s="228">
        <v>200</v>
      </c>
      <c r="G9" s="129"/>
      <c r="H9" s="301">
        <v>1</v>
      </c>
      <c r="I9" s="17">
        <v>0</v>
      </c>
      <c r="J9" s="20">
        <v>23.6</v>
      </c>
      <c r="K9" s="236">
        <v>98.4</v>
      </c>
      <c r="L9" s="301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0" t="s">
        <v>13</v>
      </c>
      <c r="E10" s="222" t="s">
        <v>57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46">
        <v>72</v>
      </c>
      <c r="L10" s="348">
        <v>0.03</v>
      </c>
      <c r="M10" s="21">
        <v>0.01</v>
      </c>
      <c r="N10" s="22">
        <v>0</v>
      </c>
      <c r="O10" s="22">
        <v>0</v>
      </c>
      <c r="P10" s="54">
        <v>0</v>
      </c>
      <c r="Q10" s="34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0" t="s">
        <v>14</v>
      </c>
      <c r="E11" s="222" t="s">
        <v>48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46">
        <v>36.26</v>
      </c>
      <c r="L11" s="348">
        <v>0.02</v>
      </c>
      <c r="M11" s="21">
        <v>2.4E-2</v>
      </c>
      <c r="N11" s="22">
        <v>0.08</v>
      </c>
      <c r="O11" s="22">
        <v>0</v>
      </c>
      <c r="P11" s="54">
        <v>0</v>
      </c>
      <c r="Q11" s="34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54"/>
      <c r="C12" s="130"/>
      <c r="D12" s="253"/>
      <c r="E12" s="382" t="s">
        <v>20</v>
      </c>
      <c r="F12" s="340">
        <f>SUM(F6:F11)</f>
        <v>750</v>
      </c>
      <c r="G12" s="130"/>
      <c r="H12" s="348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77">
        <f>K6+K7+K8+K9+K10+K11</f>
        <v>782.4799999999999</v>
      </c>
      <c r="L12" s="348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55"/>
      <c r="C13" s="327"/>
      <c r="D13" s="173"/>
      <c r="E13" s="384" t="s">
        <v>21</v>
      </c>
      <c r="F13" s="178"/>
      <c r="G13" s="256"/>
      <c r="H13" s="252"/>
      <c r="I13" s="59"/>
      <c r="J13" s="166"/>
      <c r="K13" s="503">
        <f>K12/23.5</f>
        <v>33.297021276595743</v>
      </c>
      <c r="L13" s="252"/>
      <c r="M13" s="196"/>
      <c r="N13" s="59"/>
      <c r="O13" s="59"/>
      <c r="P13" s="146"/>
      <c r="Q13" s="196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69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70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39</v>
      </c>
      <c r="D4" s="132"/>
      <c r="E4" s="200"/>
      <c r="F4" s="524"/>
      <c r="G4" s="523"/>
      <c r="H4" s="322" t="s">
        <v>22</v>
      </c>
      <c r="I4" s="85"/>
      <c r="J4" s="323"/>
      <c r="K4" s="234" t="s">
        <v>23</v>
      </c>
      <c r="L4" s="960" t="s">
        <v>24</v>
      </c>
      <c r="M4" s="961"/>
      <c r="N4" s="962"/>
      <c r="O4" s="962"/>
      <c r="P4" s="963"/>
      <c r="Q4" s="966" t="s">
        <v>25</v>
      </c>
      <c r="R4" s="967"/>
      <c r="S4" s="967"/>
      <c r="T4" s="967"/>
      <c r="U4" s="967"/>
      <c r="V4" s="967"/>
      <c r="W4" s="967"/>
      <c r="X4" s="968"/>
    </row>
    <row r="5" spans="1:24" s="18" customFormat="1" ht="47" thickBot="1" x14ac:dyDescent="0.4">
      <c r="A5" s="108" t="s">
        <v>0</v>
      </c>
      <c r="B5" s="128"/>
      <c r="C5" s="135" t="s">
        <v>40</v>
      </c>
      <c r="D5" s="133" t="s">
        <v>41</v>
      </c>
      <c r="E5" s="135" t="s">
        <v>38</v>
      </c>
      <c r="F5" s="135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23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33.75" customHeight="1" x14ac:dyDescent="0.35">
      <c r="A6" s="111" t="s">
        <v>6</v>
      </c>
      <c r="B6" s="391"/>
      <c r="C6" s="360">
        <v>9</v>
      </c>
      <c r="D6" s="426" t="s">
        <v>19</v>
      </c>
      <c r="E6" s="401" t="s">
        <v>100</v>
      </c>
      <c r="F6" s="405">
        <v>60</v>
      </c>
      <c r="G6" s="761"/>
      <c r="H6" s="337">
        <v>1.26</v>
      </c>
      <c r="I6" s="42">
        <v>4.26</v>
      </c>
      <c r="J6" s="43">
        <v>7.26</v>
      </c>
      <c r="K6" s="417">
        <v>72.48</v>
      </c>
      <c r="L6" s="337">
        <v>0.02</v>
      </c>
      <c r="M6" s="42">
        <v>0</v>
      </c>
      <c r="N6" s="42">
        <v>9.8699999999999992</v>
      </c>
      <c r="O6" s="42">
        <v>0</v>
      </c>
      <c r="P6" s="49">
        <v>0</v>
      </c>
      <c r="Q6" s="337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55" t="s">
        <v>8</v>
      </c>
      <c r="E7" s="396" t="s">
        <v>89</v>
      </c>
      <c r="F7" s="230">
        <v>200</v>
      </c>
      <c r="G7" s="520"/>
      <c r="H7" s="311">
        <v>6.8</v>
      </c>
      <c r="I7" s="105">
        <v>5.4</v>
      </c>
      <c r="J7" s="258">
        <v>8.8000000000000007</v>
      </c>
      <c r="K7" s="518">
        <v>111</v>
      </c>
      <c r="L7" s="311">
        <v>0.12</v>
      </c>
      <c r="M7" s="105">
        <v>0.1</v>
      </c>
      <c r="N7" s="105">
        <v>7.2</v>
      </c>
      <c r="O7" s="105">
        <v>160</v>
      </c>
      <c r="P7" s="106">
        <v>0</v>
      </c>
      <c r="Q7" s="311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58">
        <v>0.02</v>
      </c>
    </row>
    <row r="8" spans="1:24" s="38" customFormat="1" ht="33.75" customHeight="1" x14ac:dyDescent="0.35">
      <c r="A8" s="119"/>
      <c r="B8" s="881"/>
      <c r="C8" s="175">
        <v>81</v>
      </c>
      <c r="D8" s="255" t="s">
        <v>9</v>
      </c>
      <c r="E8" s="199" t="s">
        <v>76</v>
      </c>
      <c r="F8" s="357">
        <v>90</v>
      </c>
      <c r="G8" s="209"/>
      <c r="H8" s="348">
        <v>22.41</v>
      </c>
      <c r="I8" s="22">
        <v>15.3</v>
      </c>
      <c r="J8" s="54">
        <v>0.54</v>
      </c>
      <c r="K8" s="347">
        <v>229.77</v>
      </c>
      <c r="L8" s="348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48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55" t="s">
        <v>92</v>
      </c>
      <c r="E9" s="498" t="s">
        <v>90</v>
      </c>
      <c r="F9" s="230">
        <v>150</v>
      </c>
      <c r="G9" s="520"/>
      <c r="H9" s="311">
        <v>4.05</v>
      </c>
      <c r="I9" s="105">
        <v>4.5</v>
      </c>
      <c r="J9" s="258">
        <v>22.8</v>
      </c>
      <c r="K9" s="518">
        <v>147.30000000000001</v>
      </c>
      <c r="L9" s="311">
        <v>0.11</v>
      </c>
      <c r="M9" s="105">
        <v>0.02</v>
      </c>
      <c r="N9" s="105">
        <v>0</v>
      </c>
      <c r="O9" s="105">
        <v>0</v>
      </c>
      <c r="P9" s="106">
        <v>0</v>
      </c>
      <c r="Q9" s="311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8">
        <v>0.02</v>
      </c>
    </row>
    <row r="10" spans="1:24" s="18" customFormat="1" ht="33.75" customHeight="1" x14ac:dyDescent="0.35">
      <c r="A10" s="112"/>
      <c r="B10" s="518"/>
      <c r="C10" s="261">
        <v>100</v>
      </c>
      <c r="D10" s="255" t="s">
        <v>93</v>
      </c>
      <c r="E10" s="192" t="s">
        <v>91</v>
      </c>
      <c r="F10" s="175">
        <v>200</v>
      </c>
      <c r="G10" s="520"/>
      <c r="H10" s="348">
        <v>0.2</v>
      </c>
      <c r="I10" s="22">
        <v>0</v>
      </c>
      <c r="J10" s="54">
        <v>15.56</v>
      </c>
      <c r="K10" s="347">
        <v>63.2</v>
      </c>
      <c r="L10" s="301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301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18"/>
      <c r="C11" s="261">
        <v>119</v>
      </c>
      <c r="D11" s="255" t="s">
        <v>13</v>
      </c>
      <c r="E11" s="192" t="s">
        <v>57</v>
      </c>
      <c r="F11" s="175">
        <v>45</v>
      </c>
      <c r="G11" s="520"/>
      <c r="H11" s="348">
        <v>3.19</v>
      </c>
      <c r="I11" s="22">
        <v>0.31</v>
      </c>
      <c r="J11" s="54">
        <v>19.89</v>
      </c>
      <c r="K11" s="347">
        <v>108</v>
      </c>
      <c r="L11" s="348">
        <v>0.05</v>
      </c>
      <c r="M11" s="22">
        <v>0.02</v>
      </c>
      <c r="N11" s="22">
        <v>0</v>
      </c>
      <c r="O11" s="22">
        <v>0</v>
      </c>
      <c r="P11" s="23">
        <v>0</v>
      </c>
      <c r="Q11" s="348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55" t="s">
        <v>14</v>
      </c>
      <c r="E12" s="192" t="s">
        <v>48</v>
      </c>
      <c r="F12" s="175">
        <v>25</v>
      </c>
      <c r="G12" s="520"/>
      <c r="H12" s="348">
        <v>1.42</v>
      </c>
      <c r="I12" s="22">
        <v>0.27</v>
      </c>
      <c r="J12" s="54">
        <v>9.3000000000000007</v>
      </c>
      <c r="K12" s="347">
        <v>45.32</v>
      </c>
      <c r="L12" s="348">
        <v>0.02</v>
      </c>
      <c r="M12" s="22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881"/>
      <c r="C13" s="180"/>
      <c r="D13" s="897"/>
      <c r="E13" s="403" t="s">
        <v>20</v>
      </c>
      <c r="F13" s="240">
        <f>F6+F7+F8+F9+F10+F11+F12</f>
        <v>770</v>
      </c>
      <c r="G13" s="369"/>
      <c r="H13" s="565">
        <f t="shared" ref="H13:X13" si="0">H6+H7+H8+H9+H10+H11+H12</f>
        <v>39.33</v>
      </c>
      <c r="I13" s="104">
        <f t="shared" si="0"/>
        <v>30.04</v>
      </c>
      <c r="J13" s="341">
        <f t="shared" si="0"/>
        <v>84.15</v>
      </c>
      <c r="K13" s="898">
        <f t="shared" si="0"/>
        <v>777.07</v>
      </c>
      <c r="L13" s="565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42">
        <f t="shared" si="0"/>
        <v>0</v>
      </c>
      <c r="Q13" s="565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41">
        <f t="shared" si="0"/>
        <v>0.20399999999999999</v>
      </c>
    </row>
    <row r="14" spans="1:24" s="18" customFormat="1" ht="33.75" customHeight="1" thickBot="1" x14ac:dyDescent="0.4">
      <c r="A14" s="145"/>
      <c r="B14" s="899"/>
      <c r="C14" s="178"/>
      <c r="D14" s="273"/>
      <c r="E14" s="404" t="s">
        <v>21</v>
      </c>
      <c r="F14" s="502"/>
      <c r="G14" s="256"/>
      <c r="H14" s="252"/>
      <c r="I14" s="59"/>
      <c r="J14" s="146"/>
      <c r="K14" s="660">
        <f>K13/23.5</f>
        <v>33.066808510638303</v>
      </c>
      <c r="L14" s="252"/>
      <c r="M14" s="59"/>
      <c r="N14" s="59"/>
      <c r="O14" s="59"/>
      <c r="P14" s="166"/>
      <c r="Q14" s="252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66"/>
      <c r="B16" s="350"/>
      <c r="C16" s="350"/>
      <c r="D16" s="351"/>
      <c r="E16" s="352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11"/>
      <c r="C4" s="611" t="s">
        <v>39</v>
      </c>
      <c r="D4" s="645"/>
      <c r="E4" s="200"/>
      <c r="F4" s="611"/>
      <c r="G4" s="610"/>
      <c r="H4" s="322" t="s">
        <v>22</v>
      </c>
      <c r="I4" s="85"/>
      <c r="J4" s="323"/>
      <c r="K4" s="414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5"/>
    </row>
    <row r="5" spans="1:24" s="18" customFormat="1" ht="47" thickBot="1" x14ac:dyDescent="0.4">
      <c r="A5" s="183" t="s">
        <v>0</v>
      </c>
      <c r="B5" s="135"/>
      <c r="C5" s="135" t="s">
        <v>40</v>
      </c>
      <c r="D5" s="646" t="s">
        <v>41</v>
      </c>
      <c r="E5" s="135" t="s">
        <v>38</v>
      </c>
      <c r="F5" s="135" t="s">
        <v>26</v>
      </c>
      <c r="G5" s="128" t="s">
        <v>37</v>
      </c>
      <c r="H5" s="839" t="s">
        <v>27</v>
      </c>
      <c r="I5" s="721" t="s">
        <v>28</v>
      </c>
      <c r="J5" s="725" t="s">
        <v>29</v>
      </c>
      <c r="K5" s="415" t="s">
        <v>30</v>
      </c>
      <c r="L5" s="723" t="s">
        <v>31</v>
      </c>
      <c r="M5" s="723" t="s">
        <v>132</v>
      </c>
      <c r="N5" s="723" t="s">
        <v>32</v>
      </c>
      <c r="O5" s="833" t="s">
        <v>133</v>
      </c>
      <c r="P5" s="723" t="s">
        <v>134</v>
      </c>
      <c r="Q5" s="723" t="s">
        <v>33</v>
      </c>
      <c r="R5" s="723" t="s">
        <v>34</v>
      </c>
      <c r="S5" s="723" t="s">
        <v>35</v>
      </c>
      <c r="T5" s="723" t="s">
        <v>36</v>
      </c>
      <c r="U5" s="723" t="s">
        <v>135</v>
      </c>
      <c r="V5" s="723" t="s">
        <v>136</v>
      </c>
      <c r="W5" s="723" t="s">
        <v>137</v>
      </c>
      <c r="X5" s="723" t="s">
        <v>138</v>
      </c>
    </row>
    <row r="6" spans="1:24" s="18" customFormat="1" ht="26.5" customHeight="1" x14ac:dyDescent="0.35">
      <c r="A6" s="185" t="s">
        <v>6</v>
      </c>
      <c r="B6" s="179"/>
      <c r="C6" s="536">
        <v>135</v>
      </c>
      <c r="D6" s="517" t="s">
        <v>19</v>
      </c>
      <c r="E6" s="219" t="s">
        <v>171</v>
      </c>
      <c r="F6" s="195">
        <v>60</v>
      </c>
      <c r="G6" s="335"/>
      <c r="H6" s="629">
        <v>1.2</v>
      </c>
      <c r="I6" s="515">
        <v>5.4</v>
      </c>
      <c r="J6" s="630">
        <v>5.16</v>
      </c>
      <c r="K6" s="239">
        <v>73.2</v>
      </c>
      <c r="L6" s="629">
        <v>0.01</v>
      </c>
      <c r="M6" s="514">
        <v>0.03</v>
      </c>
      <c r="N6" s="515">
        <v>4.2</v>
      </c>
      <c r="O6" s="515">
        <v>90</v>
      </c>
      <c r="P6" s="516">
        <v>0</v>
      </c>
      <c r="Q6" s="629">
        <v>24.6</v>
      </c>
      <c r="R6" s="515">
        <v>40.200000000000003</v>
      </c>
      <c r="S6" s="515">
        <v>21</v>
      </c>
      <c r="T6" s="515">
        <v>4.2</v>
      </c>
      <c r="U6" s="515">
        <v>189</v>
      </c>
      <c r="V6" s="515">
        <v>0</v>
      </c>
      <c r="W6" s="515">
        <v>0</v>
      </c>
      <c r="X6" s="630">
        <v>0</v>
      </c>
    </row>
    <row r="7" spans="1:24" s="18" customFormat="1" ht="26.5" customHeight="1" x14ac:dyDescent="0.35">
      <c r="A7" s="136"/>
      <c r="B7" s="176"/>
      <c r="C7" s="176">
        <v>138</v>
      </c>
      <c r="D7" s="649" t="s">
        <v>8</v>
      </c>
      <c r="E7" s="651" t="s">
        <v>98</v>
      </c>
      <c r="F7" s="228">
        <v>200</v>
      </c>
      <c r="G7" s="129"/>
      <c r="H7" s="302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48" t="s">
        <v>9</v>
      </c>
      <c r="E8" s="652" t="s">
        <v>107</v>
      </c>
      <c r="F8" s="230">
        <v>90</v>
      </c>
      <c r="G8" s="130"/>
      <c r="H8" s="302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47" t="s">
        <v>92</v>
      </c>
      <c r="E9" s="191" t="s">
        <v>43</v>
      </c>
      <c r="F9" s="174">
        <v>150</v>
      </c>
      <c r="G9" s="167"/>
      <c r="H9" s="348">
        <v>7.2</v>
      </c>
      <c r="I9" s="22">
        <v>5.0999999999999996</v>
      </c>
      <c r="J9" s="54">
        <v>33.9</v>
      </c>
      <c r="K9" s="239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4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0" t="s">
        <v>17</v>
      </c>
      <c r="E10" s="307" t="s">
        <v>16</v>
      </c>
      <c r="F10" s="242">
        <v>200</v>
      </c>
      <c r="G10" s="529"/>
      <c r="H10" s="301">
        <v>0.4</v>
      </c>
      <c r="I10" s="17">
        <v>0</v>
      </c>
      <c r="J10" s="20">
        <v>27</v>
      </c>
      <c r="K10" s="237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301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47" t="s">
        <v>57</v>
      </c>
      <c r="E11" s="191" t="s">
        <v>42</v>
      </c>
      <c r="F11" s="174">
        <v>30</v>
      </c>
      <c r="G11" s="167"/>
      <c r="H11" s="301">
        <v>2.13</v>
      </c>
      <c r="I11" s="17">
        <v>0.21</v>
      </c>
      <c r="J11" s="46">
        <v>13.26</v>
      </c>
      <c r="K11" s="236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47" t="s">
        <v>48</v>
      </c>
      <c r="E12" s="191" t="s">
        <v>48</v>
      </c>
      <c r="F12" s="174">
        <v>25</v>
      </c>
      <c r="G12" s="167"/>
      <c r="H12" s="301">
        <v>1.42</v>
      </c>
      <c r="I12" s="17">
        <v>0.27</v>
      </c>
      <c r="J12" s="46">
        <v>9.3000000000000007</v>
      </c>
      <c r="K12" s="236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1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50"/>
      <c r="E13" s="197" t="s">
        <v>20</v>
      </c>
      <c r="F13" s="240">
        <f>SUM(F6:F12)</f>
        <v>755</v>
      </c>
      <c r="G13" s="325"/>
      <c r="H13" s="251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0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6"/>
      <c r="B14" s="154"/>
      <c r="C14" s="181"/>
      <c r="D14" s="285"/>
      <c r="E14" s="198" t="s">
        <v>21</v>
      </c>
      <c r="F14" s="178"/>
      <c r="G14" s="256"/>
      <c r="H14" s="252"/>
      <c r="I14" s="59"/>
      <c r="J14" s="146"/>
      <c r="K14" s="241">
        <f>K13/23.5</f>
        <v>35.714893617021282</v>
      </c>
      <c r="L14" s="196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6" customFormat="1" ht="18" x14ac:dyDescent="0.35">
      <c r="A16" s="521"/>
      <c r="B16" s="354"/>
      <c r="C16" s="351"/>
      <c r="D16" s="351"/>
      <c r="E16" s="352"/>
      <c r="F16" s="353"/>
      <c r="G16" s="351"/>
      <c r="H16" s="351"/>
      <c r="I16" s="351"/>
      <c r="J16" s="351"/>
    </row>
    <row r="17" spans="1:10" ht="18" x14ac:dyDescent="0.35">
      <c r="A17" s="11"/>
      <c r="B17" s="482"/>
      <c r="C17" s="482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39</v>
      </c>
      <c r="D4" s="355"/>
      <c r="E4" s="200"/>
      <c r="F4" s="610"/>
      <c r="G4" s="680"/>
      <c r="H4" s="700" t="s">
        <v>22</v>
      </c>
      <c r="I4" s="333"/>
      <c r="J4" s="702"/>
      <c r="K4" s="234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9"/>
    </row>
    <row r="5" spans="1:24" s="18" customFormat="1" ht="28.5" customHeight="1" thickBot="1" x14ac:dyDescent="0.4">
      <c r="A5" s="183" t="s">
        <v>0</v>
      </c>
      <c r="B5" s="135"/>
      <c r="C5" s="165" t="s">
        <v>40</v>
      </c>
      <c r="D5" s="655" t="s">
        <v>41</v>
      </c>
      <c r="E5" s="135" t="s">
        <v>38</v>
      </c>
      <c r="F5" s="128" t="s">
        <v>26</v>
      </c>
      <c r="G5" s="135" t="s">
        <v>37</v>
      </c>
      <c r="H5" s="701" t="s">
        <v>27</v>
      </c>
      <c r="I5" s="14" t="s">
        <v>28</v>
      </c>
      <c r="J5" s="703" t="s">
        <v>29</v>
      </c>
      <c r="K5" s="23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683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36" customHeight="1" x14ac:dyDescent="0.35">
      <c r="A6" s="185" t="s">
        <v>6</v>
      </c>
      <c r="B6" s="195"/>
      <c r="C6" s="195">
        <v>134</v>
      </c>
      <c r="D6" s="312" t="s">
        <v>19</v>
      </c>
      <c r="E6" s="345" t="s">
        <v>123</v>
      </c>
      <c r="F6" s="772">
        <v>150</v>
      </c>
      <c r="G6" s="775"/>
      <c r="H6" s="337">
        <v>0.6</v>
      </c>
      <c r="I6" s="42">
        <v>0</v>
      </c>
      <c r="J6" s="49">
        <v>16.95</v>
      </c>
      <c r="K6" s="676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08">
        <v>34</v>
      </c>
      <c r="D7" s="527" t="s">
        <v>8</v>
      </c>
      <c r="E7" s="530" t="s">
        <v>82</v>
      </c>
      <c r="F7" s="356">
        <v>200</v>
      </c>
      <c r="G7" s="208"/>
      <c r="H7" s="302">
        <v>9</v>
      </c>
      <c r="I7" s="13">
        <v>5.6</v>
      </c>
      <c r="J7" s="25">
        <v>13.8</v>
      </c>
      <c r="K7" s="368">
        <v>141</v>
      </c>
      <c r="L7" s="311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11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8">
        <v>0.02</v>
      </c>
    </row>
    <row r="8" spans="1:24" s="38" customFormat="1" ht="26.5" customHeight="1" x14ac:dyDescent="0.35">
      <c r="A8" s="137"/>
      <c r="B8" s="157"/>
      <c r="C8" s="206">
        <v>82</v>
      </c>
      <c r="D8" s="298" t="s">
        <v>9</v>
      </c>
      <c r="E8" s="447" t="s">
        <v>156</v>
      </c>
      <c r="F8" s="774">
        <v>95</v>
      </c>
      <c r="G8" s="232"/>
      <c r="H8" s="461">
        <v>23.46</v>
      </c>
      <c r="I8" s="65">
        <v>16.34</v>
      </c>
      <c r="J8" s="66">
        <v>0.56999999999999995</v>
      </c>
      <c r="K8" s="777">
        <v>243.58</v>
      </c>
      <c r="L8" s="461">
        <v>0.05</v>
      </c>
      <c r="M8" s="65">
        <v>0.12</v>
      </c>
      <c r="N8" s="65">
        <v>0.96</v>
      </c>
      <c r="O8" s="65">
        <v>32.11</v>
      </c>
      <c r="P8" s="66">
        <v>0.06</v>
      </c>
      <c r="Q8" s="461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09">
        <v>65</v>
      </c>
      <c r="D9" s="528" t="s">
        <v>92</v>
      </c>
      <c r="E9" s="191" t="s">
        <v>56</v>
      </c>
      <c r="F9" s="167">
        <v>150</v>
      </c>
      <c r="G9" s="210"/>
      <c r="H9" s="519">
        <v>6.45</v>
      </c>
      <c r="I9" s="121">
        <v>4.05</v>
      </c>
      <c r="J9" s="122">
        <v>40.200000000000003</v>
      </c>
      <c r="K9" s="778">
        <v>223.65</v>
      </c>
      <c r="L9" s="302">
        <v>0.08</v>
      </c>
      <c r="M9" s="13">
        <v>0.02</v>
      </c>
      <c r="N9" s="13">
        <v>0</v>
      </c>
      <c r="O9" s="13">
        <v>30</v>
      </c>
      <c r="P9" s="25">
        <v>0.11</v>
      </c>
      <c r="Q9" s="302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1">
        <v>216</v>
      </c>
      <c r="D10" s="218" t="s">
        <v>17</v>
      </c>
      <c r="E10" s="268" t="s">
        <v>144</v>
      </c>
      <c r="F10" s="174">
        <v>200</v>
      </c>
      <c r="G10" s="318"/>
      <c r="H10" s="301">
        <v>0.26</v>
      </c>
      <c r="I10" s="17">
        <v>0</v>
      </c>
      <c r="J10" s="46">
        <v>15.46</v>
      </c>
      <c r="K10" s="236">
        <v>62</v>
      </c>
      <c r="L10" s="348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0" t="s">
        <v>13</v>
      </c>
      <c r="E11" s="218" t="s">
        <v>57</v>
      </c>
      <c r="F11" s="225">
        <v>20</v>
      </c>
      <c r="G11" s="167"/>
      <c r="H11" s="301">
        <v>1.4</v>
      </c>
      <c r="I11" s="17">
        <v>0.14000000000000001</v>
      </c>
      <c r="J11" s="46">
        <v>8.8000000000000007</v>
      </c>
      <c r="K11" s="320">
        <v>48</v>
      </c>
      <c r="L11" s="301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29" t="s">
        <v>14</v>
      </c>
      <c r="E12" s="191" t="s">
        <v>48</v>
      </c>
      <c r="F12" s="209">
        <v>20</v>
      </c>
      <c r="G12" s="209"/>
      <c r="H12" s="348">
        <v>1.1399999999999999</v>
      </c>
      <c r="I12" s="22">
        <v>0.22</v>
      </c>
      <c r="J12" s="23">
        <v>7.44</v>
      </c>
      <c r="K12" s="623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18"/>
      <c r="D13" s="763"/>
      <c r="E13" s="584" t="s">
        <v>20</v>
      </c>
      <c r="F13" s="593" t="e">
        <f>F6+F7+#REF!+F9+F10+F11+F12</f>
        <v>#REF!</v>
      </c>
      <c r="G13" s="776" t="e">
        <f>G6+G7+#REF!+G9+G10+G11+G12</f>
        <v>#REF!</v>
      </c>
      <c r="H13" s="585" t="e">
        <f>H6+H7+#REF!+H9+H10+H11+H12</f>
        <v>#REF!</v>
      </c>
      <c r="I13" s="586" t="e">
        <f>I6+I7+#REF!+I9+I10+I11+I12</f>
        <v>#REF!</v>
      </c>
      <c r="J13" s="674" t="e">
        <f>J6+J7+#REF!+J9+J10+J11+J12</f>
        <v>#REF!</v>
      </c>
      <c r="K13" s="670" t="e">
        <f>K6+K7+#REF!+K9+K10+K11+K12</f>
        <v>#REF!</v>
      </c>
      <c r="L13" s="585" t="e">
        <f>L6+L7+#REF!+L9+L10+L11+L12</f>
        <v>#REF!</v>
      </c>
      <c r="M13" s="586" t="e">
        <f>M6+M7+#REF!+M9+M10+M11+M12</f>
        <v>#REF!</v>
      </c>
      <c r="N13" s="586" t="e">
        <f>N6+N7+#REF!+N9+N10+N11+N12</f>
        <v>#REF!</v>
      </c>
      <c r="O13" s="586" t="e">
        <f>O6+O7+#REF!+O9+O10+O11+O12</f>
        <v>#REF!</v>
      </c>
      <c r="P13" s="674" t="e">
        <f>P6+P7+#REF!+P9+P10+P11+P12</f>
        <v>#REF!</v>
      </c>
      <c r="Q13" s="585" t="e">
        <f>Q6+Q7+#REF!+Q9+Q10+Q11+Q12</f>
        <v>#REF!</v>
      </c>
      <c r="R13" s="586" t="e">
        <f>R6+R7+#REF!+R9+R10+R11+R12</f>
        <v>#REF!</v>
      </c>
      <c r="S13" s="586" t="e">
        <f>S6+S7+#REF!+S9+S10+S11+S12</f>
        <v>#REF!</v>
      </c>
      <c r="T13" s="586" t="e">
        <f>T6+T7+#REF!+T9+T10+T11+T12</f>
        <v>#REF!</v>
      </c>
      <c r="U13" s="586" t="e">
        <f>U6+U7+#REF!+U9+U10+U11+U12</f>
        <v>#REF!</v>
      </c>
      <c r="V13" s="586" t="e">
        <f>V6+V7+#REF!+V9+V10+V11+V12</f>
        <v>#REF!</v>
      </c>
      <c r="W13" s="586" t="e">
        <f>W6+W7+#REF!+W9+W10+W11+W12</f>
        <v>#REF!</v>
      </c>
      <c r="X13" s="587" t="e">
        <f>X6+X7+#REF!+X9+X10+X11+X12</f>
        <v>#REF!</v>
      </c>
    </row>
    <row r="14" spans="1:24" s="38" customFormat="1" ht="26.5" customHeight="1" x14ac:dyDescent="0.35">
      <c r="A14" s="137"/>
      <c r="B14" s="765"/>
      <c r="C14" s="766"/>
      <c r="D14" s="767"/>
      <c r="E14" s="768" t="s">
        <v>20</v>
      </c>
      <c r="F14" s="672">
        <f>F6+F7+F8+F9+F10+F11+F12</f>
        <v>835</v>
      </c>
      <c r="G14" s="671">
        <f>G6+G7+G8+G9+G10+G11+G12</f>
        <v>0</v>
      </c>
      <c r="H14" s="634">
        <f>H6+H7+H8+H9+H10+H11+H12</f>
        <v>42.31</v>
      </c>
      <c r="I14" s="631">
        <f>I6+I7+I8+I9+I10+I11+I12</f>
        <v>26.349999999999998</v>
      </c>
      <c r="J14" s="638">
        <f>J6+J7+J8+J9+J10+J11+J12</f>
        <v>103.22000000000001</v>
      </c>
      <c r="K14" s="375">
        <f>K6+K7+K8+K9+K10+K11+K12</f>
        <v>823.49</v>
      </c>
      <c r="L14" s="634">
        <f>L6+L7+L8+L9+L10+L11+L12</f>
        <v>0.42000000000000004</v>
      </c>
      <c r="M14" s="631">
        <f>M6+M7+M8+M9+M10+M11+M12</f>
        <v>0.30000000000000004</v>
      </c>
      <c r="N14" s="631">
        <f>N6+N7+N8+N9+N10+N11+N12</f>
        <v>26.1</v>
      </c>
      <c r="O14" s="631">
        <f>O6+O7+O8+O9+O10+O11+O12</f>
        <v>222.11</v>
      </c>
      <c r="P14" s="638">
        <f>P6+P7+P8+P9+P10+P11+P12</f>
        <v>0.16999999999999998</v>
      </c>
      <c r="Q14" s="634">
        <f>Q6+Q7+Q8+Q9+Q10+Q11+Q12</f>
        <v>128.16000000000003</v>
      </c>
      <c r="R14" s="631">
        <f>R6+R7+R8+R9+R10+R11+R12</f>
        <v>409.1</v>
      </c>
      <c r="S14" s="631">
        <f>S6+S7+S8+S9+S10+S11+S12</f>
        <v>109.79</v>
      </c>
      <c r="T14" s="631">
        <f>T6+T7+T8+T9+T10+T11+T12</f>
        <v>9.32</v>
      </c>
      <c r="U14" s="631">
        <f>U6+U7+U8+U9+U10+U11+U12</f>
        <v>1199.7599999999998</v>
      </c>
      <c r="V14" s="631">
        <f>V6+V7+V8+V9+V10+V11+V12</f>
        <v>1.1600000000000001E-2</v>
      </c>
      <c r="W14" s="631">
        <f>W6+W7+W8+W9+W10+W11+W12</f>
        <v>5.4999999999999997E-3</v>
      </c>
      <c r="X14" s="635">
        <f>X6+X7+X8+X9+X10+X11+X12</f>
        <v>0.13700000000000001</v>
      </c>
    </row>
    <row r="15" spans="1:24" s="38" customFormat="1" ht="26.5" customHeight="1" x14ac:dyDescent="0.35">
      <c r="A15" s="137"/>
      <c r="B15" s="764"/>
      <c r="C15" s="718"/>
      <c r="D15" s="763"/>
      <c r="E15" s="654" t="s">
        <v>21</v>
      </c>
      <c r="F15" s="593"/>
      <c r="G15" s="718"/>
      <c r="H15" s="248"/>
      <c r="I15" s="24"/>
      <c r="J15" s="140"/>
      <c r="K15" s="780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158"/>
      <c r="C16" s="769"/>
      <c r="D16" s="770"/>
      <c r="E16" s="595" t="s">
        <v>21</v>
      </c>
      <c r="F16" s="207"/>
      <c r="G16" s="771"/>
      <c r="H16" s="597"/>
      <c r="I16" s="598"/>
      <c r="J16" s="675"/>
      <c r="K16" s="781">
        <f>K14/23.5</f>
        <v>35.042127659574469</v>
      </c>
      <c r="L16" s="597"/>
      <c r="M16" s="598"/>
      <c r="N16" s="598"/>
      <c r="O16" s="598"/>
      <c r="P16" s="675"/>
      <c r="Q16" s="597"/>
      <c r="R16" s="598"/>
      <c r="S16" s="598"/>
      <c r="T16" s="598"/>
      <c r="U16" s="598"/>
      <c r="V16" s="598"/>
      <c r="W16" s="598"/>
      <c r="X16" s="599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69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70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7" zoomScaleNormal="47" workbookViewId="0">
      <selection activeCell="B9" sqref="B9:X9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13" t="s">
        <v>39</v>
      </c>
      <c r="D4" s="132"/>
      <c r="E4" s="200"/>
      <c r="F4" s="134"/>
      <c r="G4" s="134"/>
      <c r="H4" s="85" t="s">
        <v>22</v>
      </c>
      <c r="I4" s="85"/>
      <c r="J4" s="85"/>
      <c r="K4" s="234" t="s">
        <v>23</v>
      </c>
      <c r="L4" s="966" t="s">
        <v>24</v>
      </c>
      <c r="M4" s="967"/>
      <c r="N4" s="967"/>
      <c r="O4" s="967"/>
      <c r="P4" s="968"/>
      <c r="Q4" s="966" t="s">
        <v>25</v>
      </c>
      <c r="R4" s="967"/>
      <c r="S4" s="967"/>
      <c r="T4" s="967"/>
      <c r="U4" s="967"/>
      <c r="V4" s="967"/>
      <c r="W4" s="967"/>
      <c r="X4" s="968"/>
    </row>
    <row r="5" spans="1:24" s="18" customFormat="1" ht="28.5" customHeight="1" thickBot="1" x14ac:dyDescent="0.4">
      <c r="A5" s="183" t="s">
        <v>0</v>
      </c>
      <c r="B5" s="183"/>
      <c r="C5" s="135" t="s">
        <v>40</v>
      </c>
      <c r="D5" s="276" t="s">
        <v>41</v>
      </c>
      <c r="E5" s="135" t="s">
        <v>38</v>
      </c>
      <c r="F5" s="135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26.5" customHeight="1" x14ac:dyDescent="0.35">
      <c r="A6" s="185" t="s">
        <v>6</v>
      </c>
      <c r="B6" s="185"/>
      <c r="C6" s="179">
        <v>133</v>
      </c>
      <c r="D6" s="534" t="s">
        <v>19</v>
      </c>
      <c r="E6" s="312" t="s">
        <v>155</v>
      </c>
      <c r="F6" s="772">
        <v>60</v>
      </c>
      <c r="G6" s="779"/>
      <c r="H6" s="337">
        <v>1.32</v>
      </c>
      <c r="I6" s="42">
        <v>0.24</v>
      </c>
      <c r="J6" s="43">
        <v>8.82</v>
      </c>
      <c r="K6" s="417">
        <v>40.799999999999997</v>
      </c>
      <c r="L6" s="364">
        <v>0</v>
      </c>
      <c r="M6" s="114">
        <v>0.03</v>
      </c>
      <c r="N6" s="114">
        <v>2.88</v>
      </c>
      <c r="O6" s="114">
        <v>1.2</v>
      </c>
      <c r="P6" s="115">
        <v>0</v>
      </c>
      <c r="Q6" s="364">
        <v>3</v>
      </c>
      <c r="R6" s="114">
        <v>30</v>
      </c>
      <c r="S6" s="114">
        <v>0</v>
      </c>
      <c r="T6" s="114">
        <v>0.24</v>
      </c>
      <c r="U6" s="114">
        <v>81.599999999999994</v>
      </c>
      <c r="V6" s="114">
        <v>0</v>
      </c>
      <c r="W6" s="114">
        <v>2.9999999999999997E-4</v>
      </c>
      <c r="X6" s="116">
        <v>1.0999999999999999E-2</v>
      </c>
    </row>
    <row r="7" spans="1:24" s="18" customFormat="1" ht="26.5" customHeight="1" x14ac:dyDescent="0.35">
      <c r="A7" s="136"/>
      <c r="B7" s="136"/>
      <c r="C7" s="175">
        <v>35</v>
      </c>
      <c r="D7" s="254" t="s">
        <v>106</v>
      </c>
      <c r="E7" s="199" t="s">
        <v>103</v>
      </c>
      <c r="F7" s="230">
        <v>200</v>
      </c>
      <c r="G7" s="209"/>
      <c r="H7" s="302">
        <v>4.8</v>
      </c>
      <c r="I7" s="13">
        <v>7.6</v>
      </c>
      <c r="J7" s="50">
        <v>9</v>
      </c>
      <c r="K7" s="131">
        <v>123.6</v>
      </c>
      <c r="L7" s="301">
        <v>0.04</v>
      </c>
      <c r="M7" s="17">
        <v>0.1</v>
      </c>
      <c r="N7" s="17">
        <v>1.92</v>
      </c>
      <c r="O7" s="17">
        <v>167.8</v>
      </c>
      <c r="P7" s="20">
        <v>0</v>
      </c>
      <c r="Q7" s="301">
        <v>32.18</v>
      </c>
      <c r="R7" s="17">
        <v>49.14</v>
      </c>
      <c r="S7" s="17">
        <v>14.76</v>
      </c>
      <c r="T7" s="17">
        <v>0.64</v>
      </c>
      <c r="U7" s="17">
        <v>547.4</v>
      </c>
      <c r="V7" s="17">
        <v>6.0000000000000001E-3</v>
      </c>
      <c r="W7" s="17">
        <v>0</v>
      </c>
      <c r="X7" s="46">
        <v>6.4000000000000001E-2</v>
      </c>
    </row>
    <row r="8" spans="1:24" s="38" customFormat="1" ht="35.25" customHeight="1" x14ac:dyDescent="0.35">
      <c r="A8" s="137"/>
      <c r="B8" s="137"/>
      <c r="C8" s="175">
        <v>148</v>
      </c>
      <c r="D8" s="253" t="s">
        <v>9</v>
      </c>
      <c r="E8" s="221" t="s">
        <v>149</v>
      </c>
      <c r="F8" s="281">
        <v>90</v>
      </c>
      <c r="G8" s="209"/>
      <c r="H8" s="348">
        <v>19.71</v>
      </c>
      <c r="I8" s="22">
        <v>15.75</v>
      </c>
      <c r="J8" s="54">
        <v>6.21</v>
      </c>
      <c r="K8" s="347">
        <v>245.34</v>
      </c>
      <c r="L8" s="301">
        <v>0.03</v>
      </c>
      <c r="M8" s="19">
        <v>0.11</v>
      </c>
      <c r="N8" s="17">
        <v>2.4</v>
      </c>
      <c r="O8" s="17">
        <v>173.7</v>
      </c>
      <c r="P8" s="46">
        <v>0.21</v>
      </c>
      <c r="Q8" s="301">
        <v>27.88</v>
      </c>
      <c r="R8" s="17">
        <v>104.45</v>
      </c>
      <c r="S8" s="17">
        <v>17.88</v>
      </c>
      <c r="T8" s="17">
        <v>0.49</v>
      </c>
      <c r="U8" s="17">
        <v>88.47</v>
      </c>
      <c r="V8" s="17">
        <v>0.11</v>
      </c>
      <c r="W8" s="17">
        <v>8.9999999999999998E-4</v>
      </c>
      <c r="X8" s="46">
        <v>0.51</v>
      </c>
    </row>
    <row r="9" spans="1:24" s="38" customFormat="1" ht="26.5" customHeight="1" x14ac:dyDescent="0.35">
      <c r="A9" s="137"/>
      <c r="B9" s="782" t="s">
        <v>81</v>
      </c>
      <c r="C9" s="227">
        <v>51</v>
      </c>
      <c r="D9" s="204" t="s">
        <v>67</v>
      </c>
      <c r="E9" s="743" t="s">
        <v>152</v>
      </c>
      <c r="F9" s="227">
        <v>150</v>
      </c>
      <c r="G9" s="206"/>
      <c r="H9" s="632">
        <v>3.3</v>
      </c>
      <c r="I9" s="627">
        <v>3.9</v>
      </c>
      <c r="J9" s="633">
        <v>25.65</v>
      </c>
      <c r="K9" s="636">
        <v>151.35</v>
      </c>
      <c r="L9" s="632">
        <v>0.15</v>
      </c>
      <c r="M9" s="627">
        <v>0.09</v>
      </c>
      <c r="N9" s="627">
        <v>21</v>
      </c>
      <c r="O9" s="627">
        <v>0</v>
      </c>
      <c r="P9" s="628">
        <v>0</v>
      </c>
      <c r="Q9" s="632">
        <v>14.01</v>
      </c>
      <c r="R9" s="627">
        <v>78.63</v>
      </c>
      <c r="S9" s="627">
        <v>29.37</v>
      </c>
      <c r="T9" s="627">
        <v>1.32</v>
      </c>
      <c r="U9" s="627">
        <v>809.4</v>
      </c>
      <c r="V9" s="627">
        <v>8.0000000000000002E-3</v>
      </c>
      <c r="W9" s="627">
        <v>5.9999999999999995E-4</v>
      </c>
      <c r="X9" s="633">
        <v>4.4999999999999998E-2</v>
      </c>
    </row>
    <row r="10" spans="1:24" s="18" customFormat="1" ht="33.75" customHeight="1" x14ac:dyDescent="0.35">
      <c r="A10" s="138"/>
      <c r="B10" s="138"/>
      <c r="C10" s="175">
        <v>107</v>
      </c>
      <c r="D10" s="254" t="s">
        <v>17</v>
      </c>
      <c r="E10" s="199" t="s">
        <v>105</v>
      </c>
      <c r="F10" s="230">
        <v>200</v>
      </c>
      <c r="G10" s="663"/>
      <c r="H10" s="301">
        <v>0</v>
      </c>
      <c r="I10" s="17">
        <v>0</v>
      </c>
      <c r="J10" s="46">
        <v>19.600000000000001</v>
      </c>
      <c r="K10" s="320">
        <v>78</v>
      </c>
      <c r="L10" s="301">
        <v>0.02</v>
      </c>
      <c r="M10" s="17">
        <v>0.02</v>
      </c>
      <c r="N10" s="17">
        <v>8</v>
      </c>
      <c r="O10" s="17">
        <v>16</v>
      </c>
      <c r="P10" s="20">
        <v>0</v>
      </c>
      <c r="Q10" s="301">
        <v>0</v>
      </c>
      <c r="R10" s="17">
        <v>0</v>
      </c>
      <c r="S10" s="17">
        <v>0</v>
      </c>
      <c r="T10" s="17">
        <v>0</v>
      </c>
      <c r="U10" s="17">
        <v>266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38"/>
      <c r="C11" s="177">
        <v>119</v>
      </c>
      <c r="D11" s="218" t="s">
        <v>13</v>
      </c>
      <c r="E11" s="191" t="s">
        <v>57</v>
      </c>
      <c r="F11" s="174">
        <v>45</v>
      </c>
      <c r="G11" s="787"/>
      <c r="H11" s="301">
        <v>3.19</v>
      </c>
      <c r="I11" s="17">
        <v>0.31</v>
      </c>
      <c r="J11" s="46">
        <v>19.89</v>
      </c>
      <c r="K11" s="320">
        <v>108</v>
      </c>
      <c r="L11" s="301">
        <v>0.05</v>
      </c>
      <c r="M11" s="17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6.5" customHeight="1" x14ac:dyDescent="0.35">
      <c r="A12" s="138"/>
      <c r="B12" s="138"/>
      <c r="C12" s="174">
        <v>120</v>
      </c>
      <c r="D12" s="218" t="s">
        <v>14</v>
      </c>
      <c r="E12" s="191" t="s">
        <v>48</v>
      </c>
      <c r="F12" s="174">
        <v>25</v>
      </c>
      <c r="G12" s="787"/>
      <c r="H12" s="301">
        <v>1.42</v>
      </c>
      <c r="I12" s="17">
        <v>0.27</v>
      </c>
      <c r="J12" s="46">
        <v>9.3000000000000007</v>
      </c>
      <c r="K12" s="320">
        <v>45.32</v>
      </c>
      <c r="L12" s="348">
        <v>0.02</v>
      </c>
      <c r="M12" s="22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783" t="s">
        <v>79</v>
      </c>
      <c r="C13" s="295"/>
      <c r="D13" s="557"/>
      <c r="E13" s="584" t="s">
        <v>20</v>
      </c>
      <c r="F13" s="592" t="e">
        <f>F6+F7+F8+#REF!+F10+F11+F12</f>
        <v>#REF!</v>
      </c>
      <c r="G13" s="776"/>
      <c r="H13" s="585" t="e">
        <f>H6+H7+H8+#REF!+H10+H11+H12</f>
        <v>#REF!</v>
      </c>
      <c r="I13" s="586" t="e">
        <f>I6+I7+I8+#REF!+I10+I11+I12</f>
        <v>#REF!</v>
      </c>
      <c r="J13" s="587" t="e">
        <f>J6+J7+J8+#REF!+J10+J11+J12</f>
        <v>#REF!</v>
      </c>
      <c r="K13" s="593" t="e">
        <f>K6+K7+K8+#REF!+K10+K11+K12</f>
        <v>#REF!</v>
      </c>
      <c r="L13" s="585" t="e">
        <f>L6+L7+L8+#REF!+L10+L11+L12</f>
        <v>#REF!</v>
      </c>
      <c r="M13" s="586" t="e">
        <f>M6+M7+M8+#REF!+M10+M11+M12</f>
        <v>#REF!</v>
      </c>
      <c r="N13" s="586" t="e">
        <f>N6+N7+N8+#REF!+N10+N11+N12</f>
        <v>#REF!</v>
      </c>
      <c r="O13" s="586" t="e">
        <f>O6+O7+O8+#REF!+O10+O11+O12</f>
        <v>#REF!</v>
      </c>
      <c r="P13" s="674" t="e">
        <f>P6+P7+P8+#REF!+P10+P11+P12</f>
        <v>#REF!</v>
      </c>
      <c r="Q13" s="585" t="e">
        <f>Q6+Q7+Q8+#REF!+Q10+Q11+Q12</f>
        <v>#REF!</v>
      </c>
      <c r="R13" s="586" t="e">
        <f>R6+R7+R8+#REF!+R10+R11+R12</f>
        <v>#REF!</v>
      </c>
      <c r="S13" s="586" t="e">
        <f>S6+S7+S8+#REF!+S10+S11+S12</f>
        <v>#REF!</v>
      </c>
      <c r="T13" s="586" t="e">
        <f>T6+T7+T8+#REF!+T10+T11+T12</f>
        <v>#REF!</v>
      </c>
      <c r="U13" s="586" t="e">
        <f>U6+U7+U8+#REF!+U10+U11+U12</f>
        <v>#REF!</v>
      </c>
      <c r="V13" s="586" t="e">
        <f>V6+V7+V8+#REF!+V10+V11+V12</f>
        <v>#REF!</v>
      </c>
      <c r="W13" s="586" t="e">
        <f>W6+W7+W8+#REF!+W10+W11+W12</f>
        <v>#REF!</v>
      </c>
      <c r="X13" s="587" t="e">
        <f>X6+X7+X8+#REF!+X10+X11+X12</f>
        <v>#REF!</v>
      </c>
    </row>
    <row r="14" spans="1:24" s="38" customFormat="1" ht="26.5" customHeight="1" x14ac:dyDescent="0.35">
      <c r="A14" s="137"/>
      <c r="B14" s="782" t="s">
        <v>81</v>
      </c>
      <c r="C14" s="296"/>
      <c r="D14" s="556"/>
      <c r="E14" s="768" t="s">
        <v>20</v>
      </c>
      <c r="F14" s="373">
        <f>F6+F7+F8+F9+F10+F11+F12</f>
        <v>770</v>
      </c>
      <c r="G14" s="671"/>
      <c r="H14" s="634">
        <f>H6+H7+H8+H9+H10+H11+H12</f>
        <v>33.74</v>
      </c>
      <c r="I14" s="631">
        <f>I6+I7+I8+I9+I10+I11+I12</f>
        <v>28.069999999999997</v>
      </c>
      <c r="J14" s="635">
        <f>J6+J7+J8+J9+J10+J11+J12</f>
        <v>98.47</v>
      </c>
      <c r="K14" s="672">
        <f>K6+K7+K8+K9+K10+K11+K12</f>
        <v>792.41000000000008</v>
      </c>
      <c r="L14" s="634">
        <f>L6+L7+L8+L9+L10+L11+L12</f>
        <v>0.31</v>
      </c>
      <c r="M14" s="631">
        <f>M6+M7+M8+M9+M10+M11+M12</f>
        <v>0.4</v>
      </c>
      <c r="N14" s="631">
        <f>N6+N7+N8+N9+N10+N11+N12</f>
        <v>36.300000000000004</v>
      </c>
      <c r="O14" s="631">
        <f>O6+O7+O8+O9+O10+O11+O12</f>
        <v>358.7</v>
      </c>
      <c r="P14" s="638">
        <f>P6+P7+P8+P9+P10+P11+P12</f>
        <v>0.21</v>
      </c>
      <c r="Q14" s="634">
        <f>Q6+Q7+Q8+Q9+Q10+Q11+Q12</f>
        <v>102.22</v>
      </c>
      <c r="R14" s="631">
        <f>R6+R7+R8+R9+R10+R11+R12</f>
        <v>390.32000000000005</v>
      </c>
      <c r="S14" s="631">
        <f>S6+S7+S8+S9+S10+S11+S12</f>
        <v>101.51</v>
      </c>
      <c r="T14" s="631">
        <f>T6+T7+T8+T9+T10+T11+T12</f>
        <v>4.5200000000000005</v>
      </c>
      <c r="U14" s="631">
        <f>U6+U7+U8+U9+U10+U11+U12</f>
        <v>1926.5899999999997</v>
      </c>
      <c r="V14" s="631">
        <f>V6+V7+V8+V9+V10+V11+V12</f>
        <v>0.1285</v>
      </c>
      <c r="W14" s="631">
        <f>W6+W7+W8+W9+W10+W11+W12</f>
        <v>7.3000000000000009E-3</v>
      </c>
      <c r="X14" s="635">
        <f>X6+X7+X8+X9+X10+X11+X12</f>
        <v>0.65</v>
      </c>
    </row>
    <row r="15" spans="1:24" s="38" customFormat="1" ht="26.5" customHeight="1" x14ac:dyDescent="0.35">
      <c r="A15" s="137"/>
      <c r="B15" s="783" t="s">
        <v>79</v>
      </c>
      <c r="C15" s="295"/>
      <c r="D15" s="557"/>
      <c r="E15" s="654" t="s">
        <v>21</v>
      </c>
      <c r="F15" s="592"/>
      <c r="G15" s="718"/>
      <c r="H15" s="248"/>
      <c r="I15" s="24"/>
      <c r="J15" s="75"/>
      <c r="K15" s="791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784" t="s">
        <v>81</v>
      </c>
      <c r="C16" s="785"/>
      <c r="D16" s="786"/>
      <c r="E16" s="595" t="s">
        <v>21</v>
      </c>
      <c r="F16" s="229"/>
      <c r="G16" s="771"/>
      <c r="H16" s="597"/>
      <c r="I16" s="598"/>
      <c r="J16" s="599"/>
      <c r="K16" s="600">
        <f>K14/23.5</f>
        <v>33.719574468085106</v>
      </c>
      <c r="L16" s="597"/>
      <c r="M16" s="598"/>
      <c r="N16" s="598"/>
      <c r="O16" s="598"/>
      <c r="P16" s="675"/>
      <c r="Q16" s="597"/>
      <c r="R16" s="598"/>
      <c r="S16" s="598"/>
      <c r="T16" s="598"/>
      <c r="U16" s="598"/>
      <c r="V16" s="598"/>
      <c r="W16" s="598"/>
      <c r="X16" s="599"/>
    </row>
    <row r="17" spans="1:19" x14ac:dyDescent="0.35">
      <c r="A17" s="2"/>
      <c r="B17" s="2"/>
      <c r="C17" s="262"/>
      <c r="D17" s="30"/>
      <c r="E17" s="30"/>
      <c r="F17" s="30"/>
      <c r="G17" s="263"/>
      <c r="H17" s="264"/>
      <c r="I17" s="263"/>
      <c r="J17" s="30"/>
      <c r="K17" s="265"/>
      <c r="L17" s="30"/>
      <c r="M17" s="30"/>
      <c r="N17" s="30"/>
      <c r="O17" s="266"/>
      <c r="P17" s="266"/>
      <c r="Q17" s="266"/>
      <c r="R17" s="266"/>
      <c r="S17" s="266"/>
    </row>
    <row r="18" spans="1:19" ht="18" x14ac:dyDescent="0.35">
      <c r="D18" s="11"/>
      <c r="E18" s="27"/>
      <c r="F18" s="28"/>
      <c r="G18" s="11"/>
      <c r="H18" s="11"/>
      <c r="I18" s="11"/>
      <c r="J18" s="11"/>
    </row>
    <row r="19" spans="1:19" ht="18" x14ac:dyDescent="0.35">
      <c r="A19" s="70" t="s">
        <v>69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9" ht="18" x14ac:dyDescent="0.35">
      <c r="A20" s="67" t="s">
        <v>70</v>
      </c>
      <c r="B20" s="144"/>
      <c r="C20" s="68"/>
      <c r="D20" s="69"/>
      <c r="E20" s="27"/>
      <c r="F20" s="28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zoomScale="48" zoomScaleNormal="48" workbookViewId="0">
      <selection activeCell="B7" sqref="B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90"/>
      <c r="D2" s="290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39</v>
      </c>
      <c r="D4" s="288"/>
      <c r="E4" s="214"/>
      <c r="F4" s="134"/>
      <c r="G4" s="958"/>
      <c r="H4" s="85" t="s">
        <v>22</v>
      </c>
      <c r="I4" s="85"/>
      <c r="J4" s="85"/>
      <c r="K4" s="365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9"/>
    </row>
    <row r="5" spans="1:24" s="18" customFormat="1" ht="28.5" customHeight="1" thickBot="1" x14ac:dyDescent="0.4">
      <c r="A5" s="183" t="s">
        <v>0</v>
      </c>
      <c r="B5" s="135"/>
      <c r="C5" s="165" t="s">
        <v>40</v>
      </c>
      <c r="D5" s="287" t="s">
        <v>41</v>
      </c>
      <c r="E5" s="706" t="s">
        <v>38</v>
      </c>
      <c r="F5" s="135" t="s">
        <v>26</v>
      </c>
      <c r="G5" s="706"/>
      <c r="H5" s="720" t="s">
        <v>27</v>
      </c>
      <c r="I5" s="721" t="s">
        <v>28</v>
      </c>
      <c r="J5" s="722" t="s">
        <v>29</v>
      </c>
      <c r="K5" s="366" t="s">
        <v>30</v>
      </c>
      <c r="L5" s="723" t="s">
        <v>31</v>
      </c>
      <c r="M5" s="723" t="s">
        <v>132</v>
      </c>
      <c r="N5" s="84" t="s">
        <v>32</v>
      </c>
      <c r="O5" s="724" t="s">
        <v>133</v>
      </c>
      <c r="P5" s="725" t="s">
        <v>134</v>
      </c>
      <c r="Q5" s="720" t="s">
        <v>33</v>
      </c>
      <c r="R5" s="721" t="s">
        <v>34</v>
      </c>
      <c r="S5" s="721" t="s">
        <v>35</v>
      </c>
      <c r="T5" s="725" t="s">
        <v>36</v>
      </c>
      <c r="U5" s="723" t="s">
        <v>135</v>
      </c>
      <c r="V5" s="723" t="s">
        <v>136</v>
      </c>
      <c r="W5" s="723" t="s">
        <v>137</v>
      </c>
      <c r="X5" s="921" t="s">
        <v>138</v>
      </c>
    </row>
    <row r="6" spans="1:24" s="18" customFormat="1" ht="43.5" customHeight="1" x14ac:dyDescent="0.35">
      <c r="A6" s="185" t="s">
        <v>6</v>
      </c>
      <c r="B6" s="286"/>
      <c r="C6" s="179">
        <v>25</v>
      </c>
      <c r="D6" s="577" t="s">
        <v>19</v>
      </c>
      <c r="E6" s="876" t="s">
        <v>51</v>
      </c>
      <c r="F6" s="471">
        <v>150</v>
      </c>
      <c r="G6" s="959"/>
      <c r="H6" s="324">
        <v>0.6</v>
      </c>
      <c r="I6" s="39">
        <v>0.45</v>
      </c>
      <c r="J6" s="272">
        <v>12.3</v>
      </c>
      <c r="K6" s="417">
        <v>54.9</v>
      </c>
      <c r="L6" s="324">
        <v>0.03</v>
      </c>
      <c r="M6" s="39">
        <v>4.4999999999999998E-2</v>
      </c>
      <c r="N6" s="39">
        <v>7.5</v>
      </c>
      <c r="O6" s="39">
        <v>3</v>
      </c>
      <c r="P6" s="56">
        <v>0</v>
      </c>
      <c r="Q6" s="324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3.0000000000000001E-3</v>
      </c>
      <c r="W6" s="39">
        <v>2.9999999999999997E-4</v>
      </c>
      <c r="X6" s="272">
        <v>0.03</v>
      </c>
    </row>
    <row r="7" spans="1:24" s="18" customFormat="1" ht="26.5" customHeight="1" x14ac:dyDescent="0.35">
      <c r="A7" s="136"/>
      <c r="B7" s="203" t="s">
        <v>81</v>
      </c>
      <c r="C7" s="206" t="s">
        <v>157</v>
      </c>
      <c r="D7" s="204" t="s">
        <v>8</v>
      </c>
      <c r="E7" s="792" t="s">
        <v>158</v>
      </c>
      <c r="F7" s="793" t="s">
        <v>122</v>
      </c>
      <c r="G7" s="803"/>
      <c r="H7" s="461">
        <v>3.8</v>
      </c>
      <c r="I7" s="65">
        <v>3.73</v>
      </c>
      <c r="J7" s="98">
        <v>15.43</v>
      </c>
      <c r="K7" s="459">
        <v>110.37</v>
      </c>
      <c r="L7" s="461">
        <v>0.08</v>
      </c>
      <c r="M7" s="65">
        <v>6.3E-2</v>
      </c>
      <c r="N7" s="65">
        <v>4.13</v>
      </c>
      <c r="O7" s="65">
        <v>178</v>
      </c>
      <c r="P7" s="66">
        <v>0.06</v>
      </c>
      <c r="Q7" s="461">
        <v>113.84</v>
      </c>
      <c r="R7" s="65">
        <v>113.84</v>
      </c>
      <c r="S7" s="65">
        <v>47.85</v>
      </c>
      <c r="T7" s="65">
        <v>1.89</v>
      </c>
      <c r="U7" s="65">
        <v>319.2</v>
      </c>
      <c r="V7" s="65">
        <v>4.0000000000000001E-3</v>
      </c>
      <c r="W7" s="65">
        <v>0</v>
      </c>
      <c r="X7" s="98">
        <v>2.1000000000000001E-2</v>
      </c>
    </row>
    <row r="8" spans="1:24" s="38" customFormat="1" ht="35.25" customHeight="1" x14ac:dyDescent="0.35">
      <c r="A8" s="137"/>
      <c r="B8" s="202"/>
      <c r="C8" s="129">
        <v>89</v>
      </c>
      <c r="D8" s="315" t="s">
        <v>9</v>
      </c>
      <c r="E8" s="299" t="s">
        <v>99</v>
      </c>
      <c r="F8" s="228">
        <v>90</v>
      </c>
      <c r="G8" s="243"/>
      <c r="H8" s="302">
        <v>14.88</v>
      </c>
      <c r="I8" s="13">
        <v>13.95</v>
      </c>
      <c r="J8" s="50">
        <v>3.3</v>
      </c>
      <c r="K8" s="131">
        <v>198.45</v>
      </c>
      <c r="L8" s="519">
        <v>0.05</v>
      </c>
      <c r="M8" s="120">
        <v>0.11</v>
      </c>
      <c r="N8" s="121">
        <v>1</v>
      </c>
      <c r="O8" s="121">
        <v>49</v>
      </c>
      <c r="P8" s="122">
        <v>0</v>
      </c>
      <c r="Q8" s="519">
        <v>17.02</v>
      </c>
      <c r="R8" s="121">
        <v>127.1</v>
      </c>
      <c r="S8" s="121">
        <v>23.09</v>
      </c>
      <c r="T8" s="121">
        <v>1.29</v>
      </c>
      <c r="U8" s="121">
        <v>266.67</v>
      </c>
      <c r="V8" s="121">
        <v>6.0000000000000001E-3</v>
      </c>
      <c r="W8" s="121">
        <v>0</v>
      </c>
      <c r="X8" s="121">
        <v>0.05</v>
      </c>
    </row>
    <row r="9" spans="1:24" s="38" customFormat="1" ht="26.5" customHeight="1" x14ac:dyDescent="0.35">
      <c r="A9" s="137"/>
      <c r="B9" s="175"/>
      <c r="C9" s="130">
        <v>53</v>
      </c>
      <c r="D9" s="170" t="s">
        <v>67</v>
      </c>
      <c r="E9" s="260" t="s">
        <v>108</v>
      </c>
      <c r="F9" s="175">
        <v>150</v>
      </c>
      <c r="G9" s="209"/>
      <c r="H9" s="348">
        <v>3.3</v>
      </c>
      <c r="I9" s="22">
        <v>4.95</v>
      </c>
      <c r="J9" s="54">
        <v>32.25</v>
      </c>
      <c r="K9" s="347">
        <v>186.45</v>
      </c>
      <c r="L9" s="348">
        <v>0.03</v>
      </c>
      <c r="M9" s="22">
        <v>0.03</v>
      </c>
      <c r="N9" s="22">
        <v>0</v>
      </c>
      <c r="O9" s="22">
        <v>18.899999999999999</v>
      </c>
      <c r="P9" s="23">
        <v>0.08</v>
      </c>
      <c r="Q9" s="348">
        <v>4.95</v>
      </c>
      <c r="R9" s="22">
        <v>79.83</v>
      </c>
      <c r="S9" s="22">
        <v>26.52</v>
      </c>
      <c r="T9" s="22">
        <v>0.53</v>
      </c>
      <c r="U9" s="22">
        <v>0.52</v>
      </c>
      <c r="V9" s="22">
        <v>0</v>
      </c>
      <c r="W9" s="22">
        <v>8.0000000000000002E-3</v>
      </c>
      <c r="X9" s="54">
        <v>2.7E-2</v>
      </c>
    </row>
    <row r="10" spans="1:24" s="18" customFormat="1" ht="33.75" customHeight="1" x14ac:dyDescent="0.35">
      <c r="A10" s="138"/>
      <c r="B10" s="153"/>
      <c r="C10" s="176">
        <v>101</v>
      </c>
      <c r="D10" s="315" t="s">
        <v>17</v>
      </c>
      <c r="E10" s="402" t="s">
        <v>72</v>
      </c>
      <c r="F10" s="228">
        <v>200</v>
      </c>
      <c r="G10" s="243"/>
      <c r="H10" s="301">
        <v>0.8</v>
      </c>
      <c r="I10" s="17">
        <v>0</v>
      </c>
      <c r="J10" s="46">
        <v>24.6</v>
      </c>
      <c r="K10" s="320">
        <v>101.2</v>
      </c>
      <c r="L10" s="301">
        <v>0</v>
      </c>
      <c r="M10" s="17">
        <v>0.04</v>
      </c>
      <c r="N10" s="17">
        <v>140</v>
      </c>
      <c r="O10" s="17">
        <v>100</v>
      </c>
      <c r="P10" s="20">
        <v>0</v>
      </c>
      <c r="Q10" s="301">
        <v>21.6</v>
      </c>
      <c r="R10" s="17">
        <v>3.4</v>
      </c>
      <c r="S10" s="17">
        <v>29.25</v>
      </c>
      <c r="T10" s="17">
        <v>1.26</v>
      </c>
      <c r="U10" s="17">
        <v>8.68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518">
        <v>119</v>
      </c>
      <c r="D11" s="170" t="s">
        <v>57</v>
      </c>
      <c r="E11" s="260" t="s">
        <v>57</v>
      </c>
      <c r="F11" s="175">
        <v>30</v>
      </c>
      <c r="G11" s="209"/>
      <c r="H11" s="348">
        <v>2.13</v>
      </c>
      <c r="I11" s="22">
        <v>0.21</v>
      </c>
      <c r="J11" s="54">
        <v>13.26</v>
      </c>
      <c r="K11" s="575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8"/>
      <c r="B12" s="175"/>
      <c r="C12" s="518">
        <v>120</v>
      </c>
      <c r="D12" s="170" t="s">
        <v>48</v>
      </c>
      <c r="E12" s="260" t="s">
        <v>48</v>
      </c>
      <c r="F12" s="175">
        <v>20</v>
      </c>
      <c r="G12" s="209"/>
      <c r="H12" s="348">
        <v>1.1399999999999999</v>
      </c>
      <c r="I12" s="22">
        <v>0.22</v>
      </c>
      <c r="J12" s="54">
        <v>7.44</v>
      </c>
      <c r="K12" s="575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201"/>
      <c r="C13" s="708"/>
      <c r="D13" s="794"/>
      <c r="E13" s="795" t="s">
        <v>20</v>
      </c>
      <c r="F13" s="592">
        <f>F6+F8+F9+F10+F11+F12+210</f>
        <v>850</v>
      </c>
      <c r="G13" s="776"/>
      <c r="H13" s="585" t="e">
        <f>H6+#REF!+H8+H9+H10+H11+H12</f>
        <v>#REF!</v>
      </c>
      <c r="I13" s="586" t="e">
        <f>I6+#REF!+I8+I9+I10+I11+I12</f>
        <v>#REF!</v>
      </c>
      <c r="J13" s="587" t="e">
        <f>J6+#REF!+J8+J9+J10+J11+J12</f>
        <v>#REF!</v>
      </c>
      <c r="K13" s="593" t="e">
        <f>K6+#REF!+K8+K9+K10+K11+K12</f>
        <v>#REF!</v>
      </c>
      <c r="L13" s="585" t="e">
        <f>L6+#REF!+L8+L9+L10+L11+L12</f>
        <v>#REF!</v>
      </c>
      <c r="M13" s="586" t="e">
        <f>M6+#REF!+M8+M9+M10+M11+M12</f>
        <v>#REF!</v>
      </c>
      <c r="N13" s="586" t="e">
        <f>N6+#REF!+N8+N9+N10+N11+N12</f>
        <v>#REF!</v>
      </c>
      <c r="O13" s="586" t="e">
        <f>O6+#REF!+O8+O9+O10+O11+O12</f>
        <v>#REF!</v>
      </c>
      <c r="P13" s="674" t="e">
        <f>P6+#REF!+P8+P9+P10+P11+P12</f>
        <v>#REF!</v>
      </c>
      <c r="Q13" s="585" t="e">
        <f>Q6+#REF!+Q8+Q9+Q10+Q11+Q12</f>
        <v>#REF!</v>
      </c>
      <c r="R13" s="586" t="e">
        <f>R6+#REF!+R8+R9+R10+R11+R12</f>
        <v>#REF!</v>
      </c>
      <c r="S13" s="586" t="e">
        <f>S6+#REF!+S8+S9+S10+S11+S12</f>
        <v>#REF!</v>
      </c>
      <c r="T13" s="586" t="e">
        <f>T6+#REF!+T8+T9+T10+T11+T12</f>
        <v>#REF!</v>
      </c>
      <c r="U13" s="586" t="e">
        <f>U6+#REF!+U8+U9+U10+U11+U12</f>
        <v>#REF!</v>
      </c>
      <c r="V13" s="586" t="e">
        <f>V6+#REF!+V8+V9+V10+V11+V12</f>
        <v>#REF!</v>
      </c>
      <c r="W13" s="586" t="e">
        <f>W6+#REF!+W8+W9+W10+W11+W12</f>
        <v>#REF!</v>
      </c>
      <c r="X13" s="587" t="e">
        <f>X6+#REF!+X8+X9+X10+X11+X12</f>
        <v>#REF!</v>
      </c>
    </row>
    <row r="14" spans="1:24" s="38" customFormat="1" ht="26.5" customHeight="1" x14ac:dyDescent="0.35">
      <c r="A14" s="137"/>
      <c r="B14" s="798"/>
      <c r="C14" s="737"/>
      <c r="D14" s="799"/>
      <c r="E14" s="800" t="s">
        <v>20</v>
      </c>
      <c r="F14" s="373">
        <f>F6+F8+F9+F10+F11+F12+210</f>
        <v>850</v>
      </c>
      <c r="G14" s="671"/>
      <c r="H14" s="634">
        <f>H6+H7+H8+H9+H10+H11+H12</f>
        <v>26.650000000000002</v>
      </c>
      <c r="I14" s="631">
        <f>I6+I7+I8+I9+I10+I11+I12</f>
        <v>23.509999999999998</v>
      </c>
      <c r="J14" s="635">
        <f>J6+J7+J8+J9+J10+J11+J12</f>
        <v>108.58</v>
      </c>
      <c r="K14" s="672">
        <f>K6+K7+K8+K9+K10+K11+K12</f>
        <v>759.63000000000011</v>
      </c>
      <c r="L14" s="634">
        <f>L6+L7+L8+L9+L10+L11+L12</f>
        <v>0.24</v>
      </c>
      <c r="M14" s="631">
        <f>M6+M7+M8+M9+M10+M11+M12</f>
        <v>0.32200000000000001</v>
      </c>
      <c r="N14" s="631">
        <f>N6+N7+N8+N9+N10+N11+N12</f>
        <v>152.71</v>
      </c>
      <c r="O14" s="631">
        <f>O6+O7+O8+O9+O10+O11+O12</f>
        <v>348.9</v>
      </c>
      <c r="P14" s="638">
        <f>P6+P7+P8+P9+P10+P11+P12</f>
        <v>0.14000000000000001</v>
      </c>
      <c r="Q14" s="634">
        <f>Q6+Q7+Q8+Q9+Q10+Q11+Q12</f>
        <v>203.81</v>
      </c>
      <c r="R14" s="631">
        <f>R6+R7+R8+R9+R10+R11+R12</f>
        <v>437.56999999999994</v>
      </c>
      <c r="S14" s="631">
        <f>S6+S7+S8+S9+S10+S11+S12</f>
        <v>172.40999999999997</v>
      </c>
      <c r="T14" s="631">
        <f>T6+T7+T8+T9+T10+T11+T12</f>
        <v>9.7200000000000006</v>
      </c>
      <c r="U14" s="631">
        <f>U6+U7+U8+U9+U10+U11+U12</f>
        <v>928.97</v>
      </c>
      <c r="V14" s="631">
        <f>V6+V7+V8+V9+V10+V11+V12</f>
        <v>1.6E-2</v>
      </c>
      <c r="W14" s="631">
        <f>W6+W7+W8+W9+W10+W11+W12</f>
        <v>1.23E-2</v>
      </c>
      <c r="X14" s="635">
        <f>X6+X7+X8+X9+X10+X11+X12</f>
        <v>0.14000000000000001</v>
      </c>
    </row>
    <row r="15" spans="1:24" s="38" customFormat="1" ht="26.5" customHeight="1" x14ac:dyDescent="0.35">
      <c r="A15" s="137"/>
      <c r="B15" s="796"/>
      <c r="C15" s="708"/>
      <c r="D15" s="794"/>
      <c r="E15" s="797" t="s">
        <v>21</v>
      </c>
      <c r="F15" s="592"/>
      <c r="G15" s="776"/>
      <c r="H15" s="248"/>
      <c r="I15" s="24"/>
      <c r="J15" s="75"/>
      <c r="K15" s="714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713"/>
      <c r="C16" s="207"/>
      <c r="D16" s="229"/>
      <c r="E16" s="801" t="s">
        <v>21</v>
      </c>
      <c r="F16" s="229"/>
      <c r="G16" s="771"/>
      <c r="H16" s="597"/>
      <c r="I16" s="598"/>
      <c r="J16" s="599"/>
      <c r="K16" s="807">
        <f>K14/23.5</f>
        <v>32.324680851063832</v>
      </c>
      <c r="L16" s="597"/>
      <c r="M16" s="598"/>
      <c r="N16" s="598"/>
      <c r="O16" s="598"/>
      <c r="P16" s="675"/>
      <c r="Q16" s="597"/>
      <c r="R16" s="598"/>
      <c r="S16" s="598"/>
      <c r="T16" s="598"/>
      <c r="U16" s="598"/>
      <c r="V16" s="598"/>
      <c r="W16" s="598"/>
      <c r="X16" s="599"/>
    </row>
    <row r="17" spans="1:19" ht="15.5" x14ac:dyDescent="0.35">
      <c r="A17" s="9"/>
      <c r="B17" s="283"/>
      <c r="C17" s="284"/>
      <c r="D17" s="284"/>
      <c r="E17" s="30"/>
      <c r="F17" s="30"/>
      <c r="G17" s="30"/>
      <c r="H17" s="264"/>
      <c r="I17" s="263"/>
      <c r="J17" s="30"/>
      <c r="K17" s="265"/>
      <c r="L17" s="30"/>
      <c r="M17" s="30"/>
      <c r="N17" s="30"/>
      <c r="O17" s="266"/>
      <c r="P17" s="266"/>
      <c r="Q17" s="266"/>
      <c r="R17" s="266"/>
      <c r="S17" s="266"/>
    </row>
    <row r="18" spans="1:19" x14ac:dyDescent="0.35">
      <c r="L18" s="684"/>
    </row>
    <row r="19" spans="1:19" x14ac:dyDescent="0.35">
      <c r="A19" s="70" t="s">
        <v>69</v>
      </c>
      <c r="B19" s="143"/>
      <c r="C19" s="71"/>
      <c r="D19" s="60"/>
    </row>
    <row r="20" spans="1:19" x14ac:dyDescent="0.35">
      <c r="A20" s="67" t="s">
        <v>70</v>
      </c>
      <c r="B20" s="144"/>
      <c r="C20" s="68"/>
      <c r="D2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49" zoomScaleNormal="49" workbookViewId="0">
      <selection activeCell="B9" sqref="B9:W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90"/>
      <c r="D2" s="292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39</v>
      </c>
      <c r="D4" s="313"/>
      <c r="E4" s="214"/>
      <c r="F4" s="134"/>
      <c r="G4" s="612"/>
      <c r="H4" s="332" t="s">
        <v>22</v>
      </c>
      <c r="I4" s="333"/>
      <c r="J4" s="334"/>
      <c r="K4" s="414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9"/>
    </row>
    <row r="5" spans="1:24" s="18" customFormat="1" ht="47" thickBot="1" x14ac:dyDescent="0.4">
      <c r="A5" s="183" t="s">
        <v>0</v>
      </c>
      <c r="B5" s="135"/>
      <c r="C5" s="128" t="s">
        <v>40</v>
      </c>
      <c r="D5" s="314" t="s">
        <v>41</v>
      </c>
      <c r="E5" s="706" t="s">
        <v>38</v>
      </c>
      <c r="F5" s="135" t="s">
        <v>26</v>
      </c>
      <c r="G5" s="128" t="s">
        <v>37</v>
      </c>
      <c r="H5" s="839" t="s">
        <v>27</v>
      </c>
      <c r="I5" s="721" t="s">
        <v>28</v>
      </c>
      <c r="J5" s="725" t="s">
        <v>29</v>
      </c>
      <c r="K5" s="827" t="s">
        <v>30</v>
      </c>
      <c r="L5" s="723" t="s">
        <v>31</v>
      </c>
      <c r="M5" s="723" t="s">
        <v>132</v>
      </c>
      <c r="N5" s="84" t="s">
        <v>32</v>
      </c>
      <c r="O5" s="724" t="s">
        <v>133</v>
      </c>
      <c r="P5" s="725" t="s">
        <v>134</v>
      </c>
      <c r="Q5" s="720" t="s">
        <v>33</v>
      </c>
      <c r="R5" s="721" t="s">
        <v>34</v>
      </c>
      <c r="S5" s="721" t="s">
        <v>35</v>
      </c>
      <c r="T5" s="725" t="s">
        <v>36</v>
      </c>
      <c r="U5" s="723" t="s">
        <v>135</v>
      </c>
      <c r="V5" s="723" t="s">
        <v>136</v>
      </c>
      <c r="W5" s="723" t="s">
        <v>137</v>
      </c>
      <c r="X5" s="824" t="s">
        <v>138</v>
      </c>
    </row>
    <row r="6" spans="1:24" s="18" customFormat="1" ht="26.5" customHeight="1" x14ac:dyDescent="0.35">
      <c r="A6" s="185" t="s">
        <v>6</v>
      </c>
      <c r="B6" s="286"/>
      <c r="C6" s="360">
        <v>17</v>
      </c>
      <c r="D6" s="361" t="s">
        <v>19</v>
      </c>
      <c r="E6" s="838" t="s">
        <v>159</v>
      </c>
      <c r="F6" s="377">
        <v>50</v>
      </c>
      <c r="G6" s="362"/>
      <c r="H6" s="324">
        <v>5.95</v>
      </c>
      <c r="I6" s="39">
        <v>5.05</v>
      </c>
      <c r="J6" s="272">
        <v>0.3</v>
      </c>
      <c r="K6" s="621">
        <v>70.7</v>
      </c>
      <c r="L6" s="238">
        <v>0.03</v>
      </c>
      <c r="M6" s="55">
        <v>0.18</v>
      </c>
      <c r="N6" s="39">
        <v>0</v>
      </c>
      <c r="O6" s="39">
        <v>78</v>
      </c>
      <c r="P6" s="56">
        <v>0.97</v>
      </c>
      <c r="Q6" s="324">
        <v>27.5</v>
      </c>
      <c r="R6" s="39">
        <v>92.5</v>
      </c>
      <c r="S6" s="39">
        <v>27</v>
      </c>
      <c r="T6" s="39">
        <v>1.35</v>
      </c>
      <c r="U6" s="39">
        <v>58.1</v>
      </c>
      <c r="V6" s="39">
        <v>8.9999999999999993E-3</v>
      </c>
      <c r="W6" s="39">
        <v>1.2999999999999999E-2</v>
      </c>
      <c r="X6" s="272">
        <v>2.4E-2</v>
      </c>
    </row>
    <row r="7" spans="1:24" s="18" customFormat="1" ht="26.5" customHeight="1" x14ac:dyDescent="0.35">
      <c r="A7" s="136"/>
      <c r="B7" s="349"/>
      <c r="C7" s="176">
        <v>1</v>
      </c>
      <c r="D7" s="315" t="s">
        <v>19</v>
      </c>
      <c r="E7" s="299" t="s">
        <v>11</v>
      </c>
      <c r="F7" s="802">
        <v>10</v>
      </c>
      <c r="G7" s="129"/>
      <c r="H7" s="301">
        <v>2.44</v>
      </c>
      <c r="I7" s="17">
        <v>2.36</v>
      </c>
      <c r="J7" s="46">
        <v>0</v>
      </c>
      <c r="K7" s="320">
        <v>31</v>
      </c>
      <c r="L7" s="236">
        <v>0</v>
      </c>
      <c r="M7" s="19">
        <v>0.03</v>
      </c>
      <c r="N7" s="17">
        <v>0.16</v>
      </c>
      <c r="O7" s="17">
        <v>28.8</v>
      </c>
      <c r="P7" s="20">
        <v>0.1</v>
      </c>
      <c r="Q7" s="301">
        <v>100</v>
      </c>
      <c r="R7" s="17">
        <v>54.4</v>
      </c>
      <c r="S7" s="17">
        <v>4.7</v>
      </c>
      <c r="T7" s="17">
        <v>0.06</v>
      </c>
      <c r="U7" s="17">
        <v>0.88</v>
      </c>
      <c r="V7" s="17">
        <v>0</v>
      </c>
      <c r="W7" s="17">
        <v>0</v>
      </c>
      <c r="X7" s="46">
        <v>0</v>
      </c>
    </row>
    <row r="8" spans="1:24" s="18" customFormat="1" ht="26.5" customHeight="1" x14ac:dyDescent="0.35">
      <c r="A8" s="136"/>
      <c r="B8" s="118"/>
      <c r="C8" s="161">
        <v>31</v>
      </c>
      <c r="D8" s="315" t="s">
        <v>8</v>
      </c>
      <c r="E8" s="402" t="s">
        <v>83</v>
      </c>
      <c r="F8" s="228">
        <v>200</v>
      </c>
      <c r="G8" s="129"/>
      <c r="H8" s="302">
        <v>5.74</v>
      </c>
      <c r="I8" s="13">
        <v>8.7799999999999994</v>
      </c>
      <c r="J8" s="50">
        <v>8.74</v>
      </c>
      <c r="K8" s="131">
        <v>138.04</v>
      </c>
      <c r="L8" s="177">
        <v>0.04</v>
      </c>
      <c r="M8" s="100">
        <v>0.08</v>
      </c>
      <c r="N8" s="13">
        <v>5.24</v>
      </c>
      <c r="O8" s="13">
        <v>132.80000000000001</v>
      </c>
      <c r="P8" s="25">
        <v>0.06</v>
      </c>
      <c r="Q8" s="302">
        <v>33.799999999999997</v>
      </c>
      <c r="R8" s="13">
        <v>77.48</v>
      </c>
      <c r="S8" s="13">
        <v>20.28</v>
      </c>
      <c r="T8" s="13">
        <v>1.28</v>
      </c>
      <c r="U8" s="13">
        <v>278.8</v>
      </c>
      <c r="V8" s="13">
        <v>6.0000000000000001E-3</v>
      </c>
      <c r="W8" s="13">
        <v>0</v>
      </c>
      <c r="X8" s="50">
        <v>3.5999999999999997E-2</v>
      </c>
    </row>
    <row r="9" spans="1:24" s="38" customFormat="1" ht="26.5" customHeight="1" x14ac:dyDescent="0.35">
      <c r="A9" s="137"/>
      <c r="B9" s="203" t="s">
        <v>81</v>
      </c>
      <c r="C9" s="206">
        <v>83</v>
      </c>
      <c r="D9" s="626" t="s">
        <v>9</v>
      </c>
      <c r="E9" s="792" t="s">
        <v>160</v>
      </c>
      <c r="F9" s="803">
        <v>90</v>
      </c>
      <c r="G9" s="232"/>
      <c r="H9" s="566">
        <v>20.25</v>
      </c>
      <c r="I9" s="103">
        <v>11.52</v>
      </c>
      <c r="J9" s="567">
        <v>1.35</v>
      </c>
      <c r="K9" s="755">
        <v>189.99</v>
      </c>
      <c r="L9" s="704">
        <v>7.0000000000000007E-2</v>
      </c>
      <c r="M9" s="685">
        <v>0.1</v>
      </c>
      <c r="N9" s="103">
        <v>4.84</v>
      </c>
      <c r="O9" s="103">
        <v>29.7</v>
      </c>
      <c r="P9" s="658">
        <v>0</v>
      </c>
      <c r="Q9" s="566">
        <v>20.53</v>
      </c>
      <c r="R9" s="103">
        <v>74.290000000000006</v>
      </c>
      <c r="S9" s="103">
        <v>23.03</v>
      </c>
      <c r="T9" s="103">
        <v>0.96</v>
      </c>
      <c r="U9" s="103">
        <v>298.8</v>
      </c>
      <c r="V9" s="103">
        <v>5.0000000000000001E-3</v>
      </c>
      <c r="W9" s="103">
        <v>6.0000000000000001E-3</v>
      </c>
      <c r="X9" s="567">
        <v>1.7999999999999999E-2</v>
      </c>
    </row>
    <row r="10" spans="1:24" s="38" customFormat="1" ht="35.25" customHeight="1" x14ac:dyDescent="0.35">
      <c r="A10" s="137"/>
      <c r="B10" s="153"/>
      <c r="C10" s="130">
        <v>52</v>
      </c>
      <c r="D10" s="253" t="s">
        <v>67</v>
      </c>
      <c r="E10" s="363" t="s">
        <v>150</v>
      </c>
      <c r="F10" s="175">
        <v>150</v>
      </c>
      <c r="G10" s="130"/>
      <c r="H10" s="311">
        <v>3.15</v>
      </c>
      <c r="I10" s="105">
        <v>4.5</v>
      </c>
      <c r="J10" s="258">
        <v>17.55</v>
      </c>
      <c r="K10" s="518">
        <v>122.85</v>
      </c>
      <c r="L10" s="236">
        <v>0.16</v>
      </c>
      <c r="M10" s="19">
        <v>0.11</v>
      </c>
      <c r="N10" s="17">
        <v>25.3</v>
      </c>
      <c r="O10" s="17">
        <v>15</v>
      </c>
      <c r="P10" s="46">
        <v>0.03</v>
      </c>
      <c r="Q10" s="301">
        <v>16.260000000000002</v>
      </c>
      <c r="R10" s="17">
        <v>94.6</v>
      </c>
      <c r="S10" s="17">
        <v>35.32</v>
      </c>
      <c r="T10" s="17">
        <v>15.9</v>
      </c>
      <c r="U10" s="17">
        <v>807.75</v>
      </c>
      <c r="V10" s="17">
        <v>8.0000000000000002E-3</v>
      </c>
      <c r="W10" s="17">
        <v>1E-3</v>
      </c>
      <c r="X10" s="46">
        <v>4.4999999999999998E-2</v>
      </c>
    </row>
    <row r="11" spans="1:24" s="18" customFormat="1" ht="39" customHeight="1" x14ac:dyDescent="0.35">
      <c r="A11" s="138"/>
      <c r="B11" s="153"/>
      <c r="C11" s="174">
        <v>114</v>
      </c>
      <c r="D11" s="218" t="s">
        <v>46</v>
      </c>
      <c r="E11" s="268" t="s">
        <v>53</v>
      </c>
      <c r="F11" s="472">
        <v>200</v>
      </c>
      <c r="G11" s="174"/>
      <c r="H11" s="19">
        <v>0.2</v>
      </c>
      <c r="I11" s="17">
        <v>0</v>
      </c>
      <c r="J11" s="20">
        <v>11</v>
      </c>
      <c r="K11" s="236">
        <v>44.8</v>
      </c>
      <c r="L11" s="301">
        <v>0</v>
      </c>
      <c r="M11" s="19">
        <v>0</v>
      </c>
      <c r="N11" s="17">
        <v>0.08</v>
      </c>
      <c r="O11" s="17">
        <v>0</v>
      </c>
      <c r="P11" s="46">
        <v>0</v>
      </c>
      <c r="Q11" s="1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26.5" customHeight="1" x14ac:dyDescent="0.35">
      <c r="A12" s="138"/>
      <c r="B12" s="153"/>
      <c r="C12" s="518">
        <v>119</v>
      </c>
      <c r="D12" s="192" t="s">
        <v>13</v>
      </c>
      <c r="E12" s="255" t="s">
        <v>57</v>
      </c>
      <c r="F12" s="175">
        <v>30</v>
      </c>
      <c r="G12" s="500"/>
      <c r="H12" s="348">
        <v>2.13</v>
      </c>
      <c r="I12" s="22">
        <v>0.21</v>
      </c>
      <c r="J12" s="54">
        <v>13.26</v>
      </c>
      <c r="K12" s="575">
        <v>72</v>
      </c>
      <c r="L12" s="239">
        <v>0.03</v>
      </c>
      <c r="M12" s="21">
        <v>0.01</v>
      </c>
      <c r="N12" s="22">
        <v>0</v>
      </c>
      <c r="O12" s="22">
        <v>0</v>
      </c>
      <c r="P12" s="23">
        <v>0</v>
      </c>
      <c r="Q12" s="348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26.5" customHeight="1" x14ac:dyDescent="0.35">
      <c r="A13" s="138"/>
      <c r="B13" s="175"/>
      <c r="C13" s="130">
        <v>120</v>
      </c>
      <c r="D13" s="192" t="s">
        <v>14</v>
      </c>
      <c r="E13" s="255" t="s">
        <v>48</v>
      </c>
      <c r="F13" s="175">
        <v>20</v>
      </c>
      <c r="G13" s="500"/>
      <c r="H13" s="348">
        <v>1.1399999999999999</v>
      </c>
      <c r="I13" s="22">
        <v>0.22</v>
      </c>
      <c r="J13" s="54">
        <v>7.44</v>
      </c>
      <c r="K13" s="575">
        <v>36.26</v>
      </c>
      <c r="L13" s="239">
        <v>0.02</v>
      </c>
      <c r="M13" s="21">
        <v>2.4E-2</v>
      </c>
      <c r="N13" s="22">
        <v>0.08</v>
      </c>
      <c r="O13" s="22">
        <v>0</v>
      </c>
      <c r="P13" s="23">
        <v>0</v>
      </c>
      <c r="Q13" s="34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38" customFormat="1" ht="26.5" customHeight="1" x14ac:dyDescent="0.35">
      <c r="A14" s="137"/>
      <c r="B14" s="201"/>
      <c r="C14" s="708"/>
      <c r="D14" s="804"/>
      <c r="E14" s="795" t="s">
        <v>20</v>
      </c>
      <c r="F14" s="592" t="e">
        <f>F6+F7+F8+#REF!+F10+F11+F12+F13</f>
        <v>#REF!</v>
      </c>
      <c r="G14" s="708"/>
      <c r="H14" s="585" t="e">
        <f>H6+H7+H8+#REF!+H10+H11+H12+H13</f>
        <v>#REF!</v>
      </c>
      <c r="I14" s="586" t="e">
        <f>I6+I7+I8+#REF!+I10+I11+I12+I13</f>
        <v>#REF!</v>
      </c>
      <c r="J14" s="587" t="e">
        <f>J6+J7+J8+#REF!+J10+J11+J12+J13</f>
        <v>#REF!</v>
      </c>
      <c r="K14" s="653" t="e">
        <f>K6+K7+K8+#REF!+K10+K11+K12+K13</f>
        <v>#REF!</v>
      </c>
      <c r="L14" s="374" t="e">
        <f>L6+L7+L8+#REF!+L10+L11+L12+L13</f>
        <v>#REF!</v>
      </c>
      <c r="M14" s="689" t="e">
        <f>M6+M7+M8+#REF!+M10+M11+M12+M13</f>
        <v>#REF!</v>
      </c>
      <c r="N14" s="586" t="e">
        <f>N6+N7+N8+#REF!+N10+N11+N12+N13</f>
        <v>#REF!</v>
      </c>
      <c r="O14" s="586" t="e">
        <f>O6+O7+O8+#REF!+O10+O11+O12+O13</f>
        <v>#REF!</v>
      </c>
      <c r="P14" s="674" t="e">
        <f>P6+P7+P8+#REF!+P10+P11+P12+P13</f>
        <v>#REF!</v>
      </c>
      <c r="Q14" s="585" t="e">
        <f>Q6+Q7+Q8+#REF!+Q10+Q11+Q12+Q13</f>
        <v>#REF!</v>
      </c>
      <c r="R14" s="586" t="e">
        <f>R6+R7+R8+#REF!+R10+R11+R12+R13</f>
        <v>#REF!</v>
      </c>
      <c r="S14" s="586" t="e">
        <f>S6+S7+S8+#REF!+S10+S11+S12+S13</f>
        <v>#REF!</v>
      </c>
      <c r="T14" s="586" t="e">
        <f>T6+T7+T8+#REF!+T10+T11+T12+T13</f>
        <v>#REF!</v>
      </c>
      <c r="U14" s="586" t="e">
        <f>U6+U7+U8+#REF!+U10+U11+U12+U13</f>
        <v>#REF!</v>
      </c>
      <c r="V14" s="586" t="e">
        <f>V6+V7+V8+#REF!+V10+V11+V12+V13</f>
        <v>#REF!</v>
      </c>
      <c r="W14" s="586" t="e">
        <f>W6+W7+W8+#REF!+W10+W11+W12+W13</f>
        <v>#REF!</v>
      </c>
      <c r="X14" s="587" t="e">
        <f>X6+X7+X8+#REF!+X10+X11+X12+X13</f>
        <v>#REF!</v>
      </c>
    </row>
    <row r="15" spans="1:24" s="38" customFormat="1" ht="26.5" customHeight="1" x14ac:dyDescent="0.35">
      <c r="A15" s="137"/>
      <c r="B15" s="798"/>
      <c r="C15" s="737"/>
      <c r="D15" s="805"/>
      <c r="E15" s="800" t="s">
        <v>20</v>
      </c>
      <c r="F15" s="373">
        <f>F6+F7+F8+F9+F10+F11+F12+F13</f>
        <v>750</v>
      </c>
      <c r="G15" s="737"/>
      <c r="H15" s="634">
        <f>H6+H7+H8+H9+H10+H11+H12+H13</f>
        <v>41.000000000000007</v>
      </c>
      <c r="I15" s="631">
        <f>I6+I7+I8+I9+I10+I11+I12+I13</f>
        <v>32.639999999999993</v>
      </c>
      <c r="J15" s="635">
        <f>J6+J7+J8+J9+J10+J11+J12+J13</f>
        <v>59.639999999999993</v>
      </c>
      <c r="K15" s="672">
        <f>K6+K7+K8+K9+K10+K11+K12+K13</f>
        <v>705.64</v>
      </c>
      <c r="L15" s="373">
        <f>L6+L7+L8+L9+L10+L11+L12+L13</f>
        <v>0.35000000000000009</v>
      </c>
      <c r="M15" s="850">
        <f>M6+M7+M8+M9+M10+M11+M12+M13</f>
        <v>0.53400000000000003</v>
      </c>
      <c r="N15" s="631">
        <f>N6+N7+N8+N9+N10+N11+N12+N13</f>
        <v>35.699999999999996</v>
      </c>
      <c r="O15" s="631">
        <f>O6+O7+O8+O9+O10+O11+O12+O13</f>
        <v>284.3</v>
      </c>
      <c r="P15" s="638">
        <f>P6+P7+P8+P9+P10+P11+P12+P13</f>
        <v>1.1600000000000001</v>
      </c>
      <c r="Q15" s="634">
        <f>Q6+Q7+Q8+Q9+Q10+Q11+Q12+Q13</f>
        <v>229.55</v>
      </c>
      <c r="R15" s="631">
        <f>R6+R7+R8+R9+R10+R11+R12+R13</f>
        <v>490.33000000000004</v>
      </c>
      <c r="S15" s="631">
        <f>S6+S7+S8+S9+S10+S11+S12+S13</f>
        <v>142.11000000000001</v>
      </c>
      <c r="T15" s="631">
        <f>T6+T7+T8+T9+T10+T11+T12+T13</f>
        <v>21.650000000000002</v>
      </c>
      <c r="U15" s="631">
        <f>U6+U7+U8+U9+U10+U11+U12+U13</f>
        <v>1546.41</v>
      </c>
      <c r="V15" s="631">
        <f>V6+V7+V8+V9+V10+V11+V12+V13</f>
        <v>3.1E-2</v>
      </c>
      <c r="W15" s="631">
        <f>W6+W7+W8+W9+W10+W11+W12+W13</f>
        <v>2.4E-2</v>
      </c>
      <c r="X15" s="635">
        <f>X6+X7+X8+X9+X10+X11+X12+X13</f>
        <v>0.13500000000000001</v>
      </c>
    </row>
    <row r="16" spans="1:24" s="38" customFormat="1" ht="26.5" customHeight="1" x14ac:dyDescent="0.35">
      <c r="A16" s="137"/>
      <c r="B16" s="796"/>
      <c r="C16" s="708"/>
      <c r="D16" s="804"/>
      <c r="E16" s="797" t="s">
        <v>21</v>
      </c>
      <c r="F16" s="295"/>
      <c r="G16" s="708"/>
      <c r="H16" s="248"/>
      <c r="I16" s="24"/>
      <c r="J16" s="75"/>
      <c r="K16" s="714" t="e">
        <f>K14/23.5</f>
        <v>#REF!</v>
      </c>
      <c r="L16" s="295"/>
      <c r="M16" s="61"/>
      <c r="N16" s="24"/>
      <c r="O16" s="24"/>
      <c r="P16" s="140"/>
      <c r="Q16" s="248"/>
      <c r="R16" s="24"/>
      <c r="S16" s="24"/>
      <c r="T16" s="24"/>
      <c r="U16" s="24"/>
      <c r="V16" s="24"/>
      <c r="W16" s="24"/>
      <c r="X16" s="75"/>
    </row>
    <row r="17" spans="1:24" s="38" customFormat="1" ht="26.5" customHeight="1" thickBot="1" x14ac:dyDescent="0.4">
      <c r="A17" s="186"/>
      <c r="B17" s="713"/>
      <c r="C17" s="207"/>
      <c r="D17" s="806"/>
      <c r="E17" s="801" t="s">
        <v>21</v>
      </c>
      <c r="F17" s="229"/>
      <c r="G17" s="207"/>
      <c r="H17" s="597"/>
      <c r="I17" s="598"/>
      <c r="J17" s="599"/>
      <c r="K17" s="807">
        <f>K15/23.5</f>
        <v>30.027234042553189</v>
      </c>
      <c r="L17" s="229"/>
      <c r="M17" s="690"/>
      <c r="N17" s="598"/>
      <c r="O17" s="598"/>
      <c r="P17" s="675"/>
      <c r="Q17" s="597"/>
      <c r="R17" s="598"/>
      <c r="S17" s="598"/>
      <c r="T17" s="598"/>
      <c r="U17" s="598"/>
      <c r="V17" s="598"/>
      <c r="W17" s="598"/>
      <c r="X17" s="599"/>
    </row>
    <row r="18" spans="1:24" ht="15.5" x14ac:dyDescent="0.35">
      <c r="A18" s="9"/>
      <c r="B18" s="283"/>
      <c r="C18" s="284"/>
      <c r="D18" s="294"/>
      <c r="E18" s="30"/>
      <c r="F18" s="30"/>
      <c r="G18" s="263"/>
      <c r="H18" s="264"/>
      <c r="I18" s="263"/>
      <c r="J18" s="30"/>
      <c r="K18" s="265"/>
      <c r="L18" s="30"/>
      <c r="M18" s="30"/>
      <c r="N18" s="30"/>
      <c r="O18" s="266"/>
      <c r="P18" s="266"/>
      <c r="Q18" s="266"/>
      <c r="R18" s="266"/>
      <c r="S18" s="266"/>
    </row>
    <row r="21" spans="1:24" x14ac:dyDescent="0.35">
      <c r="A21" s="70" t="s">
        <v>69</v>
      </c>
      <c r="B21" s="143"/>
      <c r="C21" s="71"/>
      <c r="D21" s="60"/>
    </row>
    <row r="22" spans="1:24" x14ac:dyDescent="0.35">
      <c r="A22" s="67" t="s">
        <v>70</v>
      </c>
      <c r="B22" s="144"/>
      <c r="C22" s="68"/>
      <c r="D2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7" zoomScaleNormal="47" workbookViewId="0">
      <selection activeCell="E29" sqref="E2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90"/>
      <c r="D2" s="292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39</v>
      </c>
      <c r="D4" s="313"/>
      <c r="E4" s="214"/>
      <c r="F4" s="134"/>
      <c r="G4" s="127"/>
      <c r="H4" s="332" t="s">
        <v>22</v>
      </c>
      <c r="I4" s="333"/>
      <c r="J4" s="334"/>
      <c r="K4" s="85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9"/>
    </row>
    <row r="5" spans="1:24" s="18" customFormat="1" ht="28.5" customHeight="1" thickBot="1" x14ac:dyDescent="0.4">
      <c r="A5" s="183" t="s">
        <v>0</v>
      </c>
      <c r="B5" s="135"/>
      <c r="C5" s="128" t="s">
        <v>40</v>
      </c>
      <c r="D5" s="314" t="s">
        <v>41</v>
      </c>
      <c r="E5" s="128" t="s">
        <v>38</v>
      </c>
      <c r="F5" s="316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695" t="s">
        <v>30</v>
      </c>
      <c r="L5" s="488" t="s">
        <v>31</v>
      </c>
      <c r="M5" s="488" t="s">
        <v>132</v>
      </c>
      <c r="N5" s="479" t="s">
        <v>32</v>
      </c>
      <c r="O5" s="693" t="s">
        <v>133</v>
      </c>
      <c r="P5" s="92" t="s">
        <v>134</v>
      </c>
      <c r="Q5" s="90" t="s">
        <v>33</v>
      </c>
      <c r="R5" s="91" t="s">
        <v>34</v>
      </c>
      <c r="S5" s="91" t="s">
        <v>35</v>
      </c>
      <c r="T5" s="92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26.5" customHeight="1" x14ac:dyDescent="0.35">
      <c r="A6" s="185" t="s">
        <v>6</v>
      </c>
      <c r="B6" s="286"/>
      <c r="C6" s="195">
        <v>9</v>
      </c>
      <c r="D6" s="219" t="s">
        <v>19</v>
      </c>
      <c r="E6" s="517" t="s">
        <v>100</v>
      </c>
      <c r="F6" s="195">
        <v>60</v>
      </c>
      <c r="G6" s="335"/>
      <c r="H6" s="337">
        <v>1.26</v>
      </c>
      <c r="I6" s="42">
        <v>4.26</v>
      </c>
      <c r="J6" s="43">
        <v>7.26</v>
      </c>
      <c r="K6" s="694">
        <v>72.48</v>
      </c>
      <c r="L6" s="41">
        <v>0.02</v>
      </c>
      <c r="M6" s="41">
        <v>0</v>
      </c>
      <c r="N6" s="42">
        <v>9.8699999999999992</v>
      </c>
      <c r="O6" s="42">
        <v>0</v>
      </c>
      <c r="P6" s="49">
        <v>0</v>
      </c>
      <c r="Q6" s="337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18"/>
      <c r="C7" s="174">
        <v>37</v>
      </c>
      <c r="D7" s="218" t="s">
        <v>8</v>
      </c>
      <c r="E7" s="498" t="s">
        <v>116</v>
      </c>
      <c r="F7" s="230">
        <v>200</v>
      </c>
      <c r="G7" s="190"/>
      <c r="H7" s="302">
        <v>6</v>
      </c>
      <c r="I7" s="13">
        <v>5.4</v>
      </c>
      <c r="J7" s="50">
        <v>10.8</v>
      </c>
      <c r="K7" s="177">
        <v>115.6</v>
      </c>
      <c r="L7" s="302">
        <v>0.1</v>
      </c>
      <c r="M7" s="100">
        <v>0.1</v>
      </c>
      <c r="N7" s="13">
        <v>10.7</v>
      </c>
      <c r="O7" s="13">
        <v>162</v>
      </c>
      <c r="P7" s="50">
        <v>0</v>
      </c>
      <c r="Q7" s="302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26.5" customHeight="1" x14ac:dyDescent="0.35">
      <c r="A8" s="137"/>
      <c r="B8" s="202"/>
      <c r="C8" s="176">
        <v>126</v>
      </c>
      <c r="D8" s="331" t="s">
        <v>9</v>
      </c>
      <c r="E8" s="402" t="s">
        <v>128</v>
      </c>
      <c r="F8" s="228">
        <v>90</v>
      </c>
      <c r="G8" s="129"/>
      <c r="H8" s="302">
        <v>16.649999999999999</v>
      </c>
      <c r="I8" s="13">
        <v>8.01</v>
      </c>
      <c r="J8" s="50">
        <v>4.8600000000000003</v>
      </c>
      <c r="K8" s="189">
        <v>168.75</v>
      </c>
      <c r="L8" s="100">
        <v>0.15</v>
      </c>
      <c r="M8" s="100">
        <v>0.12</v>
      </c>
      <c r="N8" s="13">
        <v>2.0099999999999998</v>
      </c>
      <c r="O8" s="13">
        <v>0</v>
      </c>
      <c r="P8" s="50">
        <v>0</v>
      </c>
      <c r="Q8" s="100">
        <v>41.45</v>
      </c>
      <c r="R8" s="13">
        <v>314</v>
      </c>
      <c r="S8" s="13">
        <v>66.489999999999995</v>
      </c>
      <c r="T8" s="13">
        <v>5.3</v>
      </c>
      <c r="U8" s="13">
        <v>266.67</v>
      </c>
      <c r="V8" s="13">
        <v>6.0000000000000001E-3</v>
      </c>
      <c r="W8" s="13">
        <v>0</v>
      </c>
      <c r="X8" s="50">
        <v>0.05</v>
      </c>
    </row>
    <row r="9" spans="1:24" s="38" customFormat="1" ht="27" customHeight="1" x14ac:dyDescent="0.35">
      <c r="A9" s="137"/>
      <c r="B9" s="155"/>
      <c r="C9" s="174">
        <v>124</v>
      </c>
      <c r="D9" s="218" t="s">
        <v>67</v>
      </c>
      <c r="E9" s="268" t="s">
        <v>109</v>
      </c>
      <c r="F9" s="174">
        <v>150</v>
      </c>
      <c r="G9" s="167"/>
      <c r="H9" s="302">
        <v>4.05</v>
      </c>
      <c r="I9" s="13">
        <v>4.5</v>
      </c>
      <c r="J9" s="50">
        <v>22.8</v>
      </c>
      <c r="K9" s="189">
        <v>147.30000000000001</v>
      </c>
      <c r="L9" s="259">
        <v>0.11</v>
      </c>
      <c r="M9" s="259">
        <v>0.02</v>
      </c>
      <c r="N9" s="105">
        <v>0</v>
      </c>
      <c r="O9" s="105">
        <v>0</v>
      </c>
      <c r="P9" s="106">
        <v>0</v>
      </c>
      <c r="Q9" s="311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8">
        <v>0.02</v>
      </c>
    </row>
    <row r="10" spans="1:24" s="18" customFormat="1" ht="26.5" customHeight="1" x14ac:dyDescent="0.35">
      <c r="A10" s="138"/>
      <c r="B10" s="153"/>
      <c r="C10" s="177">
        <v>103</v>
      </c>
      <c r="D10" s="222" t="s">
        <v>17</v>
      </c>
      <c r="E10" s="190" t="s">
        <v>64</v>
      </c>
      <c r="F10" s="174">
        <v>200</v>
      </c>
      <c r="G10" s="318"/>
      <c r="H10" s="301">
        <v>0.2</v>
      </c>
      <c r="I10" s="17">
        <v>0</v>
      </c>
      <c r="J10" s="46">
        <v>15.02</v>
      </c>
      <c r="K10" s="246">
        <v>61.6</v>
      </c>
      <c r="L10" s="19">
        <v>0</v>
      </c>
      <c r="M10" s="19">
        <v>4.0000000000000001E-3</v>
      </c>
      <c r="N10" s="17">
        <v>9.24</v>
      </c>
      <c r="O10" s="17">
        <v>0</v>
      </c>
      <c r="P10" s="20">
        <v>0</v>
      </c>
      <c r="Q10" s="301">
        <v>17.64</v>
      </c>
      <c r="R10" s="17">
        <v>5.0599999999999996</v>
      </c>
      <c r="S10" s="34">
        <v>2.86</v>
      </c>
      <c r="T10" s="17">
        <v>0.12</v>
      </c>
      <c r="U10" s="17">
        <v>46</v>
      </c>
      <c r="V10" s="17">
        <v>0</v>
      </c>
      <c r="W10" s="17">
        <v>0</v>
      </c>
      <c r="X10" s="50">
        <v>2E-3</v>
      </c>
    </row>
    <row r="11" spans="1:24" s="18" customFormat="1" ht="26.5" customHeight="1" x14ac:dyDescent="0.35">
      <c r="A11" s="138"/>
      <c r="B11" s="153"/>
      <c r="C11" s="177">
        <v>119</v>
      </c>
      <c r="D11" s="218" t="s">
        <v>13</v>
      </c>
      <c r="E11" s="191" t="s">
        <v>57</v>
      </c>
      <c r="F11" s="174">
        <v>45</v>
      </c>
      <c r="G11" s="336"/>
      <c r="H11" s="301">
        <v>3.19</v>
      </c>
      <c r="I11" s="17">
        <v>0.31</v>
      </c>
      <c r="J11" s="46">
        <v>19.89</v>
      </c>
      <c r="K11" s="246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3.25" customHeight="1" x14ac:dyDescent="0.35">
      <c r="A12" s="138"/>
      <c r="B12" s="176"/>
      <c r="C12" s="174">
        <v>120</v>
      </c>
      <c r="D12" s="218" t="s">
        <v>14</v>
      </c>
      <c r="E12" s="191" t="s">
        <v>48</v>
      </c>
      <c r="F12" s="174">
        <v>30</v>
      </c>
      <c r="G12" s="336"/>
      <c r="H12" s="301">
        <v>1.71</v>
      </c>
      <c r="I12" s="17">
        <v>0.33</v>
      </c>
      <c r="J12" s="46">
        <v>11.16</v>
      </c>
      <c r="K12" s="246">
        <v>54.39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1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202"/>
      <c r="C13" s="180"/>
      <c r="D13" s="678"/>
      <c r="E13" s="197" t="s">
        <v>20</v>
      </c>
      <c r="F13" s="371">
        <f>SUM(F6:F12)</f>
        <v>775</v>
      </c>
      <c r="G13" s="325"/>
      <c r="H13" s="249">
        <f t="shared" ref="H13:J13" si="0">SUM(H6:H12)</f>
        <v>33.059999999999995</v>
      </c>
      <c r="I13" s="36">
        <f t="shared" si="0"/>
        <v>22.81</v>
      </c>
      <c r="J13" s="79">
        <f t="shared" si="0"/>
        <v>91.789999999999992</v>
      </c>
      <c r="K13" s="508">
        <f>SUM(K6:K12)</f>
        <v>728.12</v>
      </c>
      <c r="L13" s="249">
        <f t="shared" ref="L13:X13" si="1">SUM(L6:L12)</f>
        <v>0.45</v>
      </c>
      <c r="M13" s="36">
        <f t="shared" si="1"/>
        <v>0.29400000000000004</v>
      </c>
      <c r="N13" s="36">
        <f t="shared" si="1"/>
        <v>31.92</v>
      </c>
      <c r="O13" s="36">
        <f t="shared" si="1"/>
        <v>162</v>
      </c>
      <c r="P13" s="79">
        <f t="shared" si="1"/>
        <v>0</v>
      </c>
      <c r="Q13" s="37">
        <f t="shared" si="1"/>
        <v>158.03</v>
      </c>
      <c r="R13" s="36">
        <f t="shared" si="1"/>
        <v>648.91999999999996</v>
      </c>
      <c r="S13" s="36">
        <f t="shared" si="1"/>
        <v>186.22</v>
      </c>
      <c r="T13" s="36">
        <f t="shared" si="1"/>
        <v>10.37</v>
      </c>
      <c r="U13" s="36">
        <f t="shared" si="1"/>
        <v>1104.4499999999998</v>
      </c>
      <c r="V13" s="36">
        <f t="shared" si="1"/>
        <v>1.95E-2</v>
      </c>
      <c r="W13" s="36">
        <f t="shared" si="1"/>
        <v>6.5000000000000006E-3</v>
      </c>
      <c r="X13" s="79">
        <f t="shared" si="1"/>
        <v>0.14200000000000002</v>
      </c>
    </row>
    <row r="14" spans="1:24" s="38" customFormat="1" ht="26.5" customHeight="1" thickBot="1" x14ac:dyDescent="0.4">
      <c r="A14" s="186"/>
      <c r="B14" s="309"/>
      <c r="C14" s="181"/>
      <c r="D14" s="679"/>
      <c r="E14" s="198" t="s">
        <v>21</v>
      </c>
      <c r="F14" s="178"/>
      <c r="G14" s="256"/>
      <c r="H14" s="252"/>
      <c r="I14" s="59"/>
      <c r="J14" s="146"/>
      <c r="K14" s="552">
        <f>K13/23.5</f>
        <v>30.983829787234043</v>
      </c>
      <c r="L14" s="252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3"/>
      <c r="C15" s="284"/>
      <c r="D15" s="294"/>
      <c r="E15" s="30"/>
      <c r="F15" s="30"/>
      <c r="G15" s="263"/>
      <c r="H15" s="264"/>
      <c r="I15" s="263"/>
      <c r="J15" s="30"/>
      <c r="K15" s="265"/>
      <c r="L15" s="30"/>
      <c r="M15" s="30"/>
      <c r="N15" s="30"/>
      <c r="O15" s="266"/>
      <c r="P15" s="266"/>
      <c r="Q15" s="266"/>
      <c r="R15" s="266"/>
      <c r="S15" s="26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22" sqref="E2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90"/>
      <c r="D2" s="292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11"/>
      <c r="C4" s="610" t="s">
        <v>39</v>
      </c>
      <c r="D4" s="313"/>
      <c r="E4" s="214"/>
      <c r="F4" s="613"/>
      <c r="G4" s="612"/>
      <c r="H4" s="332" t="s">
        <v>22</v>
      </c>
      <c r="I4" s="333"/>
      <c r="J4" s="334"/>
      <c r="K4" s="414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9"/>
    </row>
    <row r="5" spans="1:24" s="18" customFormat="1" ht="28.5" customHeight="1" thickBot="1" x14ac:dyDescent="0.4">
      <c r="A5" s="183" t="s">
        <v>0</v>
      </c>
      <c r="B5" s="135"/>
      <c r="C5" s="128" t="s">
        <v>40</v>
      </c>
      <c r="D5" s="314" t="s">
        <v>41</v>
      </c>
      <c r="E5" s="128" t="s">
        <v>38</v>
      </c>
      <c r="F5" s="135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415" t="s">
        <v>30</v>
      </c>
      <c r="L5" s="488" t="s">
        <v>31</v>
      </c>
      <c r="M5" s="488" t="s">
        <v>132</v>
      </c>
      <c r="N5" s="479" t="s">
        <v>32</v>
      </c>
      <c r="O5" s="693" t="s">
        <v>133</v>
      </c>
      <c r="P5" s="92" t="s">
        <v>134</v>
      </c>
      <c r="Q5" s="90" t="s">
        <v>33</v>
      </c>
      <c r="R5" s="91" t="s">
        <v>34</v>
      </c>
      <c r="S5" s="91" t="s">
        <v>35</v>
      </c>
      <c r="T5" s="92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26.5" customHeight="1" x14ac:dyDescent="0.35">
      <c r="A6" s="136" t="s">
        <v>6</v>
      </c>
      <c r="B6" s="349"/>
      <c r="C6" s="179">
        <v>25</v>
      </c>
      <c r="D6" s="312" t="s">
        <v>19</v>
      </c>
      <c r="E6" s="469" t="s">
        <v>51</v>
      </c>
      <c r="F6" s="471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7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26.5" customHeight="1" x14ac:dyDescent="0.35">
      <c r="A7" s="136"/>
      <c r="B7" s="118"/>
      <c r="C7" s="338">
        <v>257</v>
      </c>
      <c r="D7" s="253" t="s">
        <v>8</v>
      </c>
      <c r="E7" s="381" t="s">
        <v>173</v>
      </c>
      <c r="F7" s="230">
        <v>200</v>
      </c>
      <c r="G7" s="188"/>
      <c r="H7" s="302">
        <v>7.62</v>
      </c>
      <c r="I7" s="13">
        <v>13</v>
      </c>
      <c r="J7" s="50">
        <v>5.65</v>
      </c>
      <c r="K7" s="189">
        <v>172.8</v>
      </c>
      <c r="L7" s="302">
        <v>7.0000000000000007E-2</v>
      </c>
      <c r="M7" s="100">
        <v>0.09</v>
      </c>
      <c r="N7" s="13">
        <v>4.78</v>
      </c>
      <c r="O7" s="13">
        <v>40</v>
      </c>
      <c r="P7" s="50">
        <v>0.08</v>
      </c>
      <c r="Q7" s="100">
        <v>37.22</v>
      </c>
      <c r="R7" s="13">
        <v>99.93</v>
      </c>
      <c r="S7" s="13">
        <v>20.350000000000001</v>
      </c>
      <c r="T7" s="13">
        <v>1.45</v>
      </c>
      <c r="U7" s="13">
        <v>275.52</v>
      </c>
      <c r="V7" s="13">
        <v>4.0000000000000001E-3</v>
      </c>
      <c r="W7" s="13">
        <v>2.9999999999999997E-4</v>
      </c>
      <c r="X7" s="50">
        <v>0.03</v>
      </c>
    </row>
    <row r="8" spans="1:24" s="38" customFormat="1" ht="32.25" customHeight="1" x14ac:dyDescent="0.35">
      <c r="A8" s="137"/>
      <c r="B8" s="202"/>
      <c r="C8" s="338">
        <v>177</v>
      </c>
      <c r="D8" s="190" t="s">
        <v>9</v>
      </c>
      <c r="E8" s="215" t="s">
        <v>177</v>
      </c>
      <c r="F8" s="174">
        <v>90</v>
      </c>
      <c r="G8" s="187"/>
      <c r="H8" s="301">
        <v>15.76</v>
      </c>
      <c r="I8" s="17">
        <v>13.35</v>
      </c>
      <c r="J8" s="46">
        <v>1.61</v>
      </c>
      <c r="K8" s="246">
        <v>190.46</v>
      </c>
      <c r="L8" s="301">
        <v>0.06</v>
      </c>
      <c r="M8" s="19">
        <v>0.11</v>
      </c>
      <c r="N8" s="17">
        <v>1.7</v>
      </c>
      <c r="O8" s="17">
        <v>117</v>
      </c>
      <c r="P8" s="20">
        <v>8.9999999999999993E-3</v>
      </c>
      <c r="Q8" s="301">
        <v>22.18</v>
      </c>
      <c r="R8" s="17">
        <v>132.24</v>
      </c>
      <c r="S8" s="17">
        <v>19.46</v>
      </c>
      <c r="T8" s="17">
        <v>1.1399999999999999</v>
      </c>
      <c r="U8" s="17">
        <v>222.69</v>
      </c>
      <c r="V8" s="17">
        <v>4.3E-3</v>
      </c>
      <c r="W8" s="17">
        <v>2.0000000000000001E-4</v>
      </c>
      <c r="X8" s="46">
        <v>0.1</v>
      </c>
    </row>
    <row r="9" spans="1:24" s="38" customFormat="1" ht="27" customHeight="1" x14ac:dyDescent="0.35">
      <c r="A9" s="137"/>
      <c r="B9" s="155"/>
      <c r="C9" s="210">
        <v>55</v>
      </c>
      <c r="D9" s="190" t="s">
        <v>67</v>
      </c>
      <c r="E9" s="215" t="s">
        <v>111</v>
      </c>
      <c r="F9" s="174">
        <v>150</v>
      </c>
      <c r="G9" s="187"/>
      <c r="H9" s="302">
        <v>3.6</v>
      </c>
      <c r="I9" s="13">
        <v>4.95</v>
      </c>
      <c r="J9" s="50">
        <v>24.6</v>
      </c>
      <c r="K9" s="189">
        <v>156.6</v>
      </c>
      <c r="L9" s="100">
        <v>0.03</v>
      </c>
      <c r="M9" s="100">
        <v>0.03</v>
      </c>
      <c r="N9" s="13">
        <v>0</v>
      </c>
      <c r="O9" s="13">
        <v>0</v>
      </c>
      <c r="P9" s="25">
        <v>0</v>
      </c>
      <c r="Q9" s="302">
        <v>19.16</v>
      </c>
      <c r="R9" s="13">
        <v>158.46</v>
      </c>
      <c r="S9" s="13">
        <v>19.62</v>
      </c>
      <c r="T9" s="13">
        <v>0.87</v>
      </c>
      <c r="U9" s="13">
        <v>86.82</v>
      </c>
      <c r="V9" s="13">
        <v>0</v>
      </c>
      <c r="W9" s="13">
        <v>2.4E-2</v>
      </c>
      <c r="X9" s="50">
        <v>0.03</v>
      </c>
    </row>
    <row r="10" spans="1:24" s="18" customFormat="1" ht="38.25" customHeight="1" x14ac:dyDescent="0.35">
      <c r="A10" s="138"/>
      <c r="B10" s="153"/>
      <c r="C10" s="368">
        <v>104</v>
      </c>
      <c r="D10" s="191" t="s">
        <v>17</v>
      </c>
      <c r="E10" s="215" t="s">
        <v>84</v>
      </c>
      <c r="F10" s="174">
        <v>200</v>
      </c>
      <c r="G10" s="213"/>
      <c r="H10" s="301">
        <v>0</v>
      </c>
      <c r="I10" s="17">
        <v>0</v>
      </c>
      <c r="J10" s="46">
        <v>19.8</v>
      </c>
      <c r="K10" s="246">
        <v>81.599999999999994</v>
      </c>
      <c r="L10" s="301">
        <v>0.16</v>
      </c>
      <c r="M10" s="19">
        <v>0.1</v>
      </c>
      <c r="N10" s="17">
        <v>9.18</v>
      </c>
      <c r="O10" s="17">
        <v>80</v>
      </c>
      <c r="P10" s="20">
        <v>0.96</v>
      </c>
      <c r="Q10" s="301">
        <v>0.78</v>
      </c>
      <c r="R10" s="17">
        <v>0</v>
      </c>
      <c r="S10" s="17">
        <v>0</v>
      </c>
      <c r="T10" s="17">
        <v>0</v>
      </c>
      <c r="U10" s="17">
        <v>0.24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368">
        <v>119</v>
      </c>
      <c r="D11" s="190" t="s">
        <v>13</v>
      </c>
      <c r="E11" s="222" t="s">
        <v>57</v>
      </c>
      <c r="F11" s="174">
        <v>30</v>
      </c>
      <c r="G11" s="187"/>
      <c r="H11" s="301">
        <v>2.13</v>
      </c>
      <c r="I11" s="17">
        <v>0.21</v>
      </c>
      <c r="J11" s="46">
        <v>13.26</v>
      </c>
      <c r="K11" s="246">
        <v>72</v>
      </c>
      <c r="L11" s="301">
        <v>0.03</v>
      </c>
      <c r="M11" s="19">
        <v>0.01</v>
      </c>
      <c r="N11" s="17">
        <v>0</v>
      </c>
      <c r="O11" s="17">
        <v>0</v>
      </c>
      <c r="P11" s="46">
        <v>0</v>
      </c>
      <c r="Q11" s="19">
        <v>11.1</v>
      </c>
      <c r="R11" s="17">
        <v>65.400000000000006</v>
      </c>
      <c r="S11" s="17">
        <v>19.5</v>
      </c>
      <c r="T11" s="17">
        <v>0.84</v>
      </c>
      <c r="U11" s="17">
        <v>27.9</v>
      </c>
      <c r="V11" s="17">
        <v>1E-3</v>
      </c>
      <c r="W11" s="17">
        <v>2E-3</v>
      </c>
      <c r="X11" s="46">
        <v>0</v>
      </c>
    </row>
    <row r="12" spans="1:24" s="18" customFormat="1" ht="23.25" customHeight="1" x14ac:dyDescent="0.35">
      <c r="A12" s="138"/>
      <c r="B12" s="176"/>
      <c r="C12" s="210">
        <v>120</v>
      </c>
      <c r="D12" s="190" t="s">
        <v>14</v>
      </c>
      <c r="E12" s="222" t="s">
        <v>48</v>
      </c>
      <c r="F12" s="174">
        <v>25</v>
      </c>
      <c r="G12" s="187"/>
      <c r="H12" s="301">
        <v>1.42</v>
      </c>
      <c r="I12" s="17">
        <v>0.27</v>
      </c>
      <c r="J12" s="46">
        <v>9.3000000000000007</v>
      </c>
      <c r="K12" s="246">
        <v>45.32</v>
      </c>
      <c r="L12" s="348">
        <v>0.02</v>
      </c>
      <c r="M12" s="21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202"/>
      <c r="C13" s="211"/>
      <c r="D13" s="533"/>
      <c r="E13" s="223" t="s">
        <v>20</v>
      </c>
      <c r="F13" s="240">
        <f>SUM(F6:F12)</f>
        <v>845</v>
      </c>
      <c r="G13" s="326"/>
      <c r="H13" s="249">
        <f t="shared" ref="H13:X13" si="0">SUM(H6:H12)</f>
        <v>31.130000000000003</v>
      </c>
      <c r="I13" s="36">
        <f t="shared" si="0"/>
        <v>32.229999999999997</v>
      </c>
      <c r="J13" s="79">
        <f t="shared" si="0"/>
        <v>86.52000000000001</v>
      </c>
      <c r="K13" s="545">
        <f t="shared" si="0"/>
        <v>773.68000000000006</v>
      </c>
      <c r="L13" s="37">
        <f t="shared" si="0"/>
        <v>0.4</v>
      </c>
      <c r="M13" s="36">
        <f t="shared" si="0"/>
        <v>0.42000000000000004</v>
      </c>
      <c r="N13" s="36">
        <f t="shared" si="0"/>
        <v>23.26</v>
      </c>
      <c r="O13" s="36">
        <f t="shared" si="0"/>
        <v>237</v>
      </c>
      <c r="P13" s="338">
        <f t="shared" si="0"/>
        <v>1.0489999999999999</v>
      </c>
      <c r="Q13" s="249">
        <f t="shared" si="0"/>
        <v>127.44</v>
      </c>
      <c r="R13" s="36">
        <f t="shared" si="0"/>
        <v>510.03</v>
      </c>
      <c r="S13" s="36">
        <f t="shared" si="0"/>
        <v>107.18</v>
      </c>
      <c r="T13" s="36">
        <f t="shared" si="0"/>
        <v>8.32</v>
      </c>
      <c r="U13" s="36">
        <f t="shared" si="0"/>
        <v>937.54</v>
      </c>
      <c r="V13" s="36">
        <f t="shared" si="0"/>
        <v>1.3800000000000002E-2</v>
      </c>
      <c r="W13" s="36">
        <f t="shared" si="0"/>
        <v>2.92E-2</v>
      </c>
      <c r="X13" s="79">
        <f t="shared" si="0"/>
        <v>0.2</v>
      </c>
    </row>
    <row r="14" spans="1:24" s="38" customFormat="1" ht="26.5" customHeight="1" thickBot="1" x14ac:dyDescent="0.4">
      <c r="A14" s="186"/>
      <c r="B14" s="309"/>
      <c r="C14" s="212"/>
      <c r="D14" s="659"/>
      <c r="E14" s="224" t="s">
        <v>21</v>
      </c>
      <c r="F14" s="178"/>
      <c r="G14" s="339"/>
      <c r="H14" s="252"/>
      <c r="I14" s="59"/>
      <c r="J14" s="146"/>
      <c r="K14" s="661">
        <f>K13/23.5</f>
        <v>32.922553191489364</v>
      </c>
      <c r="L14" s="196"/>
      <c r="M14" s="196"/>
      <c r="N14" s="59"/>
      <c r="O14" s="59"/>
      <c r="P14" s="166"/>
      <c r="Q14" s="252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3"/>
      <c r="C15" s="284"/>
      <c r="D15" s="294"/>
      <c r="E15" s="30"/>
      <c r="F15" s="30"/>
      <c r="G15" s="263"/>
      <c r="H15" s="264"/>
      <c r="I15" s="263"/>
      <c r="J15" s="30"/>
      <c r="K15" s="265"/>
      <c r="L15" s="30"/>
      <c r="M15" s="30"/>
      <c r="N15" s="30"/>
      <c r="O15" s="266"/>
      <c r="P15" s="266"/>
      <c r="Q15" s="266"/>
      <c r="R15" s="266"/>
      <c r="S15" s="26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26"/>
      <c r="C4" s="523" t="s">
        <v>39</v>
      </c>
      <c r="D4" s="107"/>
      <c r="E4" s="214"/>
      <c r="F4" s="524"/>
      <c r="G4" s="523"/>
      <c r="H4" s="365" t="s">
        <v>22</v>
      </c>
      <c r="I4" s="414"/>
      <c r="J4" s="319"/>
      <c r="K4" s="234" t="s">
        <v>23</v>
      </c>
      <c r="L4" s="960" t="s">
        <v>24</v>
      </c>
      <c r="M4" s="961"/>
      <c r="N4" s="962"/>
      <c r="O4" s="962"/>
      <c r="P4" s="963"/>
      <c r="Q4" s="966" t="s">
        <v>25</v>
      </c>
      <c r="R4" s="967"/>
      <c r="S4" s="967"/>
      <c r="T4" s="967"/>
      <c r="U4" s="967"/>
      <c r="V4" s="967"/>
      <c r="W4" s="967"/>
      <c r="X4" s="968"/>
    </row>
    <row r="5" spans="1:24" s="18" customFormat="1" ht="47" thickBot="1" x14ac:dyDescent="0.4">
      <c r="A5" s="183" t="s">
        <v>0</v>
      </c>
      <c r="B5" s="727"/>
      <c r="C5" s="128" t="s">
        <v>40</v>
      </c>
      <c r="D5" s="537" t="s">
        <v>41</v>
      </c>
      <c r="E5" s="706" t="s">
        <v>38</v>
      </c>
      <c r="F5" s="135" t="s">
        <v>26</v>
      </c>
      <c r="G5" s="128" t="s">
        <v>37</v>
      </c>
      <c r="H5" s="839" t="s">
        <v>27</v>
      </c>
      <c r="I5" s="721" t="s">
        <v>28</v>
      </c>
      <c r="J5" s="725" t="s">
        <v>29</v>
      </c>
      <c r="K5" s="235" t="s">
        <v>30</v>
      </c>
      <c r="L5" s="723" t="s">
        <v>31</v>
      </c>
      <c r="M5" s="723" t="s">
        <v>132</v>
      </c>
      <c r="N5" s="723" t="s">
        <v>32</v>
      </c>
      <c r="O5" s="833" t="s">
        <v>133</v>
      </c>
      <c r="P5" s="723" t="s">
        <v>134</v>
      </c>
      <c r="Q5" s="723" t="s">
        <v>33</v>
      </c>
      <c r="R5" s="723" t="s">
        <v>34</v>
      </c>
      <c r="S5" s="723" t="s">
        <v>35</v>
      </c>
      <c r="T5" s="723" t="s">
        <v>36</v>
      </c>
      <c r="U5" s="723" t="s">
        <v>135</v>
      </c>
      <c r="V5" s="723" t="s">
        <v>136</v>
      </c>
      <c r="W5" s="723" t="s">
        <v>137</v>
      </c>
      <c r="X5" s="858" t="s">
        <v>138</v>
      </c>
    </row>
    <row r="6" spans="1:24" s="18" customFormat="1" ht="26.5" customHeight="1" x14ac:dyDescent="0.35">
      <c r="A6" s="136" t="s">
        <v>5</v>
      </c>
      <c r="B6" s="267"/>
      <c r="C6" s="487" t="s">
        <v>47</v>
      </c>
      <c r="D6" s="869" t="s">
        <v>19</v>
      </c>
      <c r="E6" s="534" t="s">
        <v>44</v>
      </c>
      <c r="F6" s="836">
        <v>17</v>
      </c>
      <c r="G6" s="391"/>
      <c r="H6" s="337">
        <v>1.7</v>
      </c>
      <c r="I6" s="42">
        <v>4.42</v>
      </c>
      <c r="J6" s="43">
        <v>0.85</v>
      </c>
      <c r="K6" s="621">
        <v>49.98</v>
      </c>
      <c r="L6" s="337">
        <v>0</v>
      </c>
      <c r="M6" s="42">
        <v>0</v>
      </c>
      <c r="N6" s="42">
        <v>0.1</v>
      </c>
      <c r="O6" s="42">
        <v>0</v>
      </c>
      <c r="P6" s="49">
        <v>0</v>
      </c>
      <c r="Q6" s="337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0"/>
      <c r="C7" s="130">
        <v>227</v>
      </c>
      <c r="D7" s="663" t="s">
        <v>67</v>
      </c>
      <c r="E7" s="396" t="s">
        <v>131</v>
      </c>
      <c r="F7" s="357">
        <v>150</v>
      </c>
      <c r="G7" s="209"/>
      <c r="H7" s="311">
        <v>4.3499999999999996</v>
      </c>
      <c r="I7" s="105">
        <v>3.9</v>
      </c>
      <c r="J7" s="258">
        <v>20.399999999999999</v>
      </c>
      <c r="K7" s="518">
        <v>134.25</v>
      </c>
      <c r="L7" s="311">
        <v>0.12</v>
      </c>
      <c r="M7" s="105">
        <v>0.08</v>
      </c>
      <c r="N7" s="105">
        <v>0</v>
      </c>
      <c r="O7" s="105">
        <v>19.5</v>
      </c>
      <c r="P7" s="106">
        <v>0.08</v>
      </c>
      <c r="Q7" s="311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58">
        <v>8.9999999999999993E-3</v>
      </c>
    </row>
    <row r="8" spans="1:24" s="18" customFormat="1" ht="44.25" customHeight="1" x14ac:dyDescent="0.35">
      <c r="A8" s="136"/>
      <c r="B8" s="865" t="s">
        <v>79</v>
      </c>
      <c r="C8" s="625">
        <v>240</v>
      </c>
      <c r="D8" s="870" t="s">
        <v>9</v>
      </c>
      <c r="E8" s="873" t="s">
        <v>139</v>
      </c>
      <c r="F8" s="871">
        <v>90</v>
      </c>
      <c r="G8" s="625"/>
      <c r="H8" s="407">
        <v>20.170000000000002</v>
      </c>
      <c r="I8" s="73">
        <v>20.309999999999999</v>
      </c>
      <c r="J8" s="74">
        <v>2.09</v>
      </c>
      <c r="K8" s="625">
        <v>274</v>
      </c>
      <c r="L8" s="407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07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298" t="s">
        <v>142</v>
      </c>
      <c r="C9" s="206">
        <v>81</v>
      </c>
      <c r="D9" s="657" t="s">
        <v>9</v>
      </c>
      <c r="E9" s="395" t="s">
        <v>76</v>
      </c>
      <c r="F9" s="846">
        <v>90</v>
      </c>
      <c r="G9" s="206"/>
      <c r="H9" s="303">
        <v>22.41</v>
      </c>
      <c r="I9" s="77">
        <v>15.3</v>
      </c>
      <c r="J9" s="139">
        <v>0.54</v>
      </c>
      <c r="K9" s="548">
        <v>229.77</v>
      </c>
      <c r="L9" s="303">
        <v>0.05</v>
      </c>
      <c r="M9" s="77">
        <v>0.14000000000000001</v>
      </c>
      <c r="N9" s="77">
        <v>1.24</v>
      </c>
      <c r="O9" s="77">
        <v>28.8</v>
      </c>
      <c r="P9" s="691">
        <v>0</v>
      </c>
      <c r="Q9" s="303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0"/>
      <c r="C10" s="129">
        <v>104</v>
      </c>
      <c r="D10" s="828" t="s">
        <v>17</v>
      </c>
      <c r="E10" s="402" t="s">
        <v>165</v>
      </c>
      <c r="F10" s="837">
        <v>200</v>
      </c>
      <c r="G10" s="129"/>
      <c r="H10" s="301">
        <v>0</v>
      </c>
      <c r="I10" s="17">
        <v>0</v>
      </c>
      <c r="J10" s="46">
        <v>19.2</v>
      </c>
      <c r="K10" s="320">
        <v>76.8</v>
      </c>
      <c r="L10" s="301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1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0"/>
      <c r="C11" s="131">
        <v>119</v>
      </c>
      <c r="D11" s="529" t="s">
        <v>13</v>
      </c>
      <c r="E11" s="191" t="s">
        <v>18</v>
      </c>
      <c r="F11" s="187">
        <v>25</v>
      </c>
      <c r="G11" s="167"/>
      <c r="H11" s="301">
        <v>1.78</v>
      </c>
      <c r="I11" s="17">
        <v>0.18</v>
      </c>
      <c r="J11" s="46">
        <v>11.05</v>
      </c>
      <c r="K11" s="321">
        <v>60</v>
      </c>
      <c r="L11" s="34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0"/>
      <c r="C12" s="167">
        <v>120</v>
      </c>
      <c r="D12" s="529" t="s">
        <v>14</v>
      </c>
      <c r="E12" s="191" t="s">
        <v>48</v>
      </c>
      <c r="F12" s="187">
        <v>20</v>
      </c>
      <c r="G12" s="167"/>
      <c r="H12" s="301">
        <v>1.1399999999999999</v>
      </c>
      <c r="I12" s="17">
        <v>0.22</v>
      </c>
      <c r="J12" s="46">
        <v>7.44</v>
      </c>
      <c r="K12" s="321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297" t="s">
        <v>79</v>
      </c>
      <c r="C13" s="205"/>
      <c r="D13" s="656"/>
      <c r="E13" s="397" t="s">
        <v>20</v>
      </c>
      <c r="F13" s="820">
        <f>F6+F7+F8+F10+F11+F12</f>
        <v>502</v>
      </c>
      <c r="G13" s="653"/>
      <c r="H13" s="585">
        <f t="shared" ref="H13:X13" si="0">H6+H7+H8+H10+H11+H12</f>
        <v>29.140000000000004</v>
      </c>
      <c r="I13" s="586">
        <f t="shared" si="0"/>
        <v>29.029999999999998</v>
      </c>
      <c r="J13" s="587">
        <f t="shared" si="0"/>
        <v>61.03</v>
      </c>
      <c r="K13" s="653">
        <f t="shared" si="0"/>
        <v>631.29</v>
      </c>
      <c r="L13" s="585">
        <f t="shared" si="0"/>
        <v>0.39500000000000002</v>
      </c>
      <c r="M13" s="586">
        <f t="shared" si="0"/>
        <v>0.30200000000000005</v>
      </c>
      <c r="N13" s="586">
        <f t="shared" si="0"/>
        <v>10.84</v>
      </c>
      <c r="O13" s="586">
        <f t="shared" si="0"/>
        <v>343.5</v>
      </c>
      <c r="P13" s="674">
        <f t="shared" si="0"/>
        <v>1.65</v>
      </c>
      <c r="Q13" s="585">
        <f t="shared" si="0"/>
        <v>207.54000000000002</v>
      </c>
      <c r="R13" s="586">
        <f t="shared" si="0"/>
        <v>429.14</v>
      </c>
      <c r="S13" s="586">
        <f t="shared" si="0"/>
        <v>128.37</v>
      </c>
      <c r="T13" s="586">
        <f t="shared" si="0"/>
        <v>5.23</v>
      </c>
      <c r="U13" s="586">
        <f t="shared" si="0"/>
        <v>472.01</v>
      </c>
      <c r="V13" s="586">
        <f t="shared" si="0"/>
        <v>4.8000000000000004E-3</v>
      </c>
      <c r="W13" s="586">
        <f t="shared" si="0"/>
        <v>6.0000000000000001E-3</v>
      </c>
      <c r="X13" s="587">
        <f t="shared" si="0"/>
        <v>0.121</v>
      </c>
    </row>
    <row r="14" spans="1:24" s="18" customFormat="1" ht="26.5" customHeight="1" x14ac:dyDescent="0.35">
      <c r="A14" s="136"/>
      <c r="B14" s="867" t="s">
        <v>81</v>
      </c>
      <c r="C14" s="737"/>
      <c r="D14" s="767"/>
      <c r="E14" s="398" t="s">
        <v>20</v>
      </c>
      <c r="F14" s="821">
        <f>F6+F7+F9+F10+F11+F12</f>
        <v>502</v>
      </c>
      <c r="G14" s="672"/>
      <c r="H14" s="634">
        <f t="shared" ref="H14:X14" si="1">H6+H7+H9+H10+H11+H12</f>
        <v>31.380000000000003</v>
      </c>
      <c r="I14" s="631">
        <f t="shared" si="1"/>
        <v>24.02</v>
      </c>
      <c r="J14" s="635">
        <f t="shared" si="1"/>
        <v>59.47999999999999</v>
      </c>
      <c r="K14" s="672">
        <f t="shared" si="1"/>
        <v>587.05999999999995</v>
      </c>
      <c r="L14" s="634">
        <f t="shared" si="1"/>
        <v>0.375</v>
      </c>
      <c r="M14" s="631">
        <f t="shared" si="1"/>
        <v>0.26200000000000007</v>
      </c>
      <c r="N14" s="631">
        <f t="shared" si="1"/>
        <v>10.58</v>
      </c>
      <c r="O14" s="631">
        <f t="shared" si="1"/>
        <v>147.30000000000001</v>
      </c>
      <c r="P14" s="638">
        <f t="shared" si="1"/>
        <v>1.23</v>
      </c>
      <c r="Q14" s="634">
        <f t="shared" si="1"/>
        <v>77.429999999999993</v>
      </c>
      <c r="R14" s="631">
        <f t="shared" si="1"/>
        <v>377.28</v>
      </c>
      <c r="S14" s="631">
        <f t="shared" si="1"/>
        <v>122.88000000000001</v>
      </c>
      <c r="T14" s="631">
        <f t="shared" si="1"/>
        <v>4.92</v>
      </c>
      <c r="U14" s="631">
        <f t="shared" si="1"/>
        <v>474.72</v>
      </c>
      <c r="V14" s="631">
        <f t="shared" si="1"/>
        <v>8.8000000000000005E-3</v>
      </c>
      <c r="W14" s="631">
        <f t="shared" si="1"/>
        <v>6.0000000000000001E-3</v>
      </c>
      <c r="X14" s="635">
        <f t="shared" si="1"/>
        <v>0.16100000000000003</v>
      </c>
    </row>
    <row r="15" spans="1:24" s="18" customFormat="1" ht="26.5" customHeight="1" x14ac:dyDescent="0.35">
      <c r="A15" s="136"/>
      <c r="B15" s="866" t="s">
        <v>79</v>
      </c>
      <c r="C15" s="708"/>
      <c r="D15" s="763"/>
      <c r="E15" s="399" t="s">
        <v>21</v>
      </c>
      <c r="F15" s="709"/>
      <c r="G15" s="708"/>
      <c r="H15" s="407"/>
      <c r="I15" s="73"/>
      <c r="J15" s="74"/>
      <c r="K15" s="874">
        <f>K13/23.5</f>
        <v>26.863404255319146</v>
      </c>
      <c r="L15" s="407"/>
      <c r="M15" s="73"/>
      <c r="N15" s="73"/>
      <c r="O15" s="73"/>
      <c r="P15" s="141"/>
      <c r="Q15" s="407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6"/>
      <c r="B16" s="393" t="s">
        <v>81</v>
      </c>
      <c r="C16" s="207"/>
      <c r="D16" s="719"/>
      <c r="E16" s="400" t="s">
        <v>21</v>
      </c>
      <c r="F16" s="710"/>
      <c r="G16" s="457"/>
      <c r="H16" s="923"/>
      <c r="I16" s="924"/>
      <c r="J16" s="925"/>
      <c r="K16" s="465">
        <f>K14/23.5</f>
        <v>24.981276595744678</v>
      </c>
      <c r="L16" s="923"/>
      <c r="M16" s="924"/>
      <c r="N16" s="924"/>
      <c r="O16" s="924"/>
      <c r="P16" s="926"/>
      <c r="Q16" s="923"/>
      <c r="R16" s="924"/>
      <c r="S16" s="924"/>
      <c r="T16" s="924"/>
      <c r="U16" s="924"/>
      <c r="V16" s="924"/>
      <c r="W16" s="924"/>
      <c r="X16" s="925"/>
    </row>
    <row r="17" spans="1:27" s="18" customFormat="1" ht="26.5" customHeight="1" x14ac:dyDescent="0.35">
      <c r="A17" s="185" t="s">
        <v>6</v>
      </c>
      <c r="B17" s="267"/>
      <c r="C17" s="536">
        <v>135</v>
      </c>
      <c r="D17" s="517" t="s">
        <v>19</v>
      </c>
      <c r="E17" s="872" t="s">
        <v>171</v>
      </c>
      <c r="F17" s="195">
        <v>60</v>
      </c>
      <c r="G17" s="335"/>
      <c r="H17" s="464">
        <v>1.2</v>
      </c>
      <c r="I17" s="57">
        <v>5.4</v>
      </c>
      <c r="J17" s="58">
        <v>5.16</v>
      </c>
      <c r="K17" s="347">
        <v>73.2</v>
      </c>
      <c r="L17" s="464">
        <v>0.01</v>
      </c>
      <c r="M17" s="57">
        <v>0.03</v>
      </c>
      <c r="N17" s="57">
        <v>4.2</v>
      </c>
      <c r="O17" s="57">
        <v>90</v>
      </c>
      <c r="P17" s="532">
        <v>0</v>
      </c>
      <c r="Q17" s="464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53"/>
      <c r="C18" s="130">
        <v>36</v>
      </c>
      <c r="D18" s="253" t="s">
        <v>8</v>
      </c>
      <c r="E18" s="363" t="s">
        <v>49</v>
      </c>
      <c r="F18" s="175">
        <v>200</v>
      </c>
      <c r="G18" s="255"/>
      <c r="H18" s="311">
        <v>5</v>
      </c>
      <c r="I18" s="105">
        <v>8.6</v>
      </c>
      <c r="J18" s="258">
        <v>12.6</v>
      </c>
      <c r="K18" s="518">
        <v>147.80000000000001</v>
      </c>
      <c r="L18" s="311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11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58">
        <v>0.2</v>
      </c>
    </row>
    <row r="19" spans="1:27" s="18" customFormat="1" ht="43.5" customHeight="1" x14ac:dyDescent="0.35">
      <c r="A19" s="137"/>
      <c r="B19" s="387" t="s">
        <v>79</v>
      </c>
      <c r="C19" s="226">
        <v>259</v>
      </c>
      <c r="D19" s="456" t="s">
        <v>9</v>
      </c>
      <c r="E19" s="496" t="s">
        <v>179</v>
      </c>
      <c r="F19" s="698">
        <v>90</v>
      </c>
      <c r="G19" s="773"/>
      <c r="H19" s="580">
        <v>9.6999999999999993</v>
      </c>
      <c r="I19" s="581">
        <v>8.4700000000000006</v>
      </c>
      <c r="J19" s="582">
        <v>15.02</v>
      </c>
      <c r="K19" s="583">
        <v>142.13</v>
      </c>
      <c r="L19" s="580">
        <v>0.04</v>
      </c>
      <c r="M19" s="581">
        <v>0.05</v>
      </c>
      <c r="N19" s="581">
        <v>3.78</v>
      </c>
      <c r="O19" s="581">
        <v>72</v>
      </c>
      <c r="P19" s="673">
        <v>0.01</v>
      </c>
      <c r="Q19" s="580">
        <v>13.29</v>
      </c>
      <c r="R19" s="581">
        <v>115.06</v>
      </c>
      <c r="S19" s="896">
        <v>58.24</v>
      </c>
      <c r="T19" s="581">
        <v>1.1399999999999999</v>
      </c>
      <c r="U19" s="581">
        <v>146.19</v>
      </c>
      <c r="V19" s="581">
        <v>5.0000000000000001E-3</v>
      </c>
      <c r="W19" s="581">
        <v>8.9999999999999998E-4</v>
      </c>
      <c r="X19" s="582">
        <v>0.09</v>
      </c>
      <c r="Z19" s="715"/>
      <c r="AA19" s="101"/>
    </row>
    <row r="20" spans="1:27" s="18" customFormat="1" ht="26.5" customHeight="1" x14ac:dyDescent="0.35">
      <c r="A20" s="137"/>
      <c r="B20" s="782" t="s">
        <v>81</v>
      </c>
      <c r="C20" s="227">
        <v>82</v>
      </c>
      <c r="D20" s="455" t="s">
        <v>9</v>
      </c>
      <c r="E20" s="887" t="s">
        <v>184</v>
      </c>
      <c r="F20" s="699">
        <v>95</v>
      </c>
      <c r="G20" s="232"/>
      <c r="H20" s="303">
        <v>23.47</v>
      </c>
      <c r="I20" s="77">
        <v>16.34</v>
      </c>
      <c r="J20" s="139">
        <v>0.56999999999999995</v>
      </c>
      <c r="K20" s="548">
        <v>243.58</v>
      </c>
      <c r="L20" s="303">
        <v>0.05</v>
      </c>
      <c r="M20" s="77">
        <v>0.14000000000000001</v>
      </c>
      <c r="N20" s="77">
        <v>0.95</v>
      </c>
      <c r="O20" s="77">
        <v>28.8</v>
      </c>
      <c r="P20" s="691">
        <v>0</v>
      </c>
      <c r="Q20" s="303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15"/>
      <c r="AA20" s="101"/>
    </row>
    <row r="21" spans="1:27" s="18" customFormat="1" ht="33" customHeight="1" x14ac:dyDescent="0.35">
      <c r="A21" s="137"/>
      <c r="B21" s="728" t="s">
        <v>79</v>
      </c>
      <c r="C21" s="707">
        <v>50</v>
      </c>
      <c r="D21" s="216" t="s">
        <v>67</v>
      </c>
      <c r="E21" s="729" t="s">
        <v>104</v>
      </c>
      <c r="F21" s="226">
        <v>150</v>
      </c>
      <c r="G21" s="773"/>
      <c r="H21" s="788">
        <v>3.3</v>
      </c>
      <c r="I21" s="730">
        <v>7.8</v>
      </c>
      <c r="J21" s="789">
        <v>22.35</v>
      </c>
      <c r="K21" s="790">
        <v>173.1</v>
      </c>
      <c r="L21" s="407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07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15"/>
      <c r="AA21" s="101"/>
    </row>
    <row r="22" spans="1:27" s="18" customFormat="1" ht="33" customHeight="1" x14ac:dyDescent="0.35">
      <c r="A22" s="137"/>
      <c r="B22" s="735" t="s">
        <v>81</v>
      </c>
      <c r="C22" s="227">
        <v>51</v>
      </c>
      <c r="D22" s="204" t="s">
        <v>67</v>
      </c>
      <c r="E22" s="743" t="s">
        <v>152</v>
      </c>
      <c r="F22" s="227">
        <v>150</v>
      </c>
      <c r="G22" s="206"/>
      <c r="H22" s="632">
        <v>3.3</v>
      </c>
      <c r="I22" s="627">
        <v>3.9</v>
      </c>
      <c r="J22" s="633">
        <v>25.65</v>
      </c>
      <c r="K22" s="636">
        <v>151.35</v>
      </c>
      <c r="L22" s="632">
        <v>0.15</v>
      </c>
      <c r="M22" s="627">
        <v>0.09</v>
      </c>
      <c r="N22" s="627">
        <v>21</v>
      </c>
      <c r="O22" s="627">
        <v>0</v>
      </c>
      <c r="P22" s="628">
        <v>0</v>
      </c>
      <c r="Q22" s="632">
        <v>14.01</v>
      </c>
      <c r="R22" s="627">
        <v>78.63</v>
      </c>
      <c r="S22" s="627">
        <v>29.37</v>
      </c>
      <c r="T22" s="627">
        <v>1.32</v>
      </c>
      <c r="U22" s="627">
        <v>809.4</v>
      </c>
      <c r="V22" s="627">
        <v>8.0000000000000002E-3</v>
      </c>
      <c r="W22" s="627">
        <v>5.9999999999999995E-4</v>
      </c>
      <c r="X22" s="633">
        <v>4.4999999999999998E-2</v>
      </c>
      <c r="Z22" s="715"/>
      <c r="AA22" s="101"/>
    </row>
    <row r="23" spans="1:27" s="18" customFormat="1" ht="51" customHeight="1" x14ac:dyDescent="0.35">
      <c r="A23" s="137"/>
      <c r="B23" s="278"/>
      <c r="C23" s="840">
        <v>216</v>
      </c>
      <c r="D23" s="218" t="s">
        <v>17</v>
      </c>
      <c r="E23" s="268" t="s">
        <v>144</v>
      </c>
      <c r="F23" s="174">
        <v>200</v>
      </c>
      <c r="G23" s="318"/>
      <c r="H23" s="301">
        <v>0.26</v>
      </c>
      <c r="I23" s="17">
        <v>0</v>
      </c>
      <c r="J23" s="46">
        <v>15.46</v>
      </c>
      <c r="K23" s="320">
        <v>62</v>
      </c>
      <c r="L23" s="348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48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15"/>
      <c r="AA23" s="101"/>
    </row>
    <row r="24" spans="1:27" s="18" customFormat="1" ht="26.5" customHeight="1" x14ac:dyDescent="0.35">
      <c r="A24" s="137"/>
      <c r="B24" s="278"/>
      <c r="C24" s="518">
        <v>119</v>
      </c>
      <c r="D24" s="253" t="s">
        <v>13</v>
      </c>
      <c r="E24" s="260" t="s">
        <v>57</v>
      </c>
      <c r="F24" s="175">
        <v>30</v>
      </c>
      <c r="G24" s="209"/>
      <c r="H24" s="348">
        <v>2.13</v>
      </c>
      <c r="I24" s="22">
        <v>0.21</v>
      </c>
      <c r="J24" s="54">
        <v>13.26</v>
      </c>
      <c r="K24" s="575">
        <v>72</v>
      </c>
      <c r="L24" s="348">
        <v>0.03</v>
      </c>
      <c r="M24" s="22">
        <v>0.01</v>
      </c>
      <c r="N24" s="22">
        <v>0</v>
      </c>
      <c r="O24" s="22">
        <v>0</v>
      </c>
      <c r="P24" s="23">
        <v>0</v>
      </c>
      <c r="Q24" s="34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78"/>
      <c r="C25" s="130">
        <v>120</v>
      </c>
      <c r="D25" s="253" t="s">
        <v>14</v>
      </c>
      <c r="E25" s="260" t="s">
        <v>48</v>
      </c>
      <c r="F25" s="175">
        <v>20</v>
      </c>
      <c r="G25" s="209"/>
      <c r="H25" s="348">
        <v>1.1399999999999999</v>
      </c>
      <c r="I25" s="22">
        <v>0.22</v>
      </c>
      <c r="J25" s="54">
        <v>7.44</v>
      </c>
      <c r="K25" s="575">
        <v>36.26</v>
      </c>
      <c r="L25" s="348">
        <v>0.02</v>
      </c>
      <c r="M25" s="22">
        <v>2.4E-2</v>
      </c>
      <c r="N25" s="22">
        <v>0.08</v>
      </c>
      <c r="O25" s="22">
        <v>0</v>
      </c>
      <c r="P25" s="23">
        <v>0</v>
      </c>
      <c r="Q25" s="34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28" t="s">
        <v>79</v>
      </c>
      <c r="C26" s="560"/>
      <c r="D26" s="728"/>
      <c r="E26" s="448" t="s">
        <v>20</v>
      </c>
      <c r="F26" s="374">
        <f>F17+F18+F19+F21+F23+F24+F25</f>
        <v>750</v>
      </c>
      <c r="G26" s="670"/>
      <c r="H26" s="585">
        <f t="shared" ref="H26:X26" si="2">H17+H18+H19+H21+H23+H24+H25</f>
        <v>22.73</v>
      </c>
      <c r="I26" s="586">
        <f t="shared" si="2"/>
        <v>30.7</v>
      </c>
      <c r="J26" s="587">
        <f t="shared" si="2"/>
        <v>91.29</v>
      </c>
      <c r="K26" s="653">
        <f t="shared" si="2"/>
        <v>706.49</v>
      </c>
      <c r="L26" s="585">
        <f t="shared" si="2"/>
        <v>0.34000000000000008</v>
      </c>
      <c r="M26" s="586">
        <f t="shared" si="2"/>
        <v>0.31400000000000006</v>
      </c>
      <c r="N26" s="586">
        <f t="shared" si="2"/>
        <v>40.69</v>
      </c>
      <c r="O26" s="586">
        <f t="shared" si="2"/>
        <v>279.60000000000002</v>
      </c>
      <c r="P26" s="674">
        <f t="shared" si="2"/>
        <v>0.16200000000000001</v>
      </c>
      <c r="Q26" s="585">
        <f t="shared" si="2"/>
        <v>134.53</v>
      </c>
      <c r="R26" s="586">
        <f t="shared" si="2"/>
        <v>452.24</v>
      </c>
      <c r="S26" s="586">
        <f t="shared" si="2"/>
        <v>171.7</v>
      </c>
      <c r="T26" s="586">
        <f t="shared" si="2"/>
        <v>19</v>
      </c>
      <c r="U26" s="586">
        <f t="shared" si="2"/>
        <v>1459.7499999999998</v>
      </c>
      <c r="V26" s="586">
        <f t="shared" si="2"/>
        <v>2.0000000000000004E-2</v>
      </c>
      <c r="W26" s="586">
        <f t="shared" si="2"/>
        <v>6.8999999999999999E-3</v>
      </c>
      <c r="X26" s="587">
        <f t="shared" si="2"/>
        <v>0.34400000000000003</v>
      </c>
    </row>
    <row r="27" spans="1:27" s="18" customFormat="1" ht="26.5" customHeight="1" x14ac:dyDescent="0.35">
      <c r="A27" s="137"/>
      <c r="B27" s="735" t="s">
        <v>81</v>
      </c>
      <c r="C27" s="561"/>
      <c r="D27" s="736"/>
      <c r="E27" s="449" t="s">
        <v>20</v>
      </c>
      <c r="F27" s="373">
        <f>F17+F18+F20+F22+F23+F24+F25</f>
        <v>755</v>
      </c>
      <c r="G27" s="671"/>
      <c r="H27" s="634">
        <f t="shared" ref="H27:X27" si="3">H17+H18+H20+H22+H23+H24+H25</f>
        <v>36.5</v>
      </c>
      <c r="I27" s="631">
        <f t="shared" si="3"/>
        <v>34.67</v>
      </c>
      <c r="J27" s="635">
        <f t="shared" si="3"/>
        <v>80.14</v>
      </c>
      <c r="K27" s="672">
        <f t="shared" si="3"/>
        <v>786.19</v>
      </c>
      <c r="L27" s="634">
        <f t="shared" si="3"/>
        <v>0.36</v>
      </c>
      <c r="M27" s="631">
        <f t="shared" si="3"/>
        <v>0.374</v>
      </c>
      <c r="N27" s="631">
        <f t="shared" si="3"/>
        <v>40.71</v>
      </c>
      <c r="O27" s="631">
        <f t="shared" si="3"/>
        <v>214.8</v>
      </c>
      <c r="P27" s="638">
        <f t="shared" si="3"/>
        <v>5.1999999999999998E-2</v>
      </c>
      <c r="Q27" s="634">
        <f t="shared" si="3"/>
        <v>129.84</v>
      </c>
      <c r="R27" s="631">
        <f t="shared" si="3"/>
        <v>510.46000000000004</v>
      </c>
      <c r="S27" s="631">
        <f t="shared" si="3"/>
        <v>138.63</v>
      </c>
      <c r="T27" s="631">
        <f t="shared" si="3"/>
        <v>19.599999999999998</v>
      </c>
      <c r="U27" s="631">
        <f t="shared" si="3"/>
        <v>1662.1299999999999</v>
      </c>
      <c r="V27" s="631">
        <f t="shared" si="3"/>
        <v>1.9000000000000003E-2</v>
      </c>
      <c r="W27" s="631">
        <f t="shared" si="3"/>
        <v>4.5999999999999999E-3</v>
      </c>
      <c r="X27" s="635">
        <f t="shared" si="3"/>
        <v>0.39700000000000002</v>
      </c>
    </row>
    <row r="28" spans="1:27" s="18" customFormat="1" ht="26.5" customHeight="1" thickBot="1" x14ac:dyDescent="0.4">
      <c r="A28" s="137"/>
      <c r="B28" s="728" t="s">
        <v>79</v>
      </c>
      <c r="C28" s="562"/>
      <c r="D28" s="731"/>
      <c r="E28" s="732" t="s">
        <v>21</v>
      </c>
      <c r="F28" s="733"/>
      <c r="G28" s="708"/>
      <c r="H28" s="248"/>
      <c r="I28" s="24"/>
      <c r="J28" s="75"/>
      <c r="K28" s="714">
        <f>K26/23.5</f>
        <v>30.063404255319149</v>
      </c>
      <c r="L28" s="248"/>
      <c r="M28" s="24"/>
      <c r="N28" s="24"/>
      <c r="O28" s="24"/>
      <c r="P28" s="140"/>
      <c r="Q28" s="248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6"/>
      <c r="B29" s="738" t="s">
        <v>81</v>
      </c>
      <c r="C29" s="739"/>
      <c r="D29" s="738"/>
      <c r="E29" s="451" t="s">
        <v>21</v>
      </c>
      <c r="F29" s="229"/>
      <c r="G29" s="457"/>
      <c r="H29" s="597"/>
      <c r="I29" s="598"/>
      <c r="J29" s="599"/>
      <c r="K29" s="600">
        <f>K27/23.5</f>
        <v>33.454893617021277</v>
      </c>
      <c r="L29" s="740"/>
      <c r="M29" s="741"/>
      <c r="N29" s="741"/>
      <c r="O29" s="741"/>
      <c r="P29" s="814"/>
      <c r="Q29" s="740"/>
      <c r="R29" s="741"/>
      <c r="S29" s="741"/>
      <c r="T29" s="741"/>
      <c r="U29" s="741"/>
      <c r="V29" s="741"/>
      <c r="W29" s="741"/>
      <c r="X29" s="742"/>
    </row>
    <row r="30" spans="1:27" s="163" customFormat="1" ht="26.5" customHeight="1" x14ac:dyDescent="0.35">
      <c r="A30" s="483"/>
      <c r="B30" s="483"/>
      <c r="C30" s="484"/>
      <c r="D30" s="483"/>
      <c r="E30" s="485"/>
      <c r="F30" s="483"/>
      <c r="G30" s="483"/>
      <c r="H30" s="483"/>
      <c r="I30" s="483"/>
      <c r="J30" s="483"/>
      <c r="K30" s="486"/>
      <c r="L30" s="483"/>
      <c r="M30" s="483"/>
      <c r="N30" s="483"/>
      <c r="O30" s="483"/>
      <c r="P30" s="483"/>
      <c r="Q30" s="483"/>
      <c r="R30" s="483"/>
      <c r="S30" s="483"/>
    </row>
    <row r="31" spans="1:27" s="163" customFormat="1" ht="26.5" customHeight="1" x14ac:dyDescent="0.35">
      <c r="A31" s="603" t="s">
        <v>151</v>
      </c>
      <c r="B31" s="483"/>
      <c r="C31" s="484"/>
      <c r="D31" s="483"/>
      <c r="E31" s="485"/>
      <c r="F31" s="483"/>
      <c r="G31" s="483"/>
      <c r="H31" s="483"/>
      <c r="I31" s="483"/>
      <c r="J31" s="483"/>
      <c r="K31" s="486"/>
      <c r="L31" s="483"/>
      <c r="M31" s="483"/>
      <c r="N31" s="483"/>
      <c r="O31" s="483"/>
      <c r="P31" s="483"/>
      <c r="Q31" s="483"/>
      <c r="R31" s="483"/>
      <c r="S31" s="483"/>
    </row>
    <row r="32" spans="1:27" x14ac:dyDescent="0.35">
      <c r="A32" s="606" t="s">
        <v>70</v>
      </c>
      <c r="B32" s="11"/>
      <c r="C32" s="48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8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8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8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8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8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8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8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684" customFormat="1" ht="12.5" x14ac:dyDescent="0.25"/>
    <row r="43" spans="1:19" s="684" customFormat="1" ht="12.5" x14ac:dyDescent="0.25"/>
    <row r="44" spans="1:19" s="684" customFormat="1" ht="12.5" x14ac:dyDescent="0.25"/>
    <row r="45" spans="1:19" s="684" customFormat="1" ht="12.5" x14ac:dyDescent="0.25"/>
    <row r="46" spans="1:19" s="684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51" zoomScaleNormal="51" workbookViewId="0">
      <selection activeCell="E30" sqref="E29: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0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11"/>
      <c r="C4" s="127" t="s">
        <v>39</v>
      </c>
      <c r="D4" s="168"/>
      <c r="E4" s="214"/>
      <c r="F4" s="134"/>
      <c r="G4" s="134"/>
      <c r="H4" s="85" t="s">
        <v>22</v>
      </c>
      <c r="I4" s="85"/>
      <c r="J4" s="85"/>
      <c r="K4" s="365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9"/>
    </row>
    <row r="5" spans="1:24" s="18" customFormat="1" ht="28.5" customHeight="1" thickBot="1" x14ac:dyDescent="0.4">
      <c r="A5" s="183" t="s">
        <v>0</v>
      </c>
      <c r="B5" s="712"/>
      <c r="C5" s="128" t="s">
        <v>40</v>
      </c>
      <c r="D5" s="169" t="s">
        <v>41</v>
      </c>
      <c r="E5" s="706" t="s">
        <v>38</v>
      </c>
      <c r="F5" s="135" t="s">
        <v>26</v>
      </c>
      <c r="G5" s="135" t="s">
        <v>37</v>
      </c>
      <c r="H5" s="720" t="s">
        <v>27</v>
      </c>
      <c r="I5" s="721" t="s">
        <v>28</v>
      </c>
      <c r="J5" s="722" t="s">
        <v>29</v>
      </c>
      <c r="K5" s="366" t="s">
        <v>30</v>
      </c>
      <c r="L5" s="723" t="s">
        <v>31</v>
      </c>
      <c r="M5" s="723" t="s">
        <v>132</v>
      </c>
      <c r="N5" s="84" t="s">
        <v>32</v>
      </c>
      <c r="O5" s="724" t="s">
        <v>133</v>
      </c>
      <c r="P5" s="725" t="s">
        <v>134</v>
      </c>
      <c r="Q5" s="720" t="s">
        <v>33</v>
      </c>
      <c r="R5" s="721" t="s">
        <v>34</v>
      </c>
      <c r="S5" s="721" t="s">
        <v>35</v>
      </c>
      <c r="T5" s="725" t="s">
        <v>36</v>
      </c>
      <c r="U5" s="723" t="s">
        <v>135</v>
      </c>
      <c r="V5" s="723" t="s">
        <v>136</v>
      </c>
      <c r="W5" s="723" t="s">
        <v>137</v>
      </c>
      <c r="X5" s="716" t="s">
        <v>138</v>
      </c>
    </row>
    <row r="6" spans="1:24" s="18" customFormat="1" ht="36.75" customHeight="1" x14ac:dyDescent="0.35">
      <c r="A6" s="185" t="s">
        <v>6</v>
      </c>
      <c r="B6" s="271"/>
      <c r="C6" s="391">
        <v>13</v>
      </c>
      <c r="D6" s="345" t="s">
        <v>7</v>
      </c>
      <c r="E6" s="445" t="s">
        <v>61</v>
      </c>
      <c r="F6" s="454">
        <v>60</v>
      </c>
      <c r="G6" s="391"/>
      <c r="H6" s="464">
        <v>1.2</v>
      </c>
      <c r="I6" s="57">
        <v>4.26</v>
      </c>
      <c r="J6" s="58">
        <v>6.18</v>
      </c>
      <c r="K6" s="460">
        <v>67.92</v>
      </c>
      <c r="L6" s="464">
        <v>0.03</v>
      </c>
      <c r="M6" s="466">
        <v>0.02</v>
      </c>
      <c r="N6" s="57">
        <v>7.44</v>
      </c>
      <c r="O6" s="57">
        <v>930</v>
      </c>
      <c r="P6" s="58">
        <v>0</v>
      </c>
      <c r="Q6" s="466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26.5" customHeight="1" x14ac:dyDescent="0.35">
      <c r="A7" s="136"/>
      <c r="B7" s="176"/>
      <c r="C7" s="129">
        <v>40</v>
      </c>
      <c r="D7" s="171" t="s">
        <v>8</v>
      </c>
      <c r="E7" s="220" t="s">
        <v>113</v>
      </c>
      <c r="F7" s="228">
        <v>200</v>
      </c>
      <c r="G7" s="176"/>
      <c r="H7" s="100">
        <v>5</v>
      </c>
      <c r="I7" s="13">
        <v>7.6</v>
      </c>
      <c r="J7" s="25">
        <v>12.8</v>
      </c>
      <c r="K7" s="368">
        <v>139.80000000000001</v>
      </c>
      <c r="L7" s="302">
        <v>0.04</v>
      </c>
      <c r="M7" s="100">
        <v>0.1</v>
      </c>
      <c r="N7" s="13">
        <v>3.32</v>
      </c>
      <c r="O7" s="13">
        <v>152.19999999999999</v>
      </c>
      <c r="P7" s="50">
        <v>0</v>
      </c>
      <c r="Q7" s="302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37"/>
      <c r="B8" s="153"/>
      <c r="C8" s="130">
        <v>178</v>
      </c>
      <c r="D8" s="170" t="s">
        <v>9</v>
      </c>
      <c r="E8" s="221" t="s">
        <v>178</v>
      </c>
      <c r="F8" s="230">
        <v>240</v>
      </c>
      <c r="G8" s="175"/>
      <c r="H8" s="100">
        <v>25.92</v>
      </c>
      <c r="I8" s="13">
        <v>14.64</v>
      </c>
      <c r="J8" s="25">
        <v>12.48</v>
      </c>
      <c r="K8" s="368">
        <v>284.39999999999998</v>
      </c>
      <c r="L8" s="302">
        <v>0.7</v>
      </c>
      <c r="M8" s="100">
        <v>0.22</v>
      </c>
      <c r="N8" s="13">
        <v>21.6</v>
      </c>
      <c r="O8" s="13">
        <v>72</v>
      </c>
      <c r="P8" s="50">
        <v>0</v>
      </c>
      <c r="Q8" s="302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38"/>
      <c r="B9" s="176"/>
      <c r="C9" s="261">
        <v>216</v>
      </c>
      <c r="D9" s="218" t="s">
        <v>17</v>
      </c>
      <c r="E9" s="268" t="s">
        <v>144</v>
      </c>
      <c r="F9" s="174">
        <v>200</v>
      </c>
      <c r="G9" s="318"/>
      <c r="H9" s="301">
        <v>0.26</v>
      </c>
      <c r="I9" s="17">
        <v>0</v>
      </c>
      <c r="J9" s="46">
        <v>15.46</v>
      </c>
      <c r="K9" s="236">
        <v>62</v>
      </c>
      <c r="L9" s="348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38"/>
      <c r="B10" s="177"/>
      <c r="C10" s="131"/>
      <c r="D10" s="190" t="s">
        <v>13</v>
      </c>
      <c r="E10" s="222" t="s">
        <v>57</v>
      </c>
      <c r="F10" s="174">
        <v>45</v>
      </c>
      <c r="G10" s="280"/>
      <c r="H10" s="19">
        <v>3.19</v>
      </c>
      <c r="I10" s="17">
        <v>0.31</v>
      </c>
      <c r="J10" s="20">
        <v>19.89</v>
      </c>
      <c r="K10" s="236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301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8"/>
      <c r="B11" s="177"/>
      <c r="C11" s="167"/>
      <c r="D11" s="190" t="s">
        <v>14</v>
      </c>
      <c r="E11" s="222" t="s">
        <v>48</v>
      </c>
      <c r="F11" s="174">
        <v>25</v>
      </c>
      <c r="G11" s="280"/>
      <c r="H11" s="19">
        <v>1.42</v>
      </c>
      <c r="I11" s="17">
        <v>0.27</v>
      </c>
      <c r="J11" s="20">
        <v>9.3000000000000007</v>
      </c>
      <c r="K11" s="236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301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37"/>
      <c r="B12" s="153"/>
      <c r="C12" s="325"/>
      <c r="D12" s="172"/>
      <c r="E12" s="223" t="s">
        <v>20</v>
      </c>
      <c r="F12" s="240">
        <f>SUM(F6:F11)</f>
        <v>770</v>
      </c>
      <c r="G12" s="180"/>
      <c r="H12" s="124">
        <f t="shared" ref="H12:J12" si="0">SUM(H6:H11)</f>
        <v>36.99</v>
      </c>
      <c r="I12" s="123">
        <f t="shared" si="0"/>
        <v>27.08</v>
      </c>
      <c r="J12" s="233">
        <f t="shared" si="0"/>
        <v>76.11</v>
      </c>
      <c r="K12" s="369">
        <f>SUM(K6:K11)</f>
        <v>707.44</v>
      </c>
      <c r="L12" s="251">
        <f t="shared" ref="L12:X12" si="1">SUM(L6:L11)</f>
        <v>0.84000000000000008</v>
      </c>
      <c r="M12" s="123">
        <f t="shared" si="1"/>
        <v>0.39</v>
      </c>
      <c r="N12" s="123">
        <f t="shared" si="1"/>
        <v>36.86</v>
      </c>
      <c r="O12" s="123">
        <f t="shared" si="1"/>
        <v>1154.2</v>
      </c>
      <c r="P12" s="125">
        <f>SUM(P6:P11)</f>
        <v>0</v>
      </c>
      <c r="Q12" s="251">
        <f t="shared" si="1"/>
        <v>206.54000000000002</v>
      </c>
      <c r="R12" s="123">
        <f t="shared" si="1"/>
        <v>467.26</v>
      </c>
      <c r="S12" s="123">
        <f t="shared" si="1"/>
        <v>144.32999999999998</v>
      </c>
      <c r="T12" s="123">
        <f t="shared" si="1"/>
        <v>6.81</v>
      </c>
      <c r="U12" s="123">
        <f t="shared" si="1"/>
        <v>1653.1399999999999</v>
      </c>
      <c r="V12" s="123">
        <f>SUM(V6:V11)</f>
        <v>3.5500000000000004E-2</v>
      </c>
      <c r="W12" s="123">
        <f t="shared" si="1"/>
        <v>1.2500000000000001E-2</v>
      </c>
      <c r="X12" s="125">
        <f t="shared" si="1"/>
        <v>0.19799999999999998</v>
      </c>
    </row>
    <row r="13" spans="1:24" s="38" customFormat="1" ht="26.5" customHeight="1" thickBot="1" x14ac:dyDescent="0.4">
      <c r="A13" s="186"/>
      <c r="B13" s="154"/>
      <c r="C13" s="327"/>
      <c r="D13" s="173"/>
      <c r="E13" s="224" t="s">
        <v>21</v>
      </c>
      <c r="F13" s="178"/>
      <c r="G13" s="178"/>
      <c r="H13" s="196"/>
      <c r="I13" s="59"/>
      <c r="J13" s="166"/>
      <c r="K13" s="370">
        <f>K12/23.5</f>
        <v>30.103829787234044</v>
      </c>
      <c r="L13" s="252"/>
      <c r="M13" s="196"/>
      <c r="N13" s="59"/>
      <c r="O13" s="59"/>
      <c r="P13" s="146"/>
      <c r="Q13" s="252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" t="s">
        <v>69</v>
      </c>
      <c r="B15" s="70" t="s">
        <v>69</v>
      </c>
      <c r="C15" s="143"/>
      <c r="D15" s="71"/>
      <c r="E15" s="60"/>
      <c r="F15" s="28"/>
      <c r="G15" s="11"/>
      <c r="H15" s="11"/>
      <c r="I15" s="11"/>
      <c r="J15" s="11"/>
    </row>
    <row r="16" spans="1:24" ht="18" x14ac:dyDescent="0.35">
      <c r="A16" s="67" t="s">
        <v>70</v>
      </c>
      <c r="B16" s="67" t="s">
        <v>70</v>
      </c>
      <c r="C16" s="144"/>
      <c r="D16" s="68"/>
      <c r="E16" s="69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tabSelected="1" zoomScale="50" zoomScaleNormal="50" workbookViewId="0">
      <selection activeCell="E19" sqref="E19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39</v>
      </c>
      <c r="D4" s="168"/>
      <c r="E4" s="200"/>
      <c r="F4" s="127"/>
      <c r="G4" s="524"/>
      <c r="H4" s="322" t="s">
        <v>22</v>
      </c>
      <c r="I4" s="85"/>
      <c r="J4" s="323"/>
      <c r="K4" s="414" t="s">
        <v>23</v>
      </c>
      <c r="L4" s="960" t="s">
        <v>24</v>
      </c>
      <c r="M4" s="961"/>
      <c r="N4" s="962"/>
      <c r="O4" s="962"/>
      <c r="P4" s="963"/>
      <c r="Q4" s="966" t="s">
        <v>25</v>
      </c>
      <c r="R4" s="967"/>
      <c r="S4" s="967"/>
      <c r="T4" s="967"/>
      <c r="U4" s="967"/>
      <c r="V4" s="967"/>
      <c r="W4" s="967"/>
      <c r="X4" s="968"/>
    </row>
    <row r="5" spans="1:24" s="18" customFormat="1" ht="47" thickBot="1" x14ac:dyDescent="0.4">
      <c r="A5" s="183" t="s">
        <v>0</v>
      </c>
      <c r="B5" s="183"/>
      <c r="C5" s="135" t="s">
        <v>40</v>
      </c>
      <c r="D5" s="108" t="s">
        <v>41</v>
      </c>
      <c r="E5" s="135" t="s">
        <v>38</v>
      </c>
      <c r="F5" s="128" t="s">
        <v>26</v>
      </c>
      <c r="G5" s="135" t="s">
        <v>37</v>
      </c>
      <c r="H5" s="300" t="s">
        <v>27</v>
      </c>
      <c r="I5" s="91" t="s">
        <v>28</v>
      </c>
      <c r="J5" s="92" t="s">
        <v>29</v>
      </c>
      <c r="K5" s="41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37.5" customHeight="1" x14ac:dyDescent="0.35">
      <c r="A6" s="185" t="s">
        <v>6</v>
      </c>
      <c r="B6" s="185"/>
      <c r="C6" s="195">
        <v>134</v>
      </c>
      <c r="D6" s="312" t="s">
        <v>19</v>
      </c>
      <c r="E6" s="345" t="s">
        <v>123</v>
      </c>
      <c r="F6" s="179">
        <v>150</v>
      </c>
      <c r="G6" s="413"/>
      <c r="H6" s="337">
        <v>0.6</v>
      </c>
      <c r="I6" s="42">
        <v>0</v>
      </c>
      <c r="J6" s="43">
        <v>16.95</v>
      </c>
      <c r="K6" s="417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136"/>
      <c r="C7" s="174">
        <v>237</v>
      </c>
      <c r="D7" s="218" t="s">
        <v>8</v>
      </c>
      <c r="E7" s="268" t="s">
        <v>129</v>
      </c>
      <c r="F7" s="242">
        <v>200</v>
      </c>
      <c r="G7" s="529"/>
      <c r="H7" s="301">
        <v>1.8</v>
      </c>
      <c r="I7" s="17">
        <v>5.4</v>
      </c>
      <c r="J7" s="46">
        <v>7.2</v>
      </c>
      <c r="K7" s="320">
        <v>84.8</v>
      </c>
      <c r="L7" s="348">
        <v>0.03</v>
      </c>
      <c r="M7" s="22">
        <v>0.04</v>
      </c>
      <c r="N7" s="22">
        <v>10.08</v>
      </c>
      <c r="O7" s="22">
        <v>104.4</v>
      </c>
      <c r="P7" s="23">
        <v>0</v>
      </c>
      <c r="Q7" s="348">
        <v>28.34</v>
      </c>
      <c r="R7" s="22">
        <v>33.4</v>
      </c>
      <c r="S7" s="22">
        <v>15.66</v>
      </c>
      <c r="T7" s="22">
        <v>0.62</v>
      </c>
      <c r="U7" s="22">
        <v>269</v>
      </c>
      <c r="V7" s="22">
        <v>0.04</v>
      </c>
      <c r="W7" s="22">
        <v>0</v>
      </c>
      <c r="X7" s="54">
        <v>0.02</v>
      </c>
    </row>
    <row r="8" spans="1:24" s="18" customFormat="1" ht="37.5" customHeight="1" x14ac:dyDescent="0.35">
      <c r="A8" s="137"/>
      <c r="B8" s="810" t="s">
        <v>81</v>
      </c>
      <c r="C8" s="227">
        <v>150</v>
      </c>
      <c r="D8" s="813" t="s">
        <v>9</v>
      </c>
      <c r="E8" s="447" t="s">
        <v>161</v>
      </c>
      <c r="F8" s="774">
        <v>90</v>
      </c>
      <c r="G8" s="232"/>
      <c r="H8" s="303">
        <v>20.25</v>
      </c>
      <c r="I8" s="77">
        <v>15.57</v>
      </c>
      <c r="J8" s="139">
        <v>2.34</v>
      </c>
      <c r="K8" s="548">
        <v>230.13</v>
      </c>
      <c r="L8" s="303">
        <v>0.06</v>
      </c>
      <c r="M8" s="77">
        <v>0.13</v>
      </c>
      <c r="N8" s="77">
        <v>8.5</v>
      </c>
      <c r="O8" s="77">
        <v>199.8</v>
      </c>
      <c r="P8" s="691">
        <v>0</v>
      </c>
      <c r="Q8" s="303">
        <v>41.24</v>
      </c>
      <c r="R8" s="77">
        <v>108.78</v>
      </c>
      <c r="S8" s="77">
        <v>23.68</v>
      </c>
      <c r="T8" s="77">
        <v>1.39</v>
      </c>
      <c r="U8" s="77">
        <v>287.2</v>
      </c>
      <c r="V8" s="77">
        <v>5.0000000000000001E-3</v>
      </c>
      <c r="W8" s="77">
        <v>8.9999999999999998E-4</v>
      </c>
      <c r="X8" s="139">
        <v>0.13</v>
      </c>
    </row>
    <row r="9" spans="1:24" s="18" customFormat="1" ht="37.5" customHeight="1" x14ac:dyDescent="0.35">
      <c r="A9" s="138"/>
      <c r="B9" s="782" t="s">
        <v>81</v>
      </c>
      <c r="C9" s="227">
        <v>51</v>
      </c>
      <c r="D9" s="204" t="s">
        <v>67</v>
      </c>
      <c r="E9" s="743" t="s">
        <v>152</v>
      </c>
      <c r="F9" s="227">
        <v>150</v>
      </c>
      <c r="G9" s="206"/>
      <c r="H9" s="632">
        <v>3.3</v>
      </c>
      <c r="I9" s="627">
        <v>3.9</v>
      </c>
      <c r="J9" s="633">
        <v>25.65</v>
      </c>
      <c r="K9" s="636">
        <v>151.35</v>
      </c>
      <c r="L9" s="632">
        <v>0.15</v>
      </c>
      <c r="M9" s="627">
        <v>0.09</v>
      </c>
      <c r="N9" s="627">
        <v>21</v>
      </c>
      <c r="O9" s="627">
        <v>0</v>
      </c>
      <c r="P9" s="628">
        <v>0</v>
      </c>
      <c r="Q9" s="632">
        <v>14.01</v>
      </c>
      <c r="R9" s="627">
        <v>78.63</v>
      </c>
      <c r="S9" s="627">
        <v>29.37</v>
      </c>
      <c r="T9" s="627">
        <v>1.32</v>
      </c>
      <c r="U9" s="627">
        <v>809.4</v>
      </c>
      <c r="V9" s="627">
        <v>8.0000000000000002E-3</v>
      </c>
      <c r="W9" s="627">
        <v>5.9999999999999995E-4</v>
      </c>
      <c r="X9" s="633">
        <v>4.4999999999999998E-2</v>
      </c>
    </row>
    <row r="10" spans="1:24" s="18" customFormat="1" ht="37.5" customHeight="1" x14ac:dyDescent="0.35">
      <c r="A10" s="138"/>
      <c r="B10" s="137"/>
      <c r="C10" s="175">
        <v>107</v>
      </c>
      <c r="D10" s="255" t="s">
        <v>17</v>
      </c>
      <c r="E10" s="498" t="s">
        <v>114</v>
      </c>
      <c r="F10" s="244">
        <v>200</v>
      </c>
      <c r="G10" s="663"/>
      <c r="H10" s="348">
        <v>0</v>
      </c>
      <c r="I10" s="22">
        <v>0</v>
      </c>
      <c r="J10" s="54">
        <v>22.8</v>
      </c>
      <c r="K10" s="347">
        <v>92</v>
      </c>
      <c r="L10" s="348">
        <v>0.04</v>
      </c>
      <c r="M10" s="22">
        <v>0.08</v>
      </c>
      <c r="N10" s="22">
        <v>12</v>
      </c>
      <c r="O10" s="22">
        <v>100</v>
      </c>
      <c r="P10" s="23">
        <v>0</v>
      </c>
      <c r="Q10" s="348">
        <v>0</v>
      </c>
      <c r="R10" s="22">
        <v>0</v>
      </c>
      <c r="S10" s="22">
        <v>0</v>
      </c>
      <c r="T10" s="22">
        <v>0</v>
      </c>
      <c r="U10" s="22">
        <v>304</v>
      </c>
      <c r="V10" s="22">
        <v>0</v>
      </c>
      <c r="W10" s="22">
        <v>0</v>
      </c>
      <c r="X10" s="54">
        <v>0</v>
      </c>
    </row>
    <row r="11" spans="1:24" s="18" customFormat="1" ht="37.5" customHeight="1" x14ac:dyDescent="0.35">
      <c r="A11" s="138"/>
      <c r="B11" s="137"/>
      <c r="C11" s="261">
        <v>119</v>
      </c>
      <c r="D11" s="255" t="s">
        <v>13</v>
      </c>
      <c r="E11" s="192" t="s">
        <v>57</v>
      </c>
      <c r="F11" s="209">
        <v>30</v>
      </c>
      <c r="G11" s="663"/>
      <c r="H11" s="348">
        <v>2.13</v>
      </c>
      <c r="I11" s="22">
        <v>0.21</v>
      </c>
      <c r="J11" s="54">
        <v>13.26</v>
      </c>
      <c r="K11" s="575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8"/>
      <c r="B12" s="137"/>
      <c r="C12" s="175">
        <v>120</v>
      </c>
      <c r="D12" s="255" t="s">
        <v>14</v>
      </c>
      <c r="E12" s="192" t="s">
        <v>48</v>
      </c>
      <c r="F12" s="209">
        <v>20</v>
      </c>
      <c r="G12" s="663"/>
      <c r="H12" s="348">
        <v>1.1399999999999999</v>
      </c>
      <c r="I12" s="22">
        <v>0.22</v>
      </c>
      <c r="J12" s="54">
        <v>7.44</v>
      </c>
      <c r="K12" s="575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8"/>
      <c r="B13" s="783"/>
      <c r="C13" s="489"/>
      <c r="D13" s="494"/>
      <c r="E13" s="397" t="s">
        <v>20</v>
      </c>
      <c r="F13" s="670" t="e">
        <f>F6+F7+#REF!+#REF!+F10+F11+F12</f>
        <v>#REF!</v>
      </c>
      <c r="G13" s="670"/>
      <c r="H13" s="585" t="e">
        <f>H6+H7+#REF!+#REF!+H10+H11+H12</f>
        <v>#REF!</v>
      </c>
      <c r="I13" s="586" t="e">
        <f>I6+I7+#REF!+#REF!+I10+I11+I12</f>
        <v>#REF!</v>
      </c>
      <c r="J13" s="587" t="e">
        <f>J6+J7+#REF!+#REF!+J10+J11+J12</f>
        <v>#REF!</v>
      </c>
      <c r="K13" s="653" t="e">
        <f>K6+K7+#REF!+#REF!+K10+K11+K12</f>
        <v>#REF!</v>
      </c>
      <c r="L13" s="585" t="e">
        <f>L6+L7+#REF!+#REF!+L10+L11+L12</f>
        <v>#REF!</v>
      </c>
      <c r="M13" s="586" t="e">
        <f>M6+M7+#REF!+#REF!+M10+M11+M12</f>
        <v>#REF!</v>
      </c>
      <c r="N13" s="586" t="e">
        <f>N6+N7+#REF!+#REF!+N10+N11+N12</f>
        <v>#REF!</v>
      </c>
      <c r="O13" s="586" t="e">
        <f>O6+O7+#REF!+#REF!+O10+O11+O12</f>
        <v>#REF!</v>
      </c>
      <c r="P13" s="674" t="e">
        <f>P6+P7+#REF!+#REF!+P10+P11+P12</f>
        <v>#REF!</v>
      </c>
      <c r="Q13" s="585" t="e">
        <f>Q6+Q7+#REF!+#REF!+Q10+Q11+Q12</f>
        <v>#REF!</v>
      </c>
      <c r="R13" s="586" t="e">
        <f>R6+R7+#REF!+#REF!+R10+R11+R12</f>
        <v>#REF!</v>
      </c>
      <c r="S13" s="586" t="e">
        <f>S6+S7+#REF!+#REF!+S10+S11+S12</f>
        <v>#REF!</v>
      </c>
      <c r="T13" s="586" t="e">
        <f>T6+T7+#REF!+#REF!+T10+T11+T12</f>
        <v>#REF!</v>
      </c>
      <c r="U13" s="586" t="e">
        <f>U6+U7+#REF!+#REF!+U10+U11+U12</f>
        <v>#REF!</v>
      </c>
      <c r="V13" s="586" t="e">
        <f>V6+V7+#REF!+#REF!+V10+V11+V12</f>
        <v>#REF!</v>
      </c>
      <c r="W13" s="586" t="e">
        <f>W6+W7+#REF!+#REF!+W10+W11+W12</f>
        <v>#REF!</v>
      </c>
      <c r="X13" s="587" t="e">
        <f>X6+X7+#REF!+#REF!+X10+X11+X12</f>
        <v>#REF!</v>
      </c>
    </row>
    <row r="14" spans="1:24" s="18" customFormat="1" ht="37.5" customHeight="1" x14ac:dyDescent="0.35">
      <c r="A14" s="138"/>
      <c r="B14" s="782"/>
      <c r="C14" s="558"/>
      <c r="D14" s="493"/>
      <c r="E14" s="762" t="s">
        <v>20</v>
      </c>
      <c r="F14" s="671">
        <f>F6+F7+F8+F9+F10+F11+F12</f>
        <v>840</v>
      </c>
      <c r="G14" s="671"/>
      <c r="H14" s="634">
        <f>H6+H7+H8+H9+H10+H11+H12</f>
        <v>29.22</v>
      </c>
      <c r="I14" s="631">
        <f>I6+I7+I8+I9+I10+I11+I12</f>
        <v>25.299999999999997</v>
      </c>
      <c r="J14" s="635">
        <f>J6+J7+J8+J9+J10+J11+J12</f>
        <v>95.64</v>
      </c>
      <c r="K14" s="637">
        <f>K6+K7+K8+K9+K10+K11+K12</f>
        <v>735.54</v>
      </c>
      <c r="L14" s="634">
        <f>L6+L7+L8+L9+L10+L11+L12</f>
        <v>0.33999999999999997</v>
      </c>
      <c r="M14" s="631">
        <f>M6+M7+M8+M9+M10+M11+M12</f>
        <v>0.40400000000000008</v>
      </c>
      <c r="N14" s="631">
        <f>N6+N7+N8+N9+N10+N11+N12</f>
        <v>71.16</v>
      </c>
      <c r="O14" s="631">
        <f>O6+O7+O8+O9+O10+O11+O12</f>
        <v>404.20000000000005</v>
      </c>
      <c r="P14" s="638">
        <f>P6+P7+P8+P9+P10+P11+P12</f>
        <v>0</v>
      </c>
      <c r="Q14" s="634">
        <f>Q6+Q7+Q8+Q9+Q10+Q11+Q12</f>
        <v>125.49000000000001</v>
      </c>
      <c r="R14" s="631">
        <f>R6+R7+R8+R9+R10+R11+R12</f>
        <v>326.71000000000004</v>
      </c>
      <c r="S14" s="631">
        <f>S6+S7+S8+S9+S10+S11+S12</f>
        <v>109.91000000000001</v>
      </c>
      <c r="T14" s="631">
        <f>T6+T7+T8+T9+T10+T11+T12</f>
        <v>7.93</v>
      </c>
      <c r="U14" s="631">
        <f>U6+U7+U8+U9+U10+U11+U12</f>
        <v>2188</v>
      </c>
      <c r="V14" s="631">
        <f>V6+V7+V8+V9+V10+V11+V12</f>
        <v>5.9000000000000004E-2</v>
      </c>
      <c r="W14" s="631">
        <f>W6+W7+W8+W9+W10+W11+W12</f>
        <v>6.0000000000000001E-3</v>
      </c>
      <c r="X14" s="635">
        <f>X6+X7+X8+X9+X10+X11+X12</f>
        <v>0.22200000000000003</v>
      </c>
    </row>
    <row r="15" spans="1:24" s="18" customFormat="1" ht="37.5" customHeight="1" x14ac:dyDescent="0.35">
      <c r="A15" s="138"/>
      <c r="B15" s="783"/>
      <c r="C15" s="489"/>
      <c r="D15" s="808"/>
      <c r="E15" s="809" t="s">
        <v>115</v>
      </c>
      <c r="F15" s="776"/>
      <c r="G15" s="776"/>
      <c r="H15" s="585"/>
      <c r="I15" s="586"/>
      <c r="J15" s="587"/>
      <c r="K15" s="714" t="e">
        <f>K13/23.5</f>
        <v>#REF!</v>
      </c>
      <c r="L15" s="585"/>
      <c r="M15" s="586"/>
      <c r="N15" s="586"/>
      <c r="O15" s="586"/>
      <c r="P15" s="674"/>
      <c r="Q15" s="585"/>
      <c r="R15" s="586"/>
      <c r="S15" s="586"/>
      <c r="T15" s="586"/>
      <c r="U15" s="586"/>
      <c r="V15" s="586"/>
      <c r="W15" s="586"/>
      <c r="X15" s="587"/>
    </row>
    <row r="16" spans="1:24" s="18" customFormat="1" ht="37.5" customHeight="1" thickBot="1" x14ac:dyDescent="0.4">
      <c r="A16" s="328"/>
      <c r="B16" s="784"/>
      <c r="C16" s="785"/>
      <c r="D16" s="786"/>
      <c r="E16" s="811" t="s">
        <v>115</v>
      </c>
      <c r="F16" s="812"/>
      <c r="G16" s="719"/>
      <c r="H16" s="597"/>
      <c r="I16" s="598"/>
      <c r="J16" s="599"/>
      <c r="K16" s="600">
        <f>K14/23.5</f>
        <v>31.299574468085105</v>
      </c>
      <c r="L16" s="740"/>
      <c r="M16" s="741"/>
      <c r="N16" s="741"/>
      <c r="O16" s="741"/>
      <c r="P16" s="814"/>
      <c r="Q16" s="740"/>
      <c r="R16" s="741"/>
      <c r="S16" s="741"/>
      <c r="T16" s="741"/>
      <c r="U16" s="741"/>
      <c r="V16" s="741"/>
      <c r="W16" s="741"/>
      <c r="X16" s="742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352"/>
      <c r="F18" s="28"/>
      <c r="G18" s="11"/>
      <c r="H18" s="11"/>
      <c r="I18" s="11"/>
      <c r="J18" s="11"/>
    </row>
    <row r="19" spans="1:14" ht="18" x14ac:dyDescent="0.35">
      <c r="D19" s="11"/>
      <c r="E19" s="27"/>
      <c r="F19" s="28"/>
      <c r="G19" s="11"/>
      <c r="H19" s="11"/>
      <c r="I19" s="11"/>
      <c r="J19" s="11"/>
    </row>
    <row r="20" spans="1:14" x14ac:dyDescent="0.35">
      <c r="D20" s="11"/>
      <c r="E20" s="11"/>
      <c r="F20" s="11"/>
      <c r="G20" s="11"/>
      <c r="H20" s="11"/>
      <c r="I20" s="11"/>
      <c r="J20" s="11"/>
    </row>
    <row r="21" spans="1:14" x14ac:dyDescent="0.35">
      <c r="D21" s="11"/>
      <c r="E21" s="11"/>
      <c r="F21" s="11"/>
      <c r="G21" s="11"/>
      <c r="H21" s="11"/>
      <c r="I21" s="11"/>
      <c r="J21" s="11"/>
    </row>
    <row r="22" spans="1:14" x14ac:dyDescent="0.35">
      <c r="A22" s="70" t="s">
        <v>69</v>
      </c>
      <c r="B22" s="143"/>
      <c r="C22" s="71"/>
      <c r="D22" s="60"/>
      <c r="E22" s="11"/>
      <c r="F22" s="11"/>
      <c r="G22" s="11"/>
      <c r="H22" s="11"/>
      <c r="I22" s="11"/>
      <c r="J22" s="11"/>
    </row>
    <row r="23" spans="1:14" x14ac:dyDescent="0.35">
      <c r="A23" s="67" t="s">
        <v>70</v>
      </c>
      <c r="B23" s="144"/>
      <c r="C23" s="68"/>
      <c r="D23" s="69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01"/>
      <c r="F3" s="501"/>
      <c r="G3" s="50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85" t="s">
        <v>39</v>
      </c>
      <c r="D4" s="168"/>
      <c r="E4" s="481"/>
      <c r="F4" s="611"/>
      <c r="G4" s="385"/>
      <c r="H4" s="322" t="s">
        <v>22</v>
      </c>
      <c r="I4" s="85"/>
      <c r="J4" s="85"/>
      <c r="K4" s="234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9"/>
    </row>
    <row r="5" spans="1:24" s="18" customFormat="1" ht="47" thickBot="1" x14ac:dyDescent="0.4">
      <c r="A5" s="183" t="s">
        <v>0</v>
      </c>
      <c r="B5" s="183"/>
      <c r="C5" s="316" t="s">
        <v>40</v>
      </c>
      <c r="D5" s="108" t="s">
        <v>41</v>
      </c>
      <c r="E5" s="165" t="s">
        <v>38</v>
      </c>
      <c r="F5" s="135" t="s">
        <v>26</v>
      </c>
      <c r="G5" s="135" t="s">
        <v>37</v>
      </c>
      <c r="H5" s="300" t="s">
        <v>27</v>
      </c>
      <c r="I5" s="91" t="s">
        <v>28</v>
      </c>
      <c r="J5" s="231" t="s">
        <v>29</v>
      </c>
      <c r="K5" s="23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37.5" customHeight="1" x14ac:dyDescent="0.35">
      <c r="A6" s="185" t="s">
        <v>5</v>
      </c>
      <c r="B6" s="185"/>
      <c r="C6" s="179">
        <v>24</v>
      </c>
      <c r="D6" s="779" t="s">
        <v>7</v>
      </c>
      <c r="E6" s="345" t="s">
        <v>130</v>
      </c>
      <c r="F6" s="829">
        <v>150</v>
      </c>
      <c r="G6" s="779"/>
      <c r="H6" s="337">
        <v>0.6</v>
      </c>
      <c r="I6" s="42">
        <v>0</v>
      </c>
      <c r="J6" s="43">
        <v>16.95</v>
      </c>
      <c r="K6" s="416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387" t="s">
        <v>79</v>
      </c>
      <c r="C7" s="883">
        <v>78</v>
      </c>
      <c r="D7" s="884" t="s">
        <v>9</v>
      </c>
      <c r="E7" s="297" t="s">
        <v>95</v>
      </c>
      <c r="F7" s="885">
        <v>90</v>
      </c>
      <c r="G7" s="884"/>
      <c r="H7" s="407">
        <v>15.03</v>
      </c>
      <c r="I7" s="73">
        <v>9.99</v>
      </c>
      <c r="J7" s="74">
        <v>14.58</v>
      </c>
      <c r="K7" s="886">
        <v>208.08</v>
      </c>
      <c r="L7" s="407">
        <v>0.09</v>
      </c>
      <c r="M7" s="73">
        <v>0.11</v>
      </c>
      <c r="N7" s="73">
        <v>1.35</v>
      </c>
      <c r="O7" s="73">
        <v>144</v>
      </c>
      <c r="P7" s="141">
        <v>0.27</v>
      </c>
      <c r="Q7" s="407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6"/>
      <c r="B8" s="388" t="s">
        <v>81</v>
      </c>
      <c r="C8" s="227">
        <v>146</v>
      </c>
      <c r="D8" s="657" t="s">
        <v>9</v>
      </c>
      <c r="E8" s="887" t="s">
        <v>143</v>
      </c>
      <c r="F8" s="888">
        <v>90</v>
      </c>
      <c r="G8" s="232"/>
      <c r="H8" s="303">
        <v>19.260000000000002</v>
      </c>
      <c r="I8" s="77">
        <v>3.42</v>
      </c>
      <c r="J8" s="139">
        <v>3.15</v>
      </c>
      <c r="K8" s="548">
        <v>120.87</v>
      </c>
      <c r="L8" s="303">
        <v>0.06</v>
      </c>
      <c r="M8" s="77">
        <v>0.13</v>
      </c>
      <c r="N8" s="77">
        <v>2.27</v>
      </c>
      <c r="O8" s="77">
        <v>17.2</v>
      </c>
      <c r="P8" s="691">
        <v>0.28000000000000003</v>
      </c>
      <c r="Q8" s="303">
        <v>36.35</v>
      </c>
      <c r="R8" s="77">
        <v>149.9</v>
      </c>
      <c r="S8" s="77">
        <v>21.2</v>
      </c>
      <c r="T8" s="77">
        <v>0.7</v>
      </c>
      <c r="U8" s="77">
        <v>38.299999999999997</v>
      </c>
      <c r="V8" s="77">
        <v>0</v>
      </c>
      <c r="W8" s="77">
        <v>8.9999999999999998E-4</v>
      </c>
      <c r="X8" s="139">
        <v>0.65</v>
      </c>
    </row>
    <row r="9" spans="1:24" s="18" customFormat="1" ht="37.5" customHeight="1" x14ac:dyDescent="0.35">
      <c r="A9" s="136"/>
      <c r="B9" s="136"/>
      <c r="C9" s="176">
        <v>52</v>
      </c>
      <c r="D9" s="828" t="s">
        <v>67</v>
      </c>
      <c r="E9" s="530" t="s">
        <v>150</v>
      </c>
      <c r="F9" s="889">
        <v>150</v>
      </c>
      <c r="G9" s="208"/>
      <c r="H9" s="301">
        <v>3.15</v>
      </c>
      <c r="I9" s="17">
        <v>4.5</v>
      </c>
      <c r="J9" s="46">
        <v>17.55</v>
      </c>
      <c r="K9" s="320">
        <v>122.85</v>
      </c>
      <c r="L9" s="301">
        <v>0.16</v>
      </c>
      <c r="M9" s="17">
        <v>0.11</v>
      </c>
      <c r="N9" s="17">
        <v>25.3</v>
      </c>
      <c r="O9" s="17">
        <v>15</v>
      </c>
      <c r="P9" s="20">
        <v>0.03</v>
      </c>
      <c r="Q9" s="301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6"/>
      <c r="B10" s="136"/>
      <c r="C10" s="176">
        <v>102</v>
      </c>
      <c r="D10" s="828" t="s">
        <v>17</v>
      </c>
      <c r="E10" s="402" t="s">
        <v>86</v>
      </c>
      <c r="F10" s="837">
        <v>200</v>
      </c>
      <c r="G10" s="129"/>
      <c r="H10" s="301">
        <v>1</v>
      </c>
      <c r="I10" s="17">
        <v>0</v>
      </c>
      <c r="J10" s="46">
        <v>23.6</v>
      </c>
      <c r="K10" s="320">
        <v>98.4</v>
      </c>
      <c r="L10" s="301">
        <v>0.02</v>
      </c>
      <c r="M10" s="17">
        <v>0.02</v>
      </c>
      <c r="N10" s="17">
        <v>0.78</v>
      </c>
      <c r="O10" s="17">
        <v>60</v>
      </c>
      <c r="P10" s="20">
        <v>0</v>
      </c>
      <c r="Q10" s="301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6"/>
      <c r="B11" s="136"/>
      <c r="C11" s="177">
        <v>119</v>
      </c>
      <c r="D11" s="529" t="s">
        <v>13</v>
      </c>
      <c r="E11" s="190" t="s">
        <v>57</v>
      </c>
      <c r="F11" s="187">
        <v>30</v>
      </c>
      <c r="G11" s="717"/>
      <c r="H11" s="301">
        <v>2.13</v>
      </c>
      <c r="I11" s="17">
        <v>0.21</v>
      </c>
      <c r="J11" s="46">
        <v>13.26</v>
      </c>
      <c r="K11" s="321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6"/>
      <c r="B12" s="136"/>
      <c r="C12" s="174">
        <v>120</v>
      </c>
      <c r="D12" s="529" t="s">
        <v>14</v>
      </c>
      <c r="E12" s="190" t="s">
        <v>48</v>
      </c>
      <c r="F12" s="187">
        <v>20</v>
      </c>
      <c r="G12" s="717"/>
      <c r="H12" s="301">
        <v>1.1399999999999999</v>
      </c>
      <c r="I12" s="17">
        <v>0.22</v>
      </c>
      <c r="J12" s="46">
        <v>7.44</v>
      </c>
      <c r="K12" s="321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6"/>
      <c r="B13" s="387" t="s">
        <v>79</v>
      </c>
      <c r="C13" s="226"/>
      <c r="D13" s="656"/>
      <c r="E13" s="584" t="s">
        <v>20</v>
      </c>
      <c r="F13" s="820">
        <f>F6+F7+F9+F10+F11+F12</f>
        <v>640</v>
      </c>
      <c r="G13" s="653">
        <f t="shared" ref="G13:X13" si="0">G6+G7+G9+G10+G11+G12</f>
        <v>0</v>
      </c>
      <c r="H13" s="585">
        <f t="shared" si="0"/>
        <v>23.049999999999997</v>
      </c>
      <c r="I13" s="586">
        <f t="shared" si="0"/>
        <v>14.920000000000002</v>
      </c>
      <c r="J13" s="587">
        <f t="shared" si="0"/>
        <v>93.38000000000001</v>
      </c>
      <c r="K13" s="653">
        <f t="shared" si="0"/>
        <v>606.59</v>
      </c>
      <c r="L13" s="585">
        <f t="shared" si="0"/>
        <v>0.33000000000000007</v>
      </c>
      <c r="M13" s="586">
        <f t="shared" si="0"/>
        <v>0.30400000000000005</v>
      </c>
      <c r="N13" s="586">
        <f t="shared" si="0"/>
        <v>47.010000000000005</v>
      </c>
      <c r="O13" s="586">
        <f t="shared" si="0"/>
        <v>219</v>
      </c>
      <c r="P13" s="674">
        <f t="shared" si="0"/>
        <v>0.30000000000000004</v>
      </c>
      <c r="Q13" s="585">
        <f t="shared" si="0"/>
        <v>173.88000000000002</v>
      </c>
      <c r="R13" s="586">
        <f t="shared" si="0"/>
        <v>440.03999999999996</v>
      </c>
      <c r="S13" s="586">
        <f t="shared" si="0"/>
        <v>156.90999999999997</v>
      </c>
      <c r="T13" s="586">
        <f t="shared" si="0"/>
        <v>22.73</v>
      </c>
      <c r="U13" s="586">
        <f t="shared" si="0"/>
        <v>1920.92</v>
      </c>
      <c r="V13" s="586">
        <f t="shared" si="0"/>
        <v>0.11460000000000002</v>
      </c>
      <c r="W13" s="586">
        <f t="shared" si="0"/>
        <v>1.89E-2</v>
      </c>
      <c r="X13" s="587">
        <f t="shared" si="0"/>
        <v>0.57200000000000006</v>
      </c>
    </row>
    <row r="14" spans="1:24" s="18" customFormat="1" ht="37.5" customHeight="1" x14ac:dyDescent="0.35">
      <c r="A14" s="136"/>
      <c r="B14" s="388" t="s">
        <v>81</v>
      </c>
      <c r="C14" s="296"/>
      <c r="D14" s="767"/>
      <c r="E14" s="589" t="s">
        <v>20</v>
      </c>
      <c r="F14" s="821">
        <f>F6+F8+F9+F10+F11+F12</f>
        <v>640</v>
      </c>
      <c r="G14" s="672">
        <f t="shared" ref="G14:X14" si="1">G6+G8+G9+G10+G11+G12</f>
        <v>0</v>
      </c>
      <c r="H14" s="634">
        <f t="shared" si="1"/>
        <v>27.28</v>
      </c>
      <c r="I14" s="631">
        <f t="shared" si="1"/>
        <v>8.3500000000000014</v>
      </c>
      <c r="J14" s="635">
        <f t="shared" si="1"/>
        <v>81.95</v>
      </c>
      <c r="K14" s="672">
        <f t="shared" si="1"/>
        <v>519.38</v>
      </c>
      <c r="L14" s="634">
        <f t="shared" si="1"/>
        <v>0.3</v>
      </c>
      <c r="M14" s="631">
        <f t="shared" si="1"/>
        <v>0.32400000000000007</v>
      </c>
      <c r="N14" s="631">
        <f t="shared" si="1"/>
        <v>47.93</v>
      </c>
      <c r="O14" s="631">
        <f t="shared" si="1"/>
        <v>92.2</v>
      </c>
      <c r="P14" s="638">
        <f t="shared" si="1"/>
        <v>0.31000000000000005</v>
      </c>
      <c r="Q14" s="634">
        <f t="shared" si="1"/>
        <v>151.81</v>
      </c>
      <c r="R14" s="631">
        <f t="shared" si="1"/>
        <v>395.78</v>
      </c>
      <c r="S14" s="631">
        <f t="shared" si="1"/>
        <v>127.86000000000001</v>
      </c>
      <c r="T14" s="631">
        <f t="shared" si="1"/>
        <v>22.279999999999998</v>
      </c>
      <c r="U14" s="631">
        <f t="shared" si="1"/>
        <v>1607.45</v>
      </c>
      <c r="V14" s="631">
        <f t="shared" si="1"/>
        <v>1.46E-2</v>
      </c>
      <c r="W14" s="631">
        <f t="shared" si="1"/>
        <v>6.8000000000000005E-3</v>
      </c>
      <c r="X14" s="635">
        <f t="shared" si="1"/>
        <v>0.72200000000000009</v>
      </c>
    </row>
    <row r="15" spans="1:24" s="18" customFormat="1" ht="37.5" customHeight="1" x14ac:dyDescent="0.35">
      <c r="A15" s="136"/>
      <c r="B15" s="387" t="s">
        <v>79</v>
      </c>
      <c r="C15" s="295"/>
      <c r="D15" s="763"/>
      <c r="E15" s="584" t="s">
        <v>21</v>
      </c>
      <c r="F15" s="709"/>
      <c r="G15" s="718"/>
      <c r="H15" s="407"/>
      <c r="I15" s="73"/>
      <c r="J15" s="74"/>
      <c r="K15" s="874">
        <f>K13/23.5</f>
        <v>25.812340425531918</v>
      </c>
      <c r="L15" s="407"/>
      <c r="M15" s="73"/>
      <c r="N15" s="73"/>
      <c r="O15" s="73"/>
      <c r="P15" s="141"/>
      <c r="Q15" s="407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36"/>
      <c r="B16" s="389" t="s">
        <v>81</v>
      </c>
      <c r="C16" s="229"/>
      <c r="D16" s="719"/>
      <c r="E16" s="595" t="s">
        <v>21</v>
      </c>
      <c r="F16" s="710"/>
      <c r="G16" s="719"/>
      <c r="H16" s="463"/>
      <c r="I16" s="443"/>
      <c r="J16" s="444"/>
      <c r="K16" s="465">
        <f>K14/23.5</f>
        <v>22.101276595744682</v>
      </c>
      <c r="L16" s="463"/>
      <c r="M16" s="443"/>
      <c r="N16" s="443"/>
      <c r="O16" s="443"/>
      <c r="P16" s="842"/>
      <c r="Q16" s="463"/>
      <c r="R16" s="443"/>
      <c r="S16" s="443"/>
      <c r="T16" s="443"/>
      <c r="U16" s="443"/>
      <c r="V16" s="443"/>
      <c r="W16" s="443"/>
      <c r="X16" s="444"/>
    </row>
    <row r="17" spans="1:24" s="18" customFormat="1" ht="37.5" customHeight="1" x14ac:dyDescent="0.35">
      <c r="A17" s="185" t="s">
        <v>6</v>
      </c>
      <c r="B17" s="849"/>
      <c r="C17" s="844">
        <v>172</v>
      </c>
      <c r="D17" s="426" t="s">
        <v>19</v>
      </c>
      <c r="E17" s="401" t="s">
        <v>154</v>
      </c>
      <c r="F17" s="744">
        <v>60</v>
      </c>
      <c r="G17" s="362"/>
      <c r="H17" s="364">
        <v>1.86</v>
      </c>
      <c r="I17" s="114">
        <v>0.12</v>
      </c>
      <c r="J17" s="116">
        <v>4.26</v>
      </c>
      <c r="K17" s="745">
        <v>24.6</v>
      </c>
      <c r="L17" s="364">
        <v>0.06</v>
      </c>
      <c r="M17" s="114">
        <v>0.11</v>
      </c>
      <c r="N17" s="114">
        <v>6</v>
      </c>
      <c r="O17" s="114">
        <v>1.2</v>
      </c>
      <c r="P17" s="115">
        <v>0</v>
      </c>
      <c r="Q17" s="364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7.5" customHeight="1" x14ac:dyDescent="0.35">
      <c r="A18" s="136"/>
      <c r="B18" s="136"/>
      <c r="C18" s="174">
        <v>37</v>
      </c>
      <c r="D18" s="218" t="s">
        <v>8</v>
      </c>
      <c r="E18" s="498" t="s">
        <v>116</v>
      </c>
      <c r="F18" s="230">
        <v>200</v>
      </c>
      <c r="G18" s="190"/>
      <c r="H18" s="302">
        <v>6</v>
      </c>
      <c r="I18" s="13">
        <v>5.4</v>
      </c>
      <c r="J18" s="50">
        <v>10.8</v>
      </c>
      <c r="K18" s="177">
        <v>115.6</v>
      </c>
      <c r="L18" s="302">
        <v>0.1</v>
      </c>
      <c r="M18" s="100">
        <v>0.1</v>
      </c>
      <c r="N18" s="13">
        <v>10.7</v>
      </c>
      <c r="O18" s="13">
        <v>162</v>
      </c>
      <c r="P18" s="50">
        <v>0</v>
      </c>
      <c r="Q18" s="302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37"/>
      <c r="B19" s="497"/>
      <c r="C19" s="175">
        <v>181</v>
      </c>
      <c r="D19" s="255" t="s">
        <v>9</v>
      </c>
      <c r="E19" s="498" t="s">
        <v>125</v>
      </c>
      <c r="F19" s="230">
        <v>90</v>
      </c>
      <c r="G19" s="253"/>
      <c r="H19" s="302">
        <v>21.24</v>
      </c>
      <c r="I19" s="13">
        <v>7.47</v>
      </c>
      <c r="J19" s="50">
        <v>2.7</v>
      </c>
      <c r="K19" s="177">
        <v>162.9</v>
      </c>
      <c r="L19" s="302">
        <v>0.02</v>
      </c>
      <c r="M19" s="100">
        <v>0.14000000000000001</v>
      </c>
      <c r="N19" s="13">
        <v>0.3</v>
      </c>
      <c r="O19" s="13">
        <v>43.2</v>
      </c>
      <c r="P19" s="25">
        <v>8.9999999999999993E-3</v>
      </c>
      <c r="Q19" s="302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37"/>
      <c r="B20" s="137"/>
      <c r="C20" s="175">
        <v>64</v>
      </c>
      <c r="D20" s="255" t="s">
        <v>50</v>
      </c>
      <c r="E20" s="498" t="s">
        <v>75</v>
      </c>
      <c r="F20" s="230">
        <v>150</v>
      </c>
      <c r="G20" s="253"/>
      <c r="H20" s="302">
        <v>6.45</v>
      </c>
      <c r="I20" s="13">
        <v>4.05</v>
      </c>
      <c r="J20" s="50">
        <v>40.200000000000003</v>
      </c>
      <c r="K20" s="177">
        <v>223.65</v>
      </c>
      <c r="L20" s="311">
        <v>0.08</v>
      </c>
      <c r="M20" s="259">
        <v>0.2</v>
      </c>
      <c r="N20" s="105">
        <v>0</v>
      </c>
      <c r="O20" s="105">
        <v>30</v>
      </c>
      <c r="P20" s="106">
        <v>0.11</v>
      </c>
      <c r="Q20" s="311">
        <v>13.05</v>
      </c>
      <c r="R20" s="105">
        <v>58.34</v>
      </c>
      <c r="S20" s="105">
        <v>22.53</v>
      </c>
      <c r="T20" s="105">
        <v>1.25</v>
      </c>
      <c r="U20" s="105">
        <v>1.1000000000000001</v>
      </c>
      <c r="V20" s="105">
        <v>0</v>
      </c>
      <c r="W20" s="105">
        <v>0</v>
      </c>
      <c r="X20" s="258">
        <v>0</v>
      </c>
    </row>
    <row r="21" spans="1:24" s="38" customFormat="1" ht="37.5" customHeight="1" x14ac:dyDescent="0.35">
      <c r="A21" s="137"/>
      <c r="B21" s="137"/>
      <c r="C21" s="261">
        <v>98</v>
      </c>
      <c r="D21" s="175" t="s">
        <v>17</v>
      </c>
      <c r="E21" s="255" t="s">
        <v>88</v>
      </c>
      <c r="F21" s="175">
        <v>200</v>
      </c>
      <c r="G21" s="278"/>
      <c r="H21" s="21">
        <v>0.4</v>
      </c>
      <c r="I21" s="22">
        <v>0</v>
      </c>
      <c r="J21" s="23">
        <v>27</v>
      </c>
      <c r="K21" s="239">
        <v>110</v>
      </c>
      <c r="L21" s="301">
        <v>0</v>
      </c>
      <c r="M21" s="19">
        <v>0</v>
      </c>
      <c r="N21" s="17">
        <v>1.4</v>
      </c>
      <c r="O21" s="17">
        <v>0</v>
      </c>
      <c r="P21" s="46">
        <v>0</v>
      </c>
      <c r="Q21" s="301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37"/>
      <c r="B22" s="137"/>
      <c r="C22" s="261">
        <v>119</v>
      </c>
      <c r="D22" s="190" t="s">
        <v>13</v>
      </c>
      <c r="E22" s="222" t="s">
        <v>57</v>
      </c>
      <c r="F22" s="174">
        <v>45</v>
      </c>
      <c r="G22" s="280"/>
      <c r="H22" s="301">
        <v>3.19</v>
      </c>
      <c r="I22" s="17">
        <v>0.31</v>
      </c>
      <c r="J22" s="46">
        <v>19.89</v>
      </c>
      <c r="K22" s="236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1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37"/>
      <c r="B23" s="137"/>
      <c r="C23" s="175">
        <v>120</v>
      </c>
      <c r="D23" s="190" t="s">
        <v>14</v>
      </c>
      <c r="E23" s="222" t="s">
        <v>48</v>
      </c>
      <c r="F23" s="174">
        <v>25</v>
      </c>
      <c r="G23" s="280"/>
      <c r="H23" s="301">
        <v>1.42</v>
      </c>
      <c r="I23" s="17">
        <v>0.27</v>
      </c>
      <c r="J23" s="46">
        <v>9.3000000000000007</v>
      </c>
      <c r="K23" s="236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1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37"/>
      <c r="B24" s="137"/>
      <c r="C24" s="499"/>
      <c r="D24" s="500"/>
      <c r="E24" s="403"/>
      <c r="F24" s="340">
        <f>SUM(F17:F23)</f>
        <v>770</v>
      </c>
      <c r="G24" s="340"/>
      <c r="H24" s="249">
        <f t="shared" ref="H24:J24" si="2">SUM(H17:H23)</f>
        <v>40.559999999999995</v>
      </c>
      <c r="I24" s="36">
        <f t="shared" si="2"/>
        <v>17.619999999999997</v>
      </c>
      <c r="J24" s="79">
        <f t="shared" si="2"/>
        <v>114.15</v>
      </c>
      <c r="K24" s="340">
        <f>SUM(K17:K23)</f>
        <v>790.07</v>
      </c>
      <c r="L24" s="249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79">
        <f t="shared" si="3"/>
        <v>0.11899999999999999</v>
      </c>
      <c r="Q24" s="249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79">
        <f t="shared" si="3"/>
        <v>0.15</v>
      </c>
    </row>
    <row r="25" spans="1:24" s="38" customFormat="1" ht="37.5" customHeight="1" thickBot="1" x14ac:dyDescent="0.4">
      <c r="A25" s="186"/>
      <c r="B25" s="186"/>
      <c r="C25" s="181"/>
      <c r="D25" s="269"/>
      <c r="E25" s="470"/>
      <c r="F25" s="502"/>
      <c r="G25" s="502"/>
      <c r="H25" s="504"/>
      <c r="I25" s="505"/>
      <c r="J25" s="506"/>
      <c r="K25" s="503">
        <f>K24/23.5</f>
        <v>33.620000000000005</v>
      </c>
      <c r="L25" s="504"/>
      <c r="M25" s="677"/>
      <c r="N25" s="505"/>
      <c r="O25" s="505"/>
      <c r="P25" s="506"/>
      <c r="Q25" s="504"/>
      <c r="R25" s="505"/>
      <c r="S25" s="505"/>
      <c r="T25" s="505"/>
      <c r="U25" s="505"/>
      <c r="V25" s="505"/>
      <c r="W25" s="505"/>
      <c r="X25" s="506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52"/>
      <c r="F27" s="28"/>
      <c r="G27" s="11"/>
      <c r="H27" s="11"/>
      <c r="I27" s="11"/>
      <c r="J27" s="11"/>
    </row>
    <row r="28" spans="1:24" ht="18" x14ac:dyDescent="0.35">
      <c r="A28" s="70" t="s">
        <v>69</v>
      </c>
      <c r="B28" s="143"/>
      <c r="C28" s="71"/>
      <c r="D28" s="60"/>
      <c r="E28" s="27"/>
      <c r="F28" s="28"/>
      <c r="G28" s="11"/>
      <c r="H28" s="11"/>
      <c r="I28" s="11"/>
      <c r="J28" s="11"/>
    </row>
    <row r="29" spans="1:24" ht="18" x14ac:dyDescent="0.35">
      <c r="A29" s="67" t="s">
        <v>70</v>
      </c>
      <c r="B29" s="144"/>
      <c r="C29" s="68"/>
      <c r="D29" s="69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80" t="s">
        <v>39</v>
      </c>
      <c r="D4" s="168"/>
      <c r="E4" s="200"/>
      <c r="F4" s="522"/>
      <c r="G4" s="524"/>
      <c r="H4" s="85" t="s">
        <v>22</v>
      </c>
      <c r="I4" s="85"/>
      <c r="J4" s="85"/>
      <c r="K4" s="234" t="s">
        <v>23</v>
      </c>
      <c r="L4" s="960" t="s">
        <v>24</v>
      </c>
      <c r="M4" s="961"/>
      <c r="N4" s="962"/>
      <c r="O4" s="962"/>
      <c r="P4" s="963"/>
      <c r="Q4" s="966" t="s">
        <v>25</v>
      </c>
      <c r="R4" s="967"/>
      <c r="S4" s="967"/>
      <c r="T4" s="967"/>
      <c r="U4" s="967"/>
      <c r="V4" s="967"/>
      <c r="W4" s="967"/>
      <c r="X4" s="968"/>
    </row>
    <row r="5" spans="1:24" s="18" customFormat="1" ht="47" thickBot="1" x14ac:dyDescent="0.4">
      <c r="A5" s="183" t="s">
        <v>0</v>
      </c>
      <c r="B5" s="183"/>
      <c r="C5" s="165" t="s">
        <v>40</v>
      </c>
      <c r="D5" s="108" t="s">
        <v>41</v>
      </c>
      <c r="E5" s="135" t="s">
        <v>38</v>
      </c>
      <c r="F5" s="165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39" customHeight="1" x14ac:dyDescent="0.35">
      <c r="A6" s="185" t="s">
        <v>5</v>
      </c>
      <c r="B6" s="111"/>
      <c r="C6" s="271">
        <v>28</v>
      </c>
      <c r="D6" s="279" t="s">
        <v>19</v>
      </c>
      <c r="E6" s="569" t="s">
        <v>163</v>
      </c>
      <c r="F6" s="535">
        <v>60</v>
      </c>
      <c r="G6" s="662"/>
      <c r="H6" s="666">
        <v>0.42</v>
      </c>
      <c r="I6" s="667">
        <v>0.06</v>
      </c>
      <c r="J6" s="668">
        <v>1.02</v>
      </c>
      <c r="K6" s="669">
        <v>6.18</v>
      </c>
      <c r="L6" s="696">
        <v>0.02</v>
      </c>
      <c r="M6" s="466">
        <v>0.02</v>
      </c>
      <c r="N6" s="57">
        <v>6</v>
      </c>
      <c r="O6" s="57">
        <v>10</v>
      </c>
      <c r="P6" s="58">
        <v>0</v>
      </c>
      <c r="Q6" s="466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6"/>
      <c r="B7" s="109"/>
      <c r="C7" s="175">
        <v>89</v>
      </c>
      <c r="D7" s="253" t="s">
        <v>9</v>
      </c>
      <c r="E7" s="498" t="s">
        <v>119</v>
      </c>
      <c r="F7" s="570">
        <v>90</v>
      </c>
      <c r="G7" s="209"/>
      <c r="H7" s="571">
        <v>14.88</v>
      </c>
      <c r="I7" s="572">
        <v>13.95</v>
      </c>
      <c r="J7" s="573">
        <v>3.3</v>
      </c>
      <c r="K7" s="574">
        <v>198.45</v>
      </c>
      <c r="L7" s="571">
        <v>0.05</v>
      </c>
      <c r="M7" s="697">
        <v>0.11</v>
      </c>
      <c r="N7" s="572">
        <v>1</v>
      </c>
      <c r="O7" s="572">
        <v>49</v>
      </c>
      <c r="P7" s="665">
        <v>0</v>
      </c>
      <c r="Q7" s="571">
        <v>17.02</v>
      </c>
      <c r="R7" s="572">
        <v>127.1</v>
      </c>
      <c r="S7" s="572">
        <v>23.09</v>
      </c>
      <c r="T7" s="572">
        <v>1.29</v>
      </c>
      <c r="U7" s="572">
        <v>266.67</v>
      </c>
      <c r="V7" s="572">
        <v>6.0000000000000001E-3</v>
      </c>
      <c r="W7" s="572">
        <v>0</v>
      </c>
      <c r="X7" s="573">
        <v>0.05</v>
      </c>
    </row>
    <row r="8" spans="1:24" s="18" customFormat="1" ht="39" customHeight="1" x14ac:dyDescent="0.35">
      <c r="A8" s="136"/>
      <c r="B8" s="109"/>
      <c r="C8" s="175">
        <v>65</v>
      </c>
      <c r="D8" s="253" t="s">
        <v>50</v>
      </c>
      <c r="E8" s="498" t="s">
        <v>56</v>
      </c>
      <c r="F8" s="570">
        <v>150</v>
      </c>
      <c r="G8" s="663"/>
      <c r="H8" s="571">
        <v>6.45</v>
      </c>
      <c r="I8" s="572">
        <v>4.05</v>
      </c>
      <c r="J8" s="573">
        <v>40.200000000000003</v>
      </c>
      <c r="K8" s="574">
        <v>223.65</v>
      </c>
      <c r="L8" s="302">
        <v>0.08</v>
      </c>
      <c r="M8" s="100">
        <v>0.02</v>
      </c>
      <c r="N8" s="13">
        <v>0</v>
      </c>
      <c r="O8" s="13">
        <v>30</v>
      </c>
      <c r="P8" s="50">
        <v>0.11</v>
      </c>
      <c r="Q8" s="100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6"/>
      <c r="B9" s="109"/>
      <c r="C9" s="261">
        <v>107</v>
      </c>
      <c r="D9" s="218" t="s">
        <v>17</v>
      </c>
      <c r="E9" s="268" t="s">
        <v>145</v>
      </c>
      <c r="F9" s="174">
        <v>200</v>
      </c>
      <c r="G9" s="318"/>
      <c r="H9" s="301">
        <v>0.8</v>
      </c>
      <c r="I9" s="17">
        <v>0.2</v>
      </c>
      <c r="J9" s="46">
        <v>23.2</v>
      </c>
      <c r="K9" s="236">
        <v>94.4</v>
      </c>
      <c r="L9" s="348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6"/>
      <c r="B10" s="109"/>
      <c r="C10" s="261">
        <v>119</v>
      </c>
      <c r="D10" s="253" t="s">
        <v>13</v>
      </c>
      <c r="E10" s="255" t="s">
        <v>57</v>
      </c>
      <c r="F10" s="209">
        <v>20</v>
      </c>
      <c r="G10" s="664"/>
      <c r="H10" s="348">
        <v>1.4</v>
      </c>
      <c r="I10" s="22">
        <v>0.14000000000000001</v>
      </c>
      <c r="J10" s="54">
        <v>8.8000000000000007</v>
      </c>
      <c r="K10" s="575">
        <v>48</v>
      </c>
      <c r="L10" s="348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48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6"/>
      <c r="B11" s="109"/>
      <c r="C11" s="175">
        <v>120</v>
      </c>
      <c r="D11" s="253" t="s">
        <v>14</v>
      </c>
      <c r="E11" s="255" t="s">
        <v>48</v>
      </c>
      <c r="F11" s="209">
        <v>20</v>
      </c>
      <c r="G11" s="664"/>
      <c r="H11" s="348">
        <v>1.1399999999999999</v>
      </c>
      <c r="I11" s="22">
        <v>0.22</v>
      </c>
      <c r="J11" s="54">
        <v>7.44</v>
      </c>
      <c r="K11" s="575">
        <v>36.26</v>
      </c>
      <c r="L11" s="348">
        <v>0.02</v>
      </c>
      <c r="M11" s="21">
        <v>2.4E-2</v>
      </c>
      <c r="N11" s="22">
        <v>0.08</v>
      </c>
      <c r="O11" s="22">
        <v>0</v>
      </c>
      <c r="P11" s="54">
        <v>0</v>
      </c>
      <c r="Q11" s="34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6"/>
      <c r="B12" s="109"/>
      <c r="C12" s="890"/>
      <c r="D12" s="576"/>
      <c r="E12" s="403" t="s">
        <v>20</v>
      </c>
      <c r="F12" s="209">
        <f>F6+F7+F8+F9+F10+F11</f>
        <v>540</v>
      </c>
      <c r="G12" s="209"/>
      <c r="H12" s="249">
        <f t="shared" ref="H12:X12" si="0">H6+H7+H8+H9+H10+H11</f>
        <v>25.09</v>
      </c>
      <c r="I12" s="36">
        <f t="shared" si="0"/>
        <v>18.619999999999997</v>
      </c>
      <c r="J12" s="79">
        <f t="shared" si="0"/>
        <v>83.96</v>
      </c>
      <c r="K12" s="617">
        <f t="shared" si="0"/>
        <v>606.93999999999994</v>
      </c>
      <c r="L12" s="249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38">
        <f t="shared" si="0"/>
        <v>0.11</v>
      </c>
      <c r="Q12" s="249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79">
        <f t="shared" si="0"/>
        <v>6.2E-2</v>
      </c>
    </row>
    <row r="13" spans="1:24" s="18" customFormat="1" ht="39" customHeight="1" thickBot="1" x14ac:dyDescent="0.4">
      <c r="A13" s="436"/>
      <c r="B13" s="109"/>
      <c r="C13" s="890"/>
      <c r="D13" s="173"/>
      <c r="E13" s="404" t="s">
        <v>21</v>
      </c>
      <c r="F13" s="245"/>
      <c r="G13" s="245"/>
      <c r="H13" s="308"/>
      <c r="I13" s="193"/>
      <c r="J13" s="194"/>
      <c r="K13" s="435">
        <f>K12/23.5</f>
        <v>25.82723404255319</v>
      </c>
      <c r="L13" s="308"/>
      <c r="M13" s="257"/>
      <c r="N13" s="193"/>
      <c r="O13" s="193"/>
      <c r="P13" s="274"/>
      <c r="Q13" s="308"/>
      <c r="R13" s="193"/>
      <c r="S13" s="193"/>
      <c r="T13" s="193"/>
      <c r="U13" s="193"/>
      <c r="V13" s="193"/>
      <c r="W13" s="193"/>
      <c r="X13" s="194"/>
    </row>
    <row r="14" spans="1:24" s="18" customFormat="1" ht="39" customHeight="1" x14ac:dyDescent="0.35">
      <c r="A14" s="185" t="s">
        <v>6</v>
      </c>
      <c r="B14" s="531"/>
      <c r="C14" s="640">
        <v>23</v>
      </c>
      <c r="D14" s="531" t="s">
        <v>19</v>
      </c>
      <c r="E14" s="947" t="s">
        <v>162</v>
      </c>
      <c r="F14" s="815">
        <v>60</v>
      </c>
      <c r="G14" s="195"/>
      <c r="H14" s="466">
        <v>0.24</v>
      </c>
      <c r="I14" s="57">
        <v>0.06</v>
      </c>
      <c r="J14" s="58">
        <v>1.68</v>
      </c>
      <c r="K14" s="460">
        <v>10.199999999999999</v>
      </c>
      <c r="L14" s="464">
        <v>0.03</v>
      </c>
      <c r="M14" s="57">
        <v>0.02</v>
      </c>
      <c r="N14" s="57">
        <v>10.5</v>
      </c>
      <c r="O14" s="57">
        <v>40</v>
      </c>
      <c r="P14" s="532">
        <v>0</v>
      </c>
      <c r="Q14" s="464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6"/>
      <c r="B15" s="253"/>
      <c r="C15" s="130">
        <v>33</v>
      </c>
      <c r="D15" s="253" t="s">
        <v>8</v>
      </c>
      <c r="E15" s="948" t="s">
        <v>62</v>
      </c>
      <c r="F15" s="816">
        <v>200</v>
      </c>
      <c r="G15" s="175"/>
      <c r="H15" s="259">
        <v>6.4</v>
      </c>
      <c r="I15" s="105">
        <v>6.2</v>
      </c>
      <c r="J15" s="258">
        <v>12.2</v>
      </c>
      <c r="K15" s="518">
        <v>130.6</v>
      </c>
      <c r="L15" s="302">
        <v>0.08</v>
      </c>
      <c r="M15" s="13">
        <v>0.08</v>
      </c>
      <c r="N15" s="13">
        <v>6.8</v>
      </c>
      <c r="O15" s="13">
        <v>180</v>
      </c>
      <c r="P15" s="25">
        <v>0</v>
      </c>
      <c r="Q15" s="302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7"/>
      <c r="B16" s="201" t="s">
        <v>79</v>
      </c>
      <c r="C16" s="205">
        <v>42</v>
      </c>
      <c r="D16" s="297" t="s">
        <v>9</v>
      </c>
      <c r="E16" s="949" t="s">
        <v>117</v>
      </c>
      <c r="F16" s="818">
        <v>90</v>
      </c>
      <c r="G16" s="226"/>
      <c r="H16" s="875">
        <v>18.7</v>
      </c>
      <c r="I16" s="581">
        <v>19.2</v>
      </c>
      <c r="J16" s="582">
        <v>7.5</v>
      </c>
      <c r="K16" s="583">
        <v>278.27999999999997</v>
      </c>
      <c r="L16" s="580">
        <v>7.0000000000000007E-2</v>
      </c>
      <c r="M16" s="581">
        <v>0.1</v>
      </c>
      <c r="N16" s="581">
        <v>1.36</v>
      </c>
      <c r="O16" s="581">
        <v>36</v>
      </c>
      <c r="P16" s="673">
        <v>0.11</v>
      </c>
      <c r="Q16" s="580">
        <v>25.02</v>
      </c>
      <c r="R16" s="581">
        <v>174.5</v>
      </c>
      <c r="S16" s="581">
        <v>21.92</v>
      </c>
      <c r="T16" s="581">
        <v>2.04</v>
      </c>
      <c r="U16" s="581">
        <v>188.73</v>
      </c>
      <c r="V16" s="581">
        <v>4.4999999999999997E-3</v>
      </c>
      <c r="W16" s="581">
        <v>1.8E-3</v>
      </c>
      <c r="X16" s="74">
        <v>3.5999999999999997E-2</v>
      </c>
    </row>
    <row r="17" spans="1:24" s="18" customFormat="1" ht="39" customHeight="1" x14ac:dyDescent="0.35">
      <c r="A17" s="137"/>
      <c r="B17" s="819" t="s">
        <v>81</v>
      </c>
      <c r="C17" s="232">
        <v>126</v>
      </c>
      <c r="D17" s="298" t="s">
        <v>9</v>
      </c>
      <c r="E17" s="447" t="s">
        <v>164</v>
      </c>
      <c r="F17" s="453">
        <v>90</v>
      </c>
      <c r="G17" s="227"/>
      <c r="H17" s="304">
        <v>14.31</v>
      </c>
      <c r="I17" s="65">
        <v>28.8</v>
      </c>
      <c r="J17" s="98">
        <v>4.68</v>
      </c>
      <c r="K17" s="459">
        <v>335.52</v>
      </c>
      <c r="L17" s="461">
        <v>0.45</v>
      </c>
      <c r="M17" s="65">
        <v>0.15</v>
      </c>
      <c r="N17" s="65">
        <v>1.08</v>
      </c>
      <c r="O17" s="65">
        <v>10</v>
      </c>
      <c r="P17" s="66">
        <v>0.44</v>
      </c>
      <c r="Q17" s="461">
        <v>31.51</v>
      </c>
      <c r="R17" s="65">
        <v>183.68</v>
      </c>
      <c r="S17" s="65">
        <v>28.68</v>
      </c>
      <c r="T17" s="65">
        <v>1.88</v>
      </c>
      <c r="U17" s="65">
        <v>322.18</v>
      </c>
      <c r="V17" s="65">
        <v>2.3E-3</v>
      </c>
      <c r="W17" s="65">
        <v>1.7999999999999999E-2</v>
      </c>
      <c r="X17" s="98">
        <v>0.01</v>
      </c>
    </row>
    <row r="18" spans="1:24" s="18" customFormat="1" ht="48" customHeight="1" x14ac:dyDescent="0.35">
      <c r="A18" s="138"/>
      <c r="B18" s="156" t="s">
        <v>79</v>
      </c>
      <c r="C18" s="205">
        <v>247</v>
      </c>
      <c r="D18" s="297" t="s">
        <v>67</v>
      </c>
      <c r="E18" s="950" t="s">
        <v>148</v>
      </c>
      <c r="F18" s="205">
        <v>150</v>
      </c>
      <c r="G18" s="226"/>
      <c r="H18" s="875">
        <v>3.37</v>
      </c>
      <c r="I18" s="581">
        <v>7.15</v>
      </c>
      <c r="J18" s="673">
        <v>17.5</v>
      </c>
      <c r="K18" s="507">
        <v>148.66</v>
      </c>
      <c r="L18" s="580">
        <v>0.12</v>
      </c>
      <c r="M18" s="875">
        <v>0.12</v>
      </c>
      <c r="N18" s="581">
        <v>18.57</v>
      </c>
      <c r="O18" s="581">
        <v>90</v>
      </c>
      <c r="P18" s="673">
        <v>0.09</v>
      </c>
      <c r="Q18" s="580">
        <v>43.3</v>
      </c>
      <c r="R18" s="581">
        <v>85.5</v>
      </c>
      <c r="S18" s="581">
        <v>28.93</v>
      </c>
      <c r="T18" s="581">
        <v>1.32</v>
      </c>
      <c r="U18" s="581">
        <v>556.63</v>
      </c>
      <c r="V18" s="581">
        <v>0</v>
      </c>
      <c r="W18" s="581">
        <v>0</v>
      </c>
      <c r="X18" s="582">
        <v>0.03</v>
      </c>
    </row>
    <row r="19" spans="1:24" s="18" customFormat="1" ht="48" customHeight="1" x14ac:dyDescent="0.35">
      <c r="A19" s="138"/>
      <c r="B19" s="157" t="s">
        <v>81</v>
      </c>
      <c r="C19" s="206">
        <v>22</v>
      </c>
      <c r="D19" s="298" t="s">
        <v>67</v>
      </c>
      <c r="E19" s="951" t="s">
        <v>169</v>
      </c>
      <c r="F19" s="206">
        <v>150</v>
      </c>
      <c r="G19" s="227"/>
      <c r="H19" s="304">
        <v>2.4</v>
      </c>
      <c r="I19" s="65">
        <v>6.9</v>
      </c>
      <c r="J19" s="66">
        <v>14.1</v>
      </c>
      <c r="K19" s="305">
        <v>128.85</v>
      </c>
      <c r="L19" s="304">
        <v>0.09</v>
      </c>
      <c r="M19" s="304">
        <v>7.0000000000000001E-3</v>
      </c>
      <c r="N19" s="65">
        <v>21.27</v>
      </c>
      <c r="O19" s="65">
        <v>420</v>
      </c>
      <c r="P19" s="66">
        <v>6.0000000000000001E-3</v>
      </c>
      <c r="Q19" s="461">
        <v>47.33</v>
      </c>
      <c r="R19" s="65">
        <v>66.89</v>
      </c>
      <c r="S19" s="65">
        <v>29.4</v>
      </c>
      <c r="T19" s="65">
        <v>1.08</v>
      </c>
      <c r="U19" s="65">
        <v>35.24</v>
      </c>
      <c r="V19" s="65">
        <v>5.3E-3</v>
      </c>
      <c r="W19" s="65">
        <v>4.0000000000000002E-4</v>
      </c>
      <c r="X19" s="98">
        <v>0.03</v>
      </c>
    </row>
    <row r="20" spans="1:24" s="18" customFormat="1" ht="39" customHeight="1" x14ac:dyDescent="0.35">
      <c r="A20" s="138"/>
      <c r="B20" s="278"/>
      <c r="C20" s="210">
        <v>114</v>
      </c>
      <c r="D20" s="190" t="s">
        <v>46</v>
      </c>
      <c r="E20" s="952" t="s">
        <v>53</v>
      </c>
      <c r="F20" s="439">
        <v>200</v>
      </c>
      <c r="G20" s="190"/>
      <c r="H20" s="301">
        <v>0.2</v>
      </c>
      <c r="I20" s="17">
        <v>0</v>
      </c>
      <c r="J20" s="46">
        <v>11</v>
      </c>
      <c r="K20" s="320">
        <v>44.8</v>
      </c>
      <c r="L20" s="301">
        <v>0</v>
      </c>
      <c r="M20" s="19">
        <v>0</v>
      </c>
      <c r="N20" s="17">
        <v>0.08</v>
      </c>
      <c r="O20" s="17">
        <v>0</v>
      </c>
      <c r="P20" s="20">
        <v>0</v>
      </c>
      <c r="Q20" s="301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8"/>
      <c r="B21" s="278"/>
      <c r="C21" s="518">
        <v>119</v>
      </c>
      <c r="D21" s="253" t="s">
        <v>13</v>
      </c>
      <c r="E21" s="953" t="s">
        <v>57</v>
      </c>
      <c r="F21" s="817">
        <v>30</v>
      </c>
      <c r="G21" s="175"/>
      <c r="H21" s="21">
        <v>2.13</v>
      </c>
      <c r="I21" s="22">
        <v>0.21</v>
      </c>
      <c r="J21" s="54">
        <v>13.26</v>
      </c>
      <c r="K21" s="575">
        <v>72</v>
      </c>
      <c r="L21" s="348">
        <v>0.03</v>
      </c>
      <c r="M21" s="22">
        <v>0.01</v>
      </c>
      <c r="N21" s="22">
        <v>0</v>
      </c>
      <c r="O21" s="22">
        <v>0</v>
      </c>
      <c r="P21" s="23">
        <v>0</v>
      </c>
      <c r="Q21" s="348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8"/>
      <c r="B22" s="278"/>
      <c r="C22" s="130">
        <v>120</v>
      </c>
      <c r="D22" s="253" t="s">
        <v>14</v>
      </c>
      <c r="E22" s="953" t="s">
        <v>48</v>
      </c>
      <c r="F22" s="817">
        <v>20</v>
      </c>
      <c r="G22" s="175"/>
      <c r="H22" s="21">
        <v>1.1399999999999999</v>
      </c>
      <c r="I22" s="22">
        <v>0.22</v>
      </c>
      <c r="J22" s="54">
        <v>7.44</v>
      </c>
      <c r="K22" s="575">
        <v>36.26</v>
      </c>
      <c r="L22" s="348">
        <v>0.02</v>
      </c>
      <c r="M22" s="22">
        <v>2.4E-2</v>
      </c>
      <c r="N22" s="22">
        <v>0.08</v>
      </c>
      <c r="O22" s="22">
        <v>0</v>
      </c>
      <c r="P22" s="23">
        <v>0</v>
      </c>
      <c r="Q22" s="348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8"/>
      <c r="B23" s="201"/>
      <c r="C23" s="560"/>
      <c r="D23" s="728"/>
      <c r="E23" s="954" t="s">
        <v>20</v>
      </c>
      <c r="F23" s="820">
        <f>F14+F15+F16+F18+F20+F21+F22</f>
        <v>750</v>
      </c>
      <c r="G23" s="374"/>
      <c r="H23" s="689">
        <f>H14+H15+H16+H18+H20+H21+H22</f>
        <v>32.18</v>
      </c>
      <c r="I23" s="586">
        <f t="shared" ref="I23:X23" si="1">I14+I15+I16+I18+I20+I21+I22</f>
        <v>33.04</v>
      </c>
      <c r="J23" s="587">
        <f t="shared" si="1"/>
        <v>70.58</v>
      </c>
      <c r="K23" s="653">
        <f t="shared" si="1"/>
        <v>720.79999999999984</v>
      </c>
      <c r="L23" s="585">
        <f t="shared" si="1"/>
        <v>0.35</v>
      </c>
      <c r="M23" s="586">
        <f t="shared" si="1"/>
        <v>0.35400000000000004</v>
      </c>
      <c r="N23" s="586">
        <f t="shared" si="1"/>
        <v>37.39</v>
      </c>
      <c r="O23" s="586">
        <f t="shared" si="1"/>
        <v>346</v>
      </c>
      <c r="P23" s="674">
        <f t="shared" si="1"/>
        <v>0.2</v>
      </c>
      <c r="Q23" s="585">
        <f t="shared" si="1"/>
        <v>147.68</v>
      </c>
      <c r="R23" s="586">
        <f t="shared" si="1"/>
        <v>453.66000000000008</v>
      </c>
      <c r="S23" s="586">
        <f t="shared" si="1"/>
        <v>116.03</v>
      </c>
      <c r="T23" s="586">
        <f t="shared" si="1"/>
        <v>6.71</v>
      </c>
      <c r="U23" s="586">
        <f t="shared" si="1"/>
        <v>1459.4600000000003</v>
      </c>
      <c r="V23" s="586">
        <f t="shared" si="1"/>
        <v>1.41E-2</v>
      </c>
      <c r="W23" s="586">
        <f t="shared" si="1"/>
        <v>8.0000000000000002E-3</v>
      </c>
      <c r="X23" s="587">
        <f t="shared" si="1"/>
        <v>0.128</v>
      </c>
    </row>
    <row r="24" spans="1:24" s="18" customFormat="1" ht="39" customHeight="1" x14ac:dyDescent="0.35">
      <c r="A24" s="138"/>
      <c r="B24" s="798"/>
      <c r="C24" s="561"/>
      <c r="D24" s="736"/>
      <c r="E24" s="955" t="s">
        <v>20</v>
      </c>
      <c r="F24" s="821">
        <f>F14+F15+F17+F18+F20+F21+F22</f>
        <v>750</v>
      </c>
      <c r="G24" s="373"/>
      <c r="H24" s="850">
        <f>H14+H15+H17+H19+H20+H21+H22</f>
        <v>26.82</v>
      </c>
      <c r="I24" s="631">
        <f t="shared" ref="I24:X24" si="2">I14+I15+I17+I19+I20+I21+I22</f>
        <v>42.39</v>
      </c>
      <c r="J24" s="635">
        <f t="shared" si="2"/>
        <v>64.36</v>
      </c>
      <c r="K24" s="672">
        <f t="shared" si="2"/>
        <v>758.2299999999999</v>
      </c>
      <c r="L24" s="634">
        <f t="shared" si="2"/>
        <v>0.70000000000000007</v>
      </c>
      <c r="M24" s="631">
        <f t="shared" si="2"/>
        <v>0.29100000000000004</v>
      </c>
      <c r="N24" s="631">
        <f t="shared" si="2"/>
        <v>39.81</v>
      </c>
      <c r="O24" s="631">
        <f t="shared" si="2"/>
        <v>650</v>
      </c>
      <c r="P24" s="638">
        <f t="shared" si="2"/>
        <v>0.44600000000000001</v>
      </c>
      <c r="Q24" s="634">
        <f t="shared" si="2"/>
        <v>158.19999999999999</v>
      </c>
      <c r="R24" s="631">
        <f t="shared" si="2"/>
        <v>444.23</v>
      </c>
      <c r="S24" s="631">
        <f t="shared" si="2"/>
        <v>123.25999999999999</v>
      </c>
      <c r="T24" s="631">
        <f t="shared" si="2"/>
        <v>6.31</v>
      </c>
      <c r="U24" s="631">
        <f t="shared" si="2"/>
        <v>1071.52</v>
      </c>
      <c r="V24" s="631">
        <f t="shared" si="2"/>
        <v>1.72E-2</v>
      </c>
      <c r="W24" s="631">
        <f t="shared" si="2"/>
        <v>2.4600000000000004E-2</v>
      </c>
      <c r="X24" s="635">
        <f t="shared" si="2"/>
        <v>0.10199999999999999</v>
      </c>
    </row>
    <row r="25" spans="1:24" s="18" customFormat="1" ht="39" customHeight="1" x14ac:dyDescent="0.35">
      <c r="A25" s="138"/>
      <c r="B25" s="796"/>
      <c r="C25" s="562"/>
      <c r="D25" s="731"/>
      <c r="E25" s="956" t="s">
        <v>21</v>
      </c>
      <c r="F25" s="709"/>
      <c r="G25" s="592"/>
      <c r="H25" s="689"/>
      <c r="I25" s="586"/>
      <c r="J25" s="587"/>
      <c r="K25" s="791">
        <f>K23/23.5</f>
        <v>30.672340425531907</v>
      </c>
      <c r="L25" s="585"/>
      <c r="M25" s="586"/>
      <c r="N25" s="586"/>
      <c r="O25" s="586"/>
      <c r="P25" s="674"/>
      <c r="Q25" s="585"/>
      <c r="R25" s="586"/>
      <c r="S25" s="586"/>
      <c r="T25" s="586"/>
      <c r="U25" s="586"/>
      <c r="V25" s="586"/>
      <c r="W25" s="586"/>
      <c r="X25" s="587"/>
    </row>
    <row r="26" spans="1:24" s="18" customFormat="1" ht="39" customHeight="1" thickBot="1" x14ac:dyDescent="0.4">
      <c r="A26" s="328"/>
      <c r="B26" s="713"/>
      <c r="C26" s="739"/>
      <c r="D26" s="738"/>
      <c r="E26" s="957" t="s">
        <v>21</v>
      </c>
      <c r="F26" s="822"/>
      <c r="G26" s="229"/>
      <c r="H26" s="690"/>
      <c r="I26" s="598"/>
      <c r="J26" s="599"/>
      <c r="K26" s="600">
        <f>K24/23.5</f>
        <v>32.265106382978722</v>
      </c>
      <c r="L26" s="597"/>
      <c r="M26" s="598"/>
      <c r="N26" s="598"/>
      <c r="O26" s="598"/>
      <c r="P26" s="675"/>
      <c r="Q26" s="597"/>
      <c r="R26" s="598"/>
      <c r="S26" s="598"/>
      <c r="T26" s="598"/>
      <c r="U26" s="598"/>
      <c r="V26" s="598"/>
      <c r="W26" s="598"/>
      <c r="X26" s="599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0" t="s">
        <v>69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70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22" t="s">
        <v>39</v>
      </c>
      <c r="C4" s="168"/>
      <c r="D4" s="200"/>
      <c r="E4" s="522"/>
      <c r="F4" s="609"/>
      <c r="G4" s="332" t="s">
        <v>22</v>
      </c>
      <c r="H4" s="333"/>
      <c r="I4" s="334"/>
      <c r="J4" s="414" t="s">
        <v>23</v>
      </c>
      <c r="K4" s="960" t="s">
        <v>24</v>
      </c>
      <c r="L4" s="961"/>
      <c r="M4" s="962"/>
      <c r="N4" s="962"/>
      <c r="O4" s="963"/>
      <c r="P4" s="964" t="s">
        <v>25</v>
      </c>
      <c r="Q4" s="965"/>
      <c r="R4" s="965"/>
      <c r="S4" s="965"/>
      <c r="T4" s="965"/>
      <c r="U4" s="965"/>
      <c r="V4" s="965"/>
      <c r="W4" s="969"/>
    </row>
    <row r="5" spans="1:23" s="18" customFormat="1" ht="47" thickBot="1" x14ac:dyDescent="0.4">
      <c r="A5" s="183" t="s">
        <v>0</v>
      </c>
      <c r="B5" s="165" t="s">
        <v>40</v>
      </c>
      <c r="C5" s="108" t="s">
        <v>41</v>
      </c>
      <c r="D5" s="135" t="s">
        <v>38</v>
      </c>
      <c r="E5" s="165" t="s">
        <v>26</v>
      </c>
      <c r="F5" s="165" t="s">
        <v>37</v>
      </c>
      <c r="G5" s="300" t="s">
        <v>27</v>
      </c>
      <c r="H5" s="91" t="s">
        <v>28</v>
      </c>
      <c r="I5" s="92" t="s">
        <v>29</v>
      </c>
      <c r="J5" s="415" t="s">
        <v>30</v>
      </c>
      <c r="K5" s="488" t="s">
        <v>31</v>
      </c>
      <c r="L5" s="488" t="s">
        <v>132</v>
      </c>
      <c r="M5" s="488" t="s">
        <v>32</v>
      </c>
      <c r="N5" s="681" t="s">
        <v>133</v>
      </c>
      <c r="O5" s="488" t="s">
        <v>134</v>
      </c>
      <c r="P5" s="488" t="s">
        <v>33</v>
      </c>
      <c r="Q5" s="488" t="s">
        <v>34</v>
      </c>
      <c r="R5" s="488" t="s">
        <v>35</v>
      </c>
      <c r="S5" s="488" t="s">
        <v>36</v>
      </c>
      <c r="T5" s="488" t="s">
        <v>135</v>
      </c>
      <c r="U5" s="488" t="s">
        <v>136</v>
      </c>
      <c r="V5" s="488" t="s">
        <v>137</v>
      </c>
      <c r="W5" s="683" t="s">
        <v>138</v>
      </c>
    </row>
    <row r="6" spans="1:23" s="18" customFormat="1" ht="39" customHeight="1" x14ac:dyDescent="0.35">
      <c r="A6" s="185" t="s">
        <v>5</v>
      </c>
      <c r="B6" s="179">
        <v>25</v>
      </c>
      <c r="C6" s="312" t="s">
        <v>19</v>
      </c>
      <c r="D6" s="469" t="s">
        <v>51</v>
      </c>
      <c r="E6" s="471">
        <v>150</v>
      </c>
      <c r="F6" s="179"/>
      <c r="G6" s="41">
        <v>0.6</v>
      </c>
      <c r="H6" s="42">
        <v>0.45</v>
      </c>
      <c r="I6" s="49">
        <v>12.3</v>
      </c>
      <c r="J6" s="238">
        <v>54.9</v>
      </c>
      <c r="K6" s="337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53" t="s">
        <v>65</v>
      </c>
      <c r="D7" s="192" t="s">
        <v>87</v>
      </c>
      <c r="E7" s="209">
        <v>150</v>
      </c>
      <c r="F7" s="253"/>
      <c r="G7" s="21">
        <v>18.75</v>
      </c>
      <c r="H7" s="22">
        <v>19.5</v>
      </c>
      <c r="I7" s="23">
        <v>2.7</v>
      </c>
      <c r="J7" s="239">
        <v>261.45</v>
      </c>
      <c r="K7" s="34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4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8">
        <v>0</v>
      </c>
    </row>
    <row r="8" spans="1:23" s="18" customFormat="1" ht="39" customHeight="1" x14ac:dyDescent="0.35">
      <c r="A8" s="136"/>
      <c r="B8" s="175">
        <v>115</v>
      </c>
      <c r="C8" s="315" t="s">
        <v>17</v>
      </c>
      <c r="D8" s="299" t="s">
        <v>45</v>
      </c>
      <c r="E8" s="243">
        <v>200</v>
      </c>
      <c r="F8" s="176"/>
      <c r="G8" s="19">
        <v>6.64</v>
      </c>
      <c r="H8" s="17">
        <v>5.14</v>
      </c>
      <c r="I8" s="20">
        <v>18.600000000000001</v>
      </c>
      <c r="J8" s="236">
        <v>148.4</v>
      </c>
      <c r="K8" s="348">
        <v>0.06</v>
      </c>
      <c r="L8" s="21">
        <v>0.26</v>
      </c>
      <c r="M8" s="22">
        <v>2.6</v>
      </c>
      <c r="N8" s="22">
        <v>41.6</v>
      </c>
      <c r="O8" s="23">
        <v>0.06</v>
      </c>
      <c r="P8" s="34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8">
        <v>4.5999999999999999E-2</v>
      </c>
    </row>
    <row r="9" spans="1:23" s="18" customFormat="1" ht="39" customHeight="1" x14ac:dyDescent="0.35">
      <c r="A9" s="136"/>
      <c r="B9" s="176">
        <v>121</v>
      </c>
      <c r="C9" s="306" t="s">
        <v>52</v>
      </c>
      <c r="D9" s="268" t="s">
        <v>52</v>
      </c>
      <c r="E9" s="904">
        <v>30</v>
      </c>
      <c r="F9" s="174"/>
      <c r="G9" s="19">
        <v>2.16</v>
      </c>
      <c r="H9" s="17">
        <v>0.81</v>
      </c>
      <c r="I9" s="20">
        <v>14.73</v>
      </c>
      <c r="J9" s="236">
        <v>75.66</v>
      </c>
      <c r="K9" s="301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0" t="s">
        <v>14</v>
      </c>
      <c r="D10" s="191" t="s">
        <v>48</v>
      </c>
      <c r="E10" s="210">
        <v>20</v>
      </c>
      <c r="F10" s="174"/>
      <c r="G10" s="19">
        <v>1.1399999999999999</v>
      </c>
      <c r="H10" s="17">
        <v>0.22</v>
      </c>
      <c r="I10" s="20">
        <v>7.44</v>
      </c>
      <c r="J10" s="237">
        <v>36.26</v>
      </c>
      <c r="K10" s="348">
        <v>0.02</v>
      </c>
      <c r="L10" s="21">
        <v>2.4E-2</v>
      </c>
      <c r="M10" s="22">
        <v>0.08</v>
      </c>
      <c r="N10" s="22">
        <v>0</v>
      </c>
      <c r="O10" s="54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38"/>
      <c r="C11" s="315"/>
      <c r="D11" s="403" t="s">
        <v>20</v>
      </c>
      <c r="E11" s="905">
        <f>SUM(E6:E10)</f>
        <v>550</v>
      </c>
      <c r="F11" s="176"/>
      <c r="G11" s="906">
        <f t="shared" ref="G11:W11" si="0">SUM(G6:G10)</f>
        <v>29.290000000000003</v>
      </c>
      <c r="H11" s="907">
        <f t="shared" si="0"/>
        <v>26.119999999999997</v>
      </c>
      <c r="I11" s="908">
        <f t="shared" si="0"/>
        <v>55.769999999999996</v>
      </c>
      <c r="J11" s="909">
        <f t="shared" si="0"/>
        <v>576.66999999999996</v>
      </c>
      <c r="K11" s="906">
        <f t="shared" si="0"/>
        <v>0.22</v>
      </c>
      <c r="L11" s="907">
        <f t="shared" si="0"/>
        <v>0.91400000000000003</v>
      </c>
      <c r="M11" s="907">
        <f t="shared" si="0"/>
        <v>10.79</v>
      </c>
      <c r="N11" s="907">
        <f t="shared" si="0"/>
        <v>431.6</v>
      </c>
      <c r="O11" s="908">
        <f t="shared" si="0"/>
        <v>2.72</v>
      </c>
      <c r="P11" s="910">
        <f t="shared" si="0"/>
        <v>537.98</v>
      </c>
      <c r="Q11" s="907">
        <f t="shared" si="0"/>
        <v>583.5</v>
      </c>
      <c r="R11" s="907">
        <f t="shared" si="0"/>
        <v>100.32000000000001</v>
      </c>
      <c r="S11" s="907">
        <f t="shared" si="0"/>
        <v>8.08</v>
      </c>
      <c r="T11" s="907">
        <f t="shared" si="0"/>
        <v>855.9</v>
      </c>
      <c r="U11" s="907">
        <f t="shared" si="0"/>
        <v>2.3E-2</v>
      </c>
      <c r="V11" s="907">
        <f t="shared" si="0"/>
        <v>4.1200000000000001E-2</v>
      </c>
      <c r="W11" s="911">
        <f t="shared" si="0"/>
        <v>7.8E-2</v>
      </c>
    </row>
    <row r="12" spans="1:23" s="18" customFormat="1" ht="39" customHeight="1" thickBot="1" x14ac:dyDescent="0.4">
      <c r="A12" s="136"/>
      <c r="B12" s="912"/>
      <c r="C12" s="913"/>
      <c r="D12" s="404" t="s">
        <v>21</v>
      </c>
      <c r="E12" s="914"/>
      <c r="F12" s="912"/>
      <c r="G12" s="915"/>
      <c r="H12" s="916"/>
      <c r="I12" s="917"/>
      <c r="J12" s="918">
        <f>J11/23.5</f>
        <v>24.539148936170211</v>
      </c>
      <c r="K12" s="915"/>
      <c r="L12" s="915"/>
      <c r="M12" s="916"/>
      <c r="N12" s="916"/>
      <c r="O12" s="917"/>
      <c r="P12" s="919"/>
      <c r="Q12" s="916"/>
      <c r="R12" s="916"/>
      <c r="S12" s="916"/>
      <c r="T12" s="916"/>
      <c r="U12" s="916"/>
      <c r="V12" s="916"/>
      <c r="W12" s="920"/>
    </row>
    <row r="13" spans="1:23" s="18" customFormat="1" ht="39" customHeight="1" x14ac:dyDescent="0.35">
      <c r="A13" s="185" t="s">
        <v>6</v>
      </c>
      <c r="B13" s="179">
        <v>13</v>
      </c>
      <c r="C13" s="534" t="s">
        <v>7</v>
      </c>
      <c r="D13" s="312" t="s">
        <v>61</v>
      </c>
      <c r="E13" s="772">
        <v>60</v>
      </c>
      <c r="F13" s="345"/>
      <c r="G13" s="324">
        <v>1.2</v>
      </c>
      <c r="H13" s="39">
        <v>4.26</v>
      </c>
      <c r="I13" s="272">
        <v>6.18</v>
      </c>
      <c r="J13" s="417">
        <v>67.92</v>
      </c>
      <c r="K13" s="364">
        <v>0.03</v>
      </c>
      <c r="L13" s="358">
        <v>0.02</v>
      </c>
      <c r="M13" s="114">
        <v>7.44</v>
      </c>
      <c r="N13" s="114">
        <v>930</v>
      </c>
      <c r="O13" s="115">
        <v>0</v>
      </c>
      <c r="P13" s="364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15" t="s">
        <v>8</v>
      </c>
      <c r="D14" s="402" t="s">
        <v>126</v>
      </c>
      <c r="E14" s="356">
        <v>200</v>
      </c>
      <c r="F14" s="176"/>
      <c r="G14" s="302">
        <v>7.24</v>
      </c>
      <c r="H14" s="13">
        <v>8.9</v>
      </c>
      <c r="I14" s="50">
        <v>11.36</v>
      </c>
      <c r="J14" s="131">
        <v>155.80000000000001</v>
      </c>
      <c r="K14" s="302">
        <v>0.04</v>
      </c>
      <c r="L14" s="100">
        <v>0.04</v>
      </c>
      <c r="M14" s="13">
        <v>4.76</v>
      </c>
      <c r="N14" s="13">
        <v>180</v>
      </c>
      <c r="O14" s="50">
        <v>0</v>
      </c>
      <c r="P14" s="302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36">
        <v>148</v>
      </c>
      <c r="C15" s="253" t="s">
        <v>9</v>
      </c>
      <c r="D15" s="396" t="s">
        <v>120</v>
      </c>
      <c r="E15" s="357">
        <v>90</v>
      </c>
      <c r="F15" s="175"/>
      <c r="G15" s="301">
        <v>19.71</v>
      </c>
      <c r="H15" s="17">
        <v>15.75</v>
      </c>
      <c r="I15" s="46">
        <v>6.21</v>
      </c>
      <c r="J15" s="320">
        <v>245.34</v>
      </c>
      <c r="K15" s="301">
        <v>0.03</v>
      </c>
      <c r="L15" s="19">
        <v>0.11</v>
      </c>
      <c r="M15" s="17">
        <v>2.4</v>
      </c>
      <c r="N15" s="17">
        <v>173.7</v>
      </c>
      <c r="O15" s="46">
        <v>0.21</v>
      </c>
      <c r="P15" s="301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53" t="s">
        <v>67</v>
      </c>
      <c r="D16" s="396" t="s">
        <v>131</v>
      </c>
      <c r="E16" s="357">
        <v>150</v>
      </c>
      <c r="F16" s="175"/>
      <c r="G16" s="311">
        <v>4.3499999999999996</v>
      </c>
      <c r="H16" s="105">
        <v>3.9</v>
      </c>
      <c r="I16" s="258">
        <v>20.399999999999999</v>
      </c>
      <c r="J16" s="518">
        <v>134.25</v>
      </c>
      <c r="K16" s="311">
        <v>0.12</v>
      </c>
      <c r="L16" s="259">
        <v>0.08</v>
      </c>
      <c r="M16" s="105">
        <v>0</v>
      </c>
      <c r="N16" s="105">
        <v>19.5</v>
      </c>
      <c r="O16" s="258">
        <v>0.08</v>
      </c>
      <c r="P16" s="311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58">
        <v>8.9999999999999993E-3</v>
      </c>
    </row>
    <row r="17" spans="1:23" s="18" customFormat="1" ht="42.75" customHeight="1" x14ac:dyDescent="0.35">
      <c r="A17" s="138"/>
      <c r="B17" s="261">
        <v>100</v>
      </c>
      <c r="C17" s="255" t="s">
        <v>93</v>
      </c>
      <c r="D17" s="192" t="s">
        <v>91</v>
      </c>
      <c r="E17" s="175">
        <v>200</v>
      </c>
      <c r="F17" s="520"/>
      <c r="G17" s="348">
        <v>0.2</v>
      </c>
      <c r="H17" s="22">
        <v>0</v>
      </c>
      <c r="I17" s="54">
        <v>15.56</v>
      </c>
      <c r="J17" s="239">
        <v>63.2</v>
      </c>
      <c r="K17" s="301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0" t="s">
        <v>13</v>
      </c>
      <c r="D18" s="222" t="s">
        <v>57</v>
      </c>
      <c r="E18" s="210">
        <v>45</v>
      </c>
      <c r="F18" s="174"/>
      <c r="G18" s="301">
        <v>3.19</v>
      </c>
      <c r="H18" s="17">
        <v>0.31</v>
      </c>
      <c r="I18" s="46">
        <v>19.89</v>
      </c>
      <c r="J18" s="236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1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0" t="s">
        <v>14</v>
      </c>
      <c r="D19" s="222" t="s">
        <v>48</v>
      </c>
      <c r="E19" s="210">
        <v>25</v>
      </c>
      <c r="F19" s="174"/>
      <c r="G19" s="301">
        <v>1.42</v>
      </c>
      <c r="H19" s="17">
        <v>0.27</v>
      </c>
      <c r="I19" s="46">
        <v>9.3000000000000007</v>
      </c>
      <c r="J19" s="236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1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499"/>
      <c r="C20" s="278"/>
      <c r="D20" s="403" t="s">
        <v>20</v>
      </c>
      <c r="E20" s="508">
        <f>SUM(E13:E19)</f>
        <v>770</v>
      </c>
      <c r="F20" s="340"/>
      <c r="G20" s="249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40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49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6"/>
      <c r="B21" s="181"/>
      <c r="C21" s="173"/>
      <c r="D21" s="404" t="s">
        <v>21</v>
      </c>
      <c r="E21" s="269"/>
      <c r="F21" s="173"/>
      <c r="G21" s="509"/>
      <c r="H21" s="510"/>
      <c r="I21" s="511"/>
      <c r="J21" s="552">
        <f>J20/23.5</f>
        <v>34.886382978723411</v>
      </c>
      <c r="K21" s="509"/>
      <c r="L21" s="682"/>
      <c r="M21" s="510"/>
      <c r="N21" s="510"/>
      <c r="O21" s="511"/>
      <c r="P21" s="509"/>
      <c r="Q21" s="510"/>
      <c r="R21" s="510"/>
      <c r="S21" s="510"/>
      <c r="T21" s="510"/>
      <c r="U21" s="510"/>
      <c r="V21" s="510"/>
      <c r="W21" s="511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39</v>
      </c>
      <c r="D4" s="132"/>
      <c r="E4" s="200"/>
      <c r="F4" s="127"/>
      <c r="G4" s="134"/>
      <c r="H4" s="85" t="s">
        <v>22</v>
      </c>
      <c r="I4" s="85"/>
      <c r="J4" s="85"/>
      <c r="K4" s="234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5"/>
    </row>
    <row r="5" spans="1:24" s="18" customFormat="1" ht="47" thickBot="1" x14ac:dyDescent="0.4">
      <c r="A5" s="183" t="s">
        <v>0</v>
      </c>
      <c r="B5" s="183"/>
      <c r="C5" s="135" t="s">
        <v>40</v>
      </c>
      <c r="D5" s="437" t="s">
        <v>41</v>
      </c>
      <c r="E5" s="135" t="s">
        <v>38</v>
      </c>
      <c r="F5" s="128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488" t="s">
        <v>138</v>
      </c>
    </row>
    <row r="6" spans="1:24" s="18" customFormat="1" ht="15.5" x14ac:dyDescent="0.35">
      <c r="A6" s="825"/>
      <c r="B6" s="152"/>
      <c r="C6" s="568">
        <v>28</v>
      </c>
      <c r="D6" s="279" t="s">
        <v>19</v>
      </c>
      <c r="E6" s="569" t="s">
        <v>163</v>
      </c>
      <c r="F6" s="535">
        <v>60</v>
      </c>
      <c r="G6" s="662"/>
      <c r="H6" s="666">
        <v>0.42</v>
      </c>
      <c r="I6" s="667">
        <v>0.06</v>
      </c>
      <c r="J6" s="668">
        <v>1.02</v>
      </c>
      <c r="K6" s="669">
        <v>6.18</v>
      </c>
      <c r="L6" s="696">
        <v>0.02</v>
      </c>
      <c r="M6" s="466">
        <v>0.02</v>
      </c>
      <c r="N6" s="57">
        <v>6</v>
      </c>
      <c r="O6" s="57">
        <v>10</v>
      </c>
      <c r="P6" s="58">
        <v>0</v>
      </c>
      <c r="Q6" s="466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25"/>
      <c r="B7" s="156" t="s">
        <v>79</v>
      </c>
      <c r="C7" s="205">
        <v>90</v>
      </c>
      <c r="D7" s="297" t="s">
        <v>94</v>
      </c>
      <c r="E7" s="446" t="s">
        <v>59</v>
      </c>
      <c r="F7" s="452">
        <v>90</v>
      </c>
      <c r="G7" s="205"/>
      <c r="H7" s="310">
        <v>15.2</v>
      </c>
      <c r="I7" s="62">
        <v>14.04</v>
      </c>
      <c r="J7" s="97">
        <v>8.9</v>
      </c>
      <c r="K7" s="458">
        <v>222.75</v>
      </c>
      <c r="L7" s="310">
        <v>0.37</v>
      </c>
      <c r="M7" s="62">
        <v>0.15</v>
      </c>
      <c r="N7" s="62">
        <v>0.09</v>
      </c>
      <c r="O7" s="62">
        <v>25.83</v>
      </c>
      <c r="P7" s="63">
        <v>0.16</v>
      </c>
      <c r="Q7" s="310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25"/>
      <c r="B8" s="157" t="s">
        <v>80</v>
      </c>
      <c r="C8" s="206">
        <v>88</v>
      </c>
      <c r="D8" s="298" t="s">
        <v>9</v>
      </c>
      <c r="E8" s="447" t="s">
        <v>127</v>
      </c>
      <c r="F8" s="453">
        <v>90</v>
      </c>
      <c r="G8" s="206"/>
      <c r="H8" s="461">
        <v>18</v>
      </c>
      <c r="I8" s="65">
        <v>16.5</v>
      </c>
      <c r="J8" s="98">
        <v>2.89</v>
      </c>
      <c r="K8" s="459">
        <v>232.8</v>
      </c>
      <c r="L8" s="566">
        <v>0.05</v>
      </c>
      <c r="M8" s="103">
        <v>0.13</v>
      </c>
      <c r="N8" s="103">
        <v>0.55000000000000004</v>
      </c>
      <c r="O8" s="103">
        <v>0</v>
      </c>
      <c r="P8" s="658">
        <v>0</v>
      </c>
      <c r="Q8" s="566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67">
        <v>5.8999999999999997E-2</v>
      </c>
    </row>
    <row r="9" spans="1:24" s="18" customFormat="1" ht="37.5" customHeight="1" x14ac:dyDescent="0.35">
      <c r="A9" s="826"/>
      <c r="B9" s="879"/>
      <c r="C9" s="205">
        <v>52</v>
      </c>
      <c r="D9" s="297" t="s">
        <v>67</v>
      </c>
      <c r="E9" s="446" t="s">
        <v>175</v>
      </c>
      <c r="F9" s="452">
        <v>150</v>
      </c>
      <c r="G9" s="205"/>
      <c r="H9" s="407">
        <v>3.15</v>
      </c>
      <c r="I9" s="73">
        <v>4.5</v>
      </c>
      <c r="J9" s="74">
        <v>17.55</v>
      </c>
      <c r="K9" s="625">
        <v>122.85</v>
      </c>
      <c r="L9" s="407">
        <v>0.16</v>
      </c>
      <c r="M9" s="73">
        <v>0.11</v>
      </c>
      <c r="N9" s="73">
        <v>25.3</v>
      </c>
      <c r="O9" s="73">
        <v>19.5</v>
      </c>
      <c r="P9" s="141">
        <v>0.08</v>
      </c>
      <c r="Q9" s="407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5</v>
      </c>
      <c r="B10" s="880"/>
      <c r="C10" s="227">
        <v>50</v>
      </c>
      <c r="D10" s="217" t="s">
        <v>67</v>
      </c>
      <c r="E10" s="626" t="s">
        <v>104</v>
      </c>
      <c r="F10" s="227">
        <v>150</v>
      </c>
      <c r="G10" s="232"/>
      <c r="H10" s="632">
        <v>3.3</v>
      </c>
      <c r="I10" s="627">
        <v>7.8</v>
      </c>
      <c r="J10" s="633">
        <v>22.35</v>
      </c>
      <c r="K10" s="636">
        <v>173.1</v>
      </c>
      <c r="L10" s="632">
        <v>0.14000000000000001</v>
      </c>
      <c r="M10" s="627">
        <v>0.12</v>
      </c>
      <c r="N10" s="627">
        <v>18.149999999999999</v>
      </c>
      <c r="O10" s="627">
        <v>21.6</v>
      </c>
      <c r="P10" s="628">
        <v>0.1</v>
      </c>
      <c r="Q10" s="632">
        <v>36.36</v>
      </c>
      <c r="R10" s="627">
        <v>85.5</v>
      </c>
      <c r="S10" s="627">
        <v>27.8</v>
      </c>
      <c r="T10" s="627">
        <v>1.1399999999999999</v>
      </c>
      <c r="U10" s="627">
        <v>701.4</v>
      </c>
      <c r="V10" s="627">
        <v>8.0000000000000002E-3</v>
      </c>
      <c r="W10" s="627">
        <v>2E-3</v>
      </c>
      <c r="X10" s="635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0" t="s">
        <v>17</v>
      </c>
      <c r="E11" s="307" t="s">
        <v>16</v>
      </c>
      <c r="F11" s="225">
        <v>200</v>
      </c>
      <c r="G11" s="218"/>
      <c r="H11" s="301">
        <v>0.4</v>
      </c>
      <c r="I11" s="17">
        <v>0</v>
      </c>
      <c r="J11" s="46">
        <v>27</v>
      </c>
      <c r="K11" s="321">
        <v>110</v>
      </c>
      <c r="L11" s="301">
        <v>0.05</v>
      </c>
      <c r="M11" s="17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0" t="s">
        <v>13</v>
      </c>
      <c r="E12" s="218" t="s">
        <v>57</v>
      </c>
      <c r="F12" s="225">
        <v>20</v>
      </c>
      <c r="G12" s="167"/>
      <c r="H12" s="301">
        <v>1.4</v>
      </c>
      <c r="I12" s="17">
        <v>0.14000000000000001</v>
      </c>
      <c r="J12" s="46">
        <v>8.8000000000000007</v>
      </c>
      <c r="K12" s="320">
        <v>48</v>
      </c>
      <c r="L12" s="301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1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0" t="s">
        <v>14</v>
      </c>
      <c r="E13" s="218" t="s">
        <v>48</v>
      </c>
      <c r="F13" s="174">
        <v>20</v>
      </c>
      <c r="G13" s="167"/>
      <c r="H13" s="301">
        <v>1.1399999999999999</v>
      </c>
      <c r="I13" s="17">
        <v>0.22</v>
      </c>
      <c r="J13" s="46">
        <v>7.44</v>
      </c>
      <c r="K13" s="321">
        <v>36.26</v>
      </c>
      <c r="L13" s="348">
        <v>0.02</v>
      </c>
      <c r="M13" s="22">
        <v>2.4E-2</v>
      </c>
      <c r="N13" s="22">
        <v>0.08</v>
      </c>
      <c r="O13" s="22">
        <v>0</v>
      </c>
      <c r="P13" s="23">
        <v>0</v>
      </c>
      <c r="Q13" s="34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79</v>
      </c>
      <c r="C14" s="205"/>
      <c r="D14" s="297"/>
      <c r="E14" s="448" t="s">
        <v>20</v>
      </c>
      <c r="F14" s="374">
        <f>F6+F7+F9+F11+F12+F13</f>
        <v>540</v>
      </c>
      <c r="G14" s="205"/>
      <c r="H14" s="407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12">
        <f t="shared" si="0"/>
        <v>546.04</v>
      </c>
      <c r="L14" s="407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07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80</v>
      </c>
      <c r="C15" s="206"/>
      <c r="D15" s="298"/>
      <c r="E15" s="449" t="s">
        <v>20</v>
      </c>
      <c r="F15" s="372">
        <f>F6+F8+F10+F11+F12+F13</f>
        <v>540</v>
      </c>
      <c r="G15" s="375"/>
      <c r="H15" s="634">
        <f t="shared" ref="H15:X15" si="1">H6+H8+H10+H11+H12+H13</f>
        <v>24.66</v>
      </c>
      <c r="I15" s="631">
        <f t="shared" si="1"/>
        <v>24.72</v>
      </c>
      <c r="J15" s="635">
        <f t="shared" si="1"/>
        <v>69.5</v>
      </c>
      <c r="K15" s="637">
        <f t="shared" si="1"/>
        <v>606.34</v>
      </c>
      <c r="L15" s="634">
        <f t="shared" si="1"/>
        <v>0.30000000000000004</v>
      </c>
      <c r="M15" s="631">
        <f t="shared" si="1"/>
        <v>0.32000000000000006</v>
      </c>
      <c r="N15" s="631">
        <f t="shared" si="1"/>
        <v>24.779999999999998</v>
      </c>
      <c r="O15" s="631">
        <f t="shared" si="1"/>
        <v>31.6</v>
      </c>
      <c r="P15" s="638">
        <f t="shared" si="1"/>
        <v>0.1</v>
      </c>
      <c r="Q15" s="634">
        <f t="shared" si="1"/>
        <v>92.71</v>
      </c>
      <c r="R15" s="631">
        <f t="shared" si="1"/>
        <v>447.15999999999997</v>
      </c>
      <c r="S15" s="631">
        <f t="shared" si="1"/>
        <v>108.69</v>
      </c>
      <c r="T15" s="631">
        <f t="shared" si="1"/>
        <v>6.2499999999999991</v>
      </c>
      <c r="U15" s="631">
        <f t="shared" si="1"/>
        <v>1255.2499999999998</v>
      </c>
      <c r="V15" s="631">
        <f t="shared" si="1"/>
        <v>1.9599999999999999E-2</v>
      </c>
      <c r="W15" s="631">
        <f t="shared" si="1"/>
        <v>8.199999999999999E-3</v>
      </c>
      <c r="X15" s="635">
        <f t="shared" si="1"/>
        <v>0.113</v>
      </c>
    </row>
    <row r="16" spans="1:24" s="18" customFormat="1" ht="37.5" customHeight="1" x14ac:dyDescent="0.35">
      <c r="A16" s="136"/>
      <c r="B16" s="156" t="s">
        <v>79</v>
      </c>
      <c r="C16" s="205"/>
      <c r="D16" s="297"/>
      <c r="E16" s="450" t="s">
        <v>21</v>
      </c>
      <c r="F16" s="226"/>
      <c r="G16" s="456"/>
      <c r="H16" s="462"/>
      <c r="I16" s="78"/>
      <c r="J16" s="442"/>
      <c r="K16" s="513">
        <f>K14/23.5</f>
        <v>23.235744680851063</v>
      </c>
      <c r="L16" s="462"/>
      <c r="M16" s="78"/>
      <c r="N16" s="78"/>
      <c r="O16" s="78"/>
      <c r="P16" s="841"/>
      <c r="Q16" s="462"/>
      <c r="R16" s="78"/>
      <c r="S16" s="78"/>
      <c r="T16" s="78"/>
      <c r="U16" s="78"/>
      <c r="V16" s="78"/>
      <c r="W16" s="78"/>
      <c r="X16" s="442"/>
    </row>
    <row r="17" spans="1:24" s="18" customFormat="1" ht="37.5" customHeight="1" thickBot="1" x14ac:dyDescent="0.4">
      <c r="A17" s="136"/>
      <c r="B17" s="158" t="s">
        <v>80</v>
      </c>
      <c r="C17" s="207"/>
      <c r="D17" s="393"/>
      <c r="E17" s="451" t="s">
        <v>21</v>
      </c>
      <c r="F17" s="229"/>
      <c r="G17" s="457"/>
      <c r="H17" s="463"/>
      <c r="I17" s="443"/>
      <c r="J17" s="444"/>
      <c r="K17" s="465">
        <f>K15/23.5</f>
        <v>25.801702127659574</v>
      </c>
      <c r="L17" s="463"/>
      <c r="M17" s="443"/>
      <c r="N17" s="443"/>
      <c r="O17" s="443"/>
      <c r="P17" s="842"/>
      <c r="Q17" s="463"/>
      <c r="R17" s="443"/>
      <c r="S17" s="443"/>
      <c r="T17" s="443"/>
      <c r="U17" s="443"/>
      <c r="V17" s="443"/>
      <c r="W17" s="443"/>
      <c r="X17" s="444"/>
    </row>
    <row r="18" spans="1:24" s="18" customFormat="1" ht="37.5" customHeight="1" x14ac:dyDescent="0.35">
      <c r="A18" s="185" t="s">
        <v>6</v>
      </c>
      <c r="B18" s="136"/>
      <c r="C18" s="271">
        <v>28</v>
      </c>
      <c r="D18" s="851" t="s">
        <v>19</v>
      </c>
      <c r="E18" s="852" t="s">
        <v>153</v>
      </c>
      <c r="F18" s="830">
        <v>60</v>
      </c>
      <c r="G18" s="831"/>
      <c r="H18" s="55">
        <v>0.42</v>
      </c>
      <c r="I18" s="39">
        <v>0.06</v>
      </c>
      <c r="J18" s="56">
        <v>1.02</v>
      </c>
      <c r="K18" s="275">
        <v>6.18</v>
      </c>
      <c r="L18" s="348">
        <v>0.02</v>
      </c>
      <c r="M18" s="22">
        <v>0.02</v>
      </c>
      <c r="N18" s="22">
        <v>6</v>
      </c>
      <c r="O18" s="22">
        <v>10</v>
      </c>
      <c r="P18" s="23">
        <v>0</v>
      </c>
      <c r="Q18" s="348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18" t="s">
        <v>8</v>
      </c>
      <c r="E19" s="268" t="s">
        <v>62</v>
      </c>
      <c r="F19" s="439">
        <v>200</v>
      </c>
      <c r="G19" s="190"/>
      <c r="H19" s="302">
        <v>6.4</v>
      </c>
      <c r="I19" s="13">
        <v>6.2</v>
      </c>
      <c r="J19" s="50">
        <v>12.2</v>
      </c>
      <c r="K19" s="131">
        <v>130.6</v>
      </c>
      <c r="L19" s="302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18" t="s">
        <v>9</v>
      </c>
      <c r="E20" s="268" t="s">
        <v>55</v>
      </c>
      <c r="F20" s="439">
        <v>90</v>
      </c>
      <c r="G20" s="190"/>
      <c r="H20" s="301">
        <v>14.85</v>
      </c>
      <c r="I20" s="17">
        <v>13.32</v>
      </c>
      <c r="J20" s="46">
        <v>5.94</v>
      </c>
      <c r="K20" s="321">
        <v>202.68</v>
      </c>
      <c r="L20" s="301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18" t="s">
        <v>50</v>
      </c>
      <c r="E21" s="268" t="s">
        <v>56</v>
      </c>
      <c r="F21" s="439">
        <v>150</v>
      </c>
      <c r="G21" s="190"/>
      <c r="H21" s="302">
        <v>6.45</v>
      </c>
      <c r="I21" s="13">
        <v>4.05</v>
      </c>
      <c r="J21" s="50">
        <v>40.200000000000003</v>
      </c>
      <c r="K21" s="131">
        <v>223.65</v>
      </c>
      <c r="L21" s="302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18" t="s">
        <v>46</v>
      </c>
      <c r="E22" s="268" t="s">
        <v>53</v>
      </c>
      <c r="F22" s="439">
        <v>200</v>
      </c>
      <c r="G22" s="190"/>
      <c r="H22" s="301">
        <v>0.2</v>
      </c>
      <c r="I22" s="17">
        <v>0</v>
      </c>
      <c r="J22" s="46">
        <v>11</v>
      </c>
      <c r="K22" s="320">
        <v>44.8</v>
      </c>
      <c r="L22" s="301">
        <v>0</v>
      </c>
      <c r="M22" s="19">
        <v>0</v>
      </c>
      <c r="N22" s="17">
        <v>0.08</v>
      </c>
      <c r="O22" s="17">
        <v>0</v>
      </c>
      <c r="P22" s="20">
        <v>0</v>
      </c>
      <c r="Q22" s="301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18" t="s">
        <v>13</v>
      </c>
      <c r="E23" s="191" t="s">
        <v>57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23">
        <v>72</v>
      </c>
      <c r="L23" s="348">
        <v>0.03</v>
      </c>
      <c r="M23" s="21">
        <v>0.01</v>
      </c>
      <c r="N23" s="22">
        <v>0</v>
      </c>
      <c r="O23" s="22">
        <v>0</v>
      </c>
      <c r="P23" s="54">
        <v>0</v>
      </c>
      <c r="Q23" s="34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18" t="s">
        <v>14</v>
      </c>
      <c r="E24" s="191" t="s">
        <v>48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23">
        <v>36.26</v>
      </c>
      <c r="L24" s="348">
        <v>0.02</v>
      </c>
      <c r="M24" s="21">
        <v>2.4E-2</v>
      </c>
      <c r="N24" s="22">
        <v>0.08</v>
      </c>
      <c r="O24" s="22">
        <v>0</v>
      </c>
      <c r="P24" s="54">
        <v>0</v>
      </c>
      <c r="Q24" s="34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80"/>
      <c r="D25" s="318"/>
      <c r="E25" s="403" t="s">
        <v>20</v>
      </c>
      <c r="F25" s="167">
        <f>SUM(F18:F24)</f>
        <v>750</v>
      </c>
      <c r="G25" s="190"/>
      <c r="H25" s="247">
        <f>SUM(H18:H24)</f>
        <v>31.59</v>
      </c>
      <c r="I25" s="15">
        <f>SUM(I18:I24)</f>
        <v>24.06</v>
      </c>
      <c r="J25" s="51">
        <f>SUM(J18:J24)</f>
        <v>91.06</v>
      </c>
      <c r="K25" s="432">
        <f>SUM(K18:K24)</f>
        <v>716.17</v>
      </c>
      <c r="L25" s="250">
        <f t="shared" ref="L25:X25" si="2">SUM(L18:L24)</f>
        <v>0.29000000000000004</v>
      </c>
      <c r="M25" s="250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24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28"/>
      <c r="B26" s="328"/>
      <c r="C26" s="427"/>
      <c r="D26" s="406"/>
      <c r="E26" s="404" t="s">
        <v>21</v>
      </c>
      <c r="F26" s="406"/>
      <c r="G26" s="378"/>
      <c r="H26" s="380"/>
      <c r="I26" s="47"/>
      <c r="J26" s="48"/>
      <c r="K26" s="420">
        <f>K25/23.5</f>
        <v>30.475319148936169</v>
      </c>
      <c r="L26" s="380"/>
      <c r="M26" s="376"/>
      <c r="N26" s="47"/>
      <c r="O26" s="47"/>
      <c r="P26" s="48"/>
      <c r="Q26" s="376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69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70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39</v>
      </c>
      <c r="D4" s="168"/>
      <c r="E4" s="214"/>
      <c r="F4" s="611"/>
      <c r="G4" s="610"/>
      <c r="H4" s="332" t="s">
        <v>22</v>
      </c>
      <c r="I4" s="333"/>
      <c r="J4" s="334"/>
      <c r="K4" s="414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9"/>
    </row>
    <row r="5" spans="1:24" s="18" customFormat="1" ht="28.5" customHeight="1" thickBot="1" x14ac:dyDescent="0.4">
      <c r="A5" s="183" t="s">
        <v>0</v>
      </c>
      <c r="B5" s="148"/>
      <c r="C5" s="128" t="s">
        <v>40</v>
      </c>
      <c r="D5" s="108" t="s">
        <v>41</v>
      </c>
      <c r="E5" s="128" t="s">
        <v>38</v>
      </c>
      <c r="F5" s="135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415" t="s">
        <v>30</v>
      </c>
      <c r="L5" s="723" t="s">
        <v>31</v>
      </c>
      <c r="M5" s="723" t="s">
        <v>132</v>
      </c>
      <c r="N5" s="723" t="s">
        <v>32</v>
      </c>
      <c r="O5" s="833" t="s">
        <v>133</v>
      </c>
      <c r="P5" s="723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38.25" customHeight="1" x14ac:dyDescent="0.35">
      <c r="A6" s="185" t="s">
        <v>5</v>
      </c>
      <c r="B6" s="639"/>
      <c r="C6" s="179">
        <v>25</v>
      </c>
      <c r="D6" s="312" t="s">
        <v>19</v>
      </c>
      <c r="E6" s="469" t="s">
        <v>51</v>
      </c>
      <c r="F6" s="471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7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54" t="s">
        <v>102</v>
      </c>
      <c r="E7" s="199" t="s">
        <v>140</v>
      </c>
      <c r="F7" s="175">
        <v>150</v>
      </c>
      <c r="G7" s="253"/>
      <c r="H7" s="21">
        <v>18.899999999999999</v>
      </c>
      <c r="I7" s="22">
        <v>14.1</v>
      </c>
      <c r="J7" s="23">
        <v>31.35</v>
      </c>
      <c r="K7" s="239">
        <v>328.8</v>
      </c>
      <c r="L7" s="348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18" t="s">
        <v>46</v>
      </c>
      <c r="E8" s="268" t="s">
        <v>53</v>
      </c>
      <c r="F8" s="472">
        <v>200</v>
      </c>
      <c r="G8" s="174"/>
      <c r="H8" s="19">
        <v>0.2</v>
      </c>
      <c r="I8" s="17">
        <v>0</v>
      </c>
      <c r="J8" s="20">
        <v>11</v>
      </c>
      <c r="K8" s="236">
        <v>44.8</v>
      </c>
      <c r="L8" s="301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18" t="s">
        <v>13</v>
      </c>
      <c r="E9" s="268" t="s">
        <v>52</v>
      </c>
      <c r="F9" s="439">
        <v>30</v>
      </c>
      <c r="G9" s="174"/>
      <c r="H9" s="19">
        <v>2.16</v>
      </c>
      <c r="I9" s="17">
        <v>0.81</v>
      </c>
      <c r="J9" s="20">
        <v>14.73</v>
      </c>
      <c r="K9" s="236">
        <v>75.66</v>
      </c>
      <c r="L9" s="301">
        <v>0.04</v>
      </c>
      <c r="M9" s="19">
        <v>0.01</v>
      </c>
      <c r="N9" s="17">
        <v>0</v>
      </c>
      <c r="O9" s="17">
        <v>0</v>
      </c>
      <c r="P9" s="46">
        <v>0</v>
      </c>
      <c r="Q9" s="301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18" t="s">
        <v>14</v>
      </c>
      <c r="E10" s="191" t="s">
        <v>48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37">
        <v>36.26</v>
      </c>
      <c r="L10" s="348">
        <v>0.02</v>
      </c>
      <c r="M10" s="21">
        <v>2.4E-2</v>
      </c>
      <c r="N10" s="22">
        <v>0.08</v>
      </c>
      <c r="O10" s="22">
        <v>0</v>
      </c>
      <c r="P10" s="54">
        <v>0</v>
      </c>
      <c r="Q10" s="34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18"/>
      <c r="E11" s="403" t="s">
        <v>20</v>
      </c>
      <c r="F11" s="410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77">
        <f t="shared" si="0"/>
        <v>540.41999999999996</v>
      </c>
      <c r="L11" s="301">
        <f t="shared" si="0"/>
        <v>0.15</v>
      </c>
      <c r="M11" s="301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68"/>
      <c r="D12" s="467"/>
      <c r="E12" s="470" t="s">
        <v>21</v>
      </c>
      <c r="F12" s="473"/>
      <c r="G12" s="430"/>
      <c r="H12" s="474"/>
      <c r="I12" s="95"/>
      <c r="J12" s="475"/>
      <c r="K12" s="476">
        <f>K11/23.5</f>
        <v>22.99659574468085</v>
      </c>
      <c r="L12" s="478"/>
      <c r="M12" s="474"/>
      <c r="N12" s="95"/>
      <c r="O12" s="95"/>
      <c r="P12" s="96"/>
      <c r="Q12" s="474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5" t="s">
        <v>6</v>
      </c>
      <c r="B13" s="639"/>
      <c r="C13" s="863">
        <v>133</v>
      </c>
      <c r="D13" s="426" t="s">
        <v>19</v>
      </c>
      <c r="E13" s="401" t="s">
        <v>155</v>
      </c>
      <c r="F13" s="405">
        <v>60</v>
      </c>
      <c r="G13" s="360"/>
      <c r="H13" s="55">
        <v>1.32</v>
      </c>
      <c r="I13" s="39">
        <v>0.24</v>
      </c>
      <c r="J13" s="56">
        <v>8.82</v>
      </c>
      <c r="K13" s="275">
        <v>40.799999999999997</v>
      </c>
      <c r="L13" s="324">
        <v>0</v>
      </c>
      <c r="M13" s="55">
        <v>0.03</v>
      </c>
      <c r="N13" s="39">
        <v>2.88</v>
      </c>
      <c r="O13" s="39">
        <v>1.2</v>
      </c>
      <c r="P13" s="56">
        <v>0</v>
      </c>
      <c r="Q13" s="337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602"/>
      <c r="C14" s="176">
        <v>32</v>
      </c>
      <c r="D14" s="331" t="s">
        <v>8</v>
      </c>
      <c r="E14" s="402" t="s">
        <v>54</v>
      </c>
      <c r="F14" s="356">
        <v>200</v>
      </c>
      <c r="G14" s="176"/>
      <c r="H14" s="259">
        <v>5.88</v>
      </c>
      <c r="I14" s="105">
        <v>8.82</v>
      </c>
      <c r="J14" s="106">
        <v>9.6</v>
      </c>
      <c r="K14" s="261">
        <v>142.19999999999999</v>
      </c>
      <c r="L14" s="302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28" t="s">
        <v>79</v>
      </c>
      <c r="C15" s="205">
        <v>90</v>
      </c>
      <c r="D15" s="297" t="s">
        <v>9</v>
      </c>
      <c r="E15" s="446" t="s">
        <v>124</v>
      </c>
      <c r="F15" s="452">
        <v>90</v>
      </c>
      <c r="G15" s="205"/>
      <c r="H15" s="310">
        <v>15.21</v>
      </c>
      <c r="I15" s="62">
        <v>14.04</v>
      </c>
      <c r="J15" s="97">
        <v>8.91</v>
      </c>
      <c r="K15" s="458">
        <v>222.75</v>
      </c>
      <c r="L15" s="580">
        <v>0.37</v>
      </c>
      <c r="M15" s="581">
        <v>0.15</v>
      </c>
      <c r="N15" s="581">
        <v>0.09</v>
      </c>
      <c r="O15" s="581">
        <v>25.83</v>
      </c>
      <c r="P15" s="673">
        <v>0.16</v>
      </c>
      <c r="Q15" s="580">
        <v>54.18</v>
      </c>
      <c r="R15" s="581">
        <v>117.54</v>
      </c>
      <c r="S15" s="581">
        <v>24.8</v>
      </c>
      <c r="T15" s="581">
        <v>1.6</v>
      </c>
      <c r="U15" s="581">
        <v>268.38</v>
      </c>
      <c r="V15" s="581">
        <v>7.0000000000000001E-3</v>
      </c>
      <c r="W15" s="581">
        <v>2.7000000000000001E-3</v>
      </c>
      <c r="X15" s="582">
        <v>0.09</v>
      </c>
    </row>
    <row r="16" spans="1:24" s="18" customFormat="1" ht="38.25" customHeight="1" x14ac:dyDescent="0.35">
      <c r="A16" s="138"/>
      <c r="B16" s="868" t="s">
        <v>80</v>
      </c>
      <c r="C16" s="206">
        <v>88</v>
      </c>
      <c r="D16" s="298" t="s">
        <v>9</v>
      </c>
      <c r="E16" s="447" t="s">
        <v>127</v>
      </c>
      <c r="F16" s="453">
        <v>90</v>
      </c>
      <c r="G16" s="206"/>
      <c r="H16" s="461">
        <v>18</v>
      </c>
      <c r="I16" s="65">
        <v>16.5</v>
      </c>
      <c r="J16" s="98">
        <v>2.89</v>
      </c>
      <c r="K16" s="459">
        <v>232.8</v>
      </c>
      <c r="L16" s="566">
        <v>0.05</v>
      </c>
      <c r="M16" s="103">
        <v>0.13</v>
      </c>
      <c r="N16" s="103">
        <v>0.55000000000000004</v>
      </c>
      <c r="O16" s="103">
        <v>0</v>
      </c>
      <c r="P16" s="658">
        <v>0</v>
      </c>
      <c r="Q16" s="566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67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0" t="s">
        <v>50</v>
      </c>
      <c r="E17" s="222" t="s">
        <v>43</v>
      </c>
      <c r="F17" s="174">
        <v>150</v>
      </c>
      <c r="G17" s="167"/>
      <c r="H17" s="348">
        <v>7.2</v>
      </c>
      <c r="I17" s="22">
        <v>5.0999999999999996</v>
      </c>
      <c r="J17" s="54">
        <v>33.9</v>
      </c>
      <c r="K17" s="347">
        <v>210.3</v>
      </c>
      <c r="L17" s="348">
        <v>0.21</v>
      </c>
      <c r="M17" s="21">
        <v>0.11</v>
      </c>
      <c r="N17" s="22">
        <v>0</v>
      </c>
      <c r="O17" s="22">
        <v>0</v>
      </c>
      <c r="P17" s="23">
        <v>0</v>
      </c>
      <c r="Q17" s="348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0" t="s">
        <v>17</v>
      </c>
      <c r="E18" s="498" t="s">
        <v>145</v>
      </c>
      <c r="F18" s="225">
        <v>200</v>
      </c>
      <c r="G18" s="167"/>
      <c r="H18" s="301">
        <v>0.8</v>
      </c>
      <c r="I18" s="17">
        <v>0.2</v>
      </c>
      <c r="J18" s="46">
        <v>23.2</v>
      </c>
      <c r="K18" s="320">
        <v>94.4</v>
      </c>
      <c r="L18" s="301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0" t="s">
        <v>13</v>
      </c>
      <c r="E19" s="222" t="s">
        <v>18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46">
        <v>60</v>
      </c>
      <c r="L19" s="348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48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0" t="s">
        <v>14</v>
      </c>
      <c r="E20" s="222" t="s">
        <v>48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46">
        <v>36.26</v>
      </c>
      <c r="L20" s="348">
        <v>0.02</v>
      </c>
      <c r="M20" s="21">
        <v>2.4E-2</v>
      </c>
      <c r="N20" s="22">
        <v>0.08</v>
      </c>
      <c r="O20" s="22">
        <v>0</v>
      </c>
      <c r="P20" s="54">
        <v>0</v>
      </c>
      <c r="Q20" s="348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783"/>
      <c r="C21" s="226"/>
      <c r="D21" s="456"/>
      <c r="E21" s="397" t="s">
        <v>20</v>
      </c>
      <c r="F21" s="707">
        <f>F13+F14+F15+F17+F18+F19+F20</f>
        <v>745</v>
      </c>
      <c r="G21" s="773"/>
      <c r="H21" s="248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05">
        <f t="shared" si="1"/>
        <v>806.70999999999992</v>
      </c>
      <c r="L21" s="248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48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782"/>
      <c r="C22" s="558"/>
      <c r="D22" s="559"/>
      <c r="E22" s="398" t="s">
        <v>20</v>
      </c>
      <c r="F22" s="705">
        <f>F13+F14+F16+F17+F18+F19+F20</f>
        <v>745</v>
      </c>
      <c r="G22" s="375"/>
      <c r="H22" s="634">
        <f t="shared" ref="H22:X22" si="2">H13+H14+H16+H17+H18+H19+H20</f>
        <v>36.119999999999997</v>
      </c>
      <c r="I22" s="631">
        <f t="shared" si="2"/>
        <v>31.26</v>
      </c>
      <c r="J22" s="635">
        <f t="shared" si="2"/>
        <v>96.899999999999991</v>
      </c>
      <c r="K22" s="637">
        <f t="shared" si="2"/>
        <v>816.76</v>
      </c>
      <c r="L22" s="634">
        <f t="shared" si="2"/>
        <v>0.36500000000000005</v>
      </c>
      <c r="M22" s="631">
        <f t="shared" si="2"/>
        <v>0.38200000000000001</v>
      </c>
      <c r="N22" s="631">
        <f t="shared" si="2"/>
        <v>9.75</v>
      </c>
      <c r="O22" s="631">
        <f t="shared" si="2"/>
        <v>133.63999999999999</v>
      </c>
      <c r="P22" s="638">
        <f t="shared" si="2"/>
        <v>0.06</v>
      </c>
      <c r="Q22" s="634">
        <f t="shared" si="2"/>
        <v>94.179999999999993</v>
      </c>
      <c r="R22" s="631">
        <f t="shared" si="2"/>
        <v>589.77</v>
      </c>
      <c r="S22" s="631">
        <f t="shared" si="2"/>
        <v>219.22</v>
      </c>
      <c r="T22" s="631">
        <f t="shared" si="2"/>
        <v>10.39</v>
      </c>
      <c r="U22" s="631">
        <f t="shared" si="2"/>
        <v>1075.25</v>
      </c>
      <c r="V22" s="631">
        <f t="shared" si="2"/>
        <v>1.8799999999999997E-2</v>
      </c>
      <c r="W22" s="631">
        <f t="shared" si="2"/>
        <v>9.2999999999999992E-3</v>
      </c>
      <c r="X22" s="635">
        <f t="shared" si="2"/>
        <v>0.13800000000000001</v>
      </c>
    </row>
    <row r="23" spans="1:24" s="18" customFormat="1" ht="38.25" customHeight="1" x14ac:dyDescent="0.35">
      <c r="A23" s="138"/>
      <c r="B23" s="783"/>
      <c r="C23" s="495"/>
      <c r="D23" s="808"/>
      <c r="E23" s="399" t="s">
        <v>21</v>
      </c>
      <c r="F23" s="709"/>
      <c r="G23" s="718"/>
      <c r="H23" s="248"/>
      <c r="I23" s="24"/>
      <c r="J23" s="75"/>
      <c r="K23" s="714">
        <f>K21/23.5</f>
        <v>34.328085106382979</v>
      </c>
      <c r="L23" s="248"/>
      <c r="M23" s="24"/>
      <c r="N23" s="24"/>
      <c r="O23" s="24"/>
      <c r="P23" s="140"/>
      <c r="Q23" s="248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28"/>
      <c r="B24" s="784"/>
      <c r="C24" s="785"/>
      <c r="D24" s="786"/>
      <c r="E24" s="400" t="s">
        <v>21</v>
      </c>
      <c r="F24" s="891"/>
      <c r="G24" s="770"/>
      <c r="H24" s="892"/>
      <c r="I24" s="893"/>
      <c r="J24" s="894"/>
      <c r="K24" s="600">
        <f>K22/23.5</f>
        <v>34.755744680851066</v>
      </c>
      <c r="L24" s="892"/>
      <c r="M24" s="893"/>
      <c r="N24" s="893"/>
      <c r="O24" s="893"/>
      <c r="P24" s="895"/>
      <c r="Q24" s="892"/>
      <c r="R24" s="893"/>
      <c r="S24" s="893"/>
      <c r="T24" s="893"/>
      <c r="U24" s="893"/>
      <c r="V24" s="893"/>
      <c r="W24" s="893"/>
      <c r="X24" s="894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03" t="s">
        <v>151</v>
      </c>
      <c r="B26" s="604"/>
      <c r="C26" s="605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06" t="s">
        <v>70</v>
      </c>
      <c r="B27" s="607"/>
      <c r="C27" s="608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39</v>
      </c>
      <c r="C4" s="132"/>
      <c r="D4" s="200"/>
      <c r="E4" s="127"/>
      <c r="F4" s="134"/>
      <c r="G4" s="970" t="s">
        <v>22</v>
      </c>
      <c r="H4" s="971"/>
      <c r="I4" s="972"/>
      <c r="J4" s="234" t="s">
        <v>23</v>
      </c>
      <c r="K4" s="960" t="s">
        <v>24</v>
      </c>
      <c r="L4" s="961"/>
      <c r="M4" s="962"/>
      <c r="N4" s="962"/>
      <c r="O4" s="963"/>
      <c r="P4" s="964" t="s">
        <v>25</v>
      </c>
      <c r="Q4" s="965"/>
      <c r="R4" s="965"/>
      <c r="S4" s="965"/>
      <c r="T4" s="965"/>
      <c r="U4" s="965"/>
      <c r="V4" s="965"/>
      <c r="W4" s="965"/>
    </row>
    <row r="5" spans="1:23" s="18" customFormat="1" ht="28.5" customHeight="1" thickBot="1" x14ac:dyDescent="0.4">
      <c r="A5" s="183" t="s">
        <v>0</v>
      </c>
      <c r="B5" s="316" t="s">
        <v>40</v>
      </c>
      <c r="C5" s="826" t="s">
        <v>41</v>
      </c>
      <c r="D5" s="316" t="s">
        <v>38</v>
      </c>
      <c r="E5" s="706" t="s">
        <v>26</v>
      </c>
      <c r="F5" s="316" t="s">
        <v>37</v>
      </c>
      <c r="G5" s="720" t="s">
        <v>27</v>
      </c>
      <c r="H5" s="721" t="s">
        <v>28</v>
      </c>
      <c r="I5" s="722" t="s">
        <v>29</v>
      </c>
      <c r="J5" s="832" t="s">
        <v>30</v>
      </c>
      <c r="K5" s="723" t="s">
        <v>31</v>
      </c>
      <c r="L5" s="723" t="s">
        <v>132</v>
      </c>
      <c r="M5" s="723" t="s">
        <v>32</v>
      </c>
      <c r="N5" s="833" t="s">
        <v>133</v>
      </c>
      <c r="O5" s="723" t="s">
        <v>134</v>
      </c>
      <c r="P5" s="723" t="s">
        <v>33</v>
      </c>
      <c r="Q5" s="723" t="s">
        <v>34</v>
      </c>
      <c r="R5" s="723" t="s">
        <v>35</v>
      </c>
      <c r="S5" s="723" t="s">
        <v>36</v>
      </c>
      <c r="T5" s="723" t="s">
        <v>135</v>
      </c>
      <c r="U5" s="723" t="s">
        <v>136</v>
      </c>
      <c r="V5" s="723" t="s">
        <v>137</v>
      </c>
      <c r="W5" s="723" t="s">
        <v>138</v>
      </c>
    </row>
    <row r="6" spans="1:23" s="18" customFormat="1" ht="28.5" customHeight="1" thickBot="1" x14ac:dyDescent="0.4">
      <c r="A6" s="825"/>
      <c r="B6" s="179">
        <v>133</v>
      </c>
      <c r="C6" s="534" t="s">
        <v>19</v>
      </c>
      <c r="D6" s="312" t="s">
        <v>155</v>
      </c>
      <c r="E6" s="772">
        <v>60</v>
      </c>
      <c r="F6" s="779"/>
      <c r="G6" s="337">
        <v>1.32</v>
      </c>
      <c r="H6" s="42">
        <v>0.24</v>
      </c>
      <c r="I6" s="43">
        <v>8.82</v>
      </c>
      <c r="J6" s="417">
        <v>40.799999999999997</v>
      </c>
      <c r="K6" s="364">
        <v>0</v>
      </c>
      <c r="L6" s="114">
        <v>0.03</v>
      </c>
      <c r="M6" s="114">
        <v>2.88</v>
      </c>
      <c r="N6" s="114">
        <v>1.2</v>
      </c>
      <c r="O6" s="115">
        <v>0</v>
      </c>
      <c r="P6" s="364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5" t="s">
        <v>5</v>
      </c>
      <c r="B7" s="175">
        <v>78</v>
      </c>
      <c r="C7" s="253" t="s">
        <v>9</v>
      </c>
      <c r="D7" s="428" t="s">
        <v>107</v>
      </c>
      <c r="E7" s="281">
        <v>90</v>
      </c>
      <c r="F7" s="130"/>
      <c r="G7" s="301">
        <v>14.85</v>
      </c>
      <c r="H7" s="17">
        <v>13.32</v>
      </c>
      <c r="I7" s="46">
        <v>5.94</v>
      </c>
      <c r="J7" s="320">
        <v>202.68</v>
      </c>
      <c r="K7" s="301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15" t="s">
        <v>67</v>
      </c>
      <c r="D8" s="429" t="s">
        <v>56</v>
      </c>
      <c r="E8" s="176">
        <v>150</v>
      </c>
      <c r="F8" s="129"/>
      <c r="G8" s="302">
        <v>6.45</v>
      </c>
      <c r="H8" s="13">
        <v>4.05</v>
      </c>
      <c r="I8" s="50">
        <v>40.200000000000003</v>
      </c>
      <c r="J8" s="131">
        <v>223.65</v>
      </c>
      <c r="K8" s="302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15" t="s">
        <v>66</v>
      </c>
      <c r="D9" s="402" t="s">
        <v>112</v>
      </c>
      <c r="E9" s="228">
        <v>200</v>
      </c>
      <c r="F9" s="129"/>
      <c r="G9" s="301">
        <v>0.4</v>
      </c>
      <c r="H9" s="17">
        <v>0.6</v>
      </c>
      <c r="I9" s="46">
        <v>17.8</v>
      </c>
      <c r="J9" s="320">
        <v>78.599999999999994</v>
      </c>
      <c r="K9" s="301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0" t="s">
        <v>13</v>
      </c>
      <c r="D10" s="190" t="s">
        <v>57</v>
      </c>
      <c r="E10" s="225">
        <v>20</v>
      </c>
      <c r="F10" s="167"/>
      <c r="G10" s="301">
        <v>1.4</v>
      </c>
      <c r="H10" s="17">
        <v>0.14000000000000001</v>
      </c>
      <c r="I10" s="46">
        <v>8.8000000000000007</v>
      </c>
      <c r="J10" s="320">
        <v>48</v>
      </c>
      <c r="K10" s="301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0" t="s">
        <v>14</v>
      </c>
      <c r="D11" s="190" t="s">
        <v>48</v>
      </c>
      <c r="E11" s="174">
        <v>20</v>
      </c>
      <c r="F11" s="167"/>
      <c r="G11" s="301">
        <v>1.1399999999999999</v>
      </c>
      <c r="H11" s="17">
        <v>0.22</v>
      </c>
      <c r="I11" s="46">
        <v>7.44</v>
      </c>
      <c r="J11" s="321">
        <v>36.26</v>
      </c>
      <c r="K11" s="348">
        <v>0.02</v>
      </c>
      <c r="L11" s="21">
        <v>2.4E-2</v>
      </c>
      <c r="M11" s="22">
        <v>0.08</v>
      </c>
      <c r="N11" s="22">
        <v>0</v>
      </c>
      <c r="O11" s="54">
        <v>0</v>
      </c>
      <c r="P11" s="34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53"/>
      <c r="D12" s="403" t="s">
        <v>20</v>
      </c>
      <c r="E12" s="340">
        <f>E6+E7+E8+E9+E10+E11</f>
        <v>540</v>
      </c>
      <c r="F12" s="130"/>
      <c r="G12" s="348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31">
        <f t="shared" si="0"/>
        <v>629.99</v>
      </c>
      <c r="K12" s="348">
        <f t="shared" si="0"/>
        <v>0.18</v>
      </c>
      <c r="L12" s="348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59"/>
      <c r="D13" s="404" t="s">
        <v>21</v>
      </c>
      <c r="E13" s="178"/>
      <c r="F13" s="256"/>
      <c r="G13" s="308"/>
      <c r="H13" s="193"/>
      <c r="I13" s="194"/>
      <c r="J13" s="435">
        <f>J12/23.5</f>
        <v>26.808085106382979</v>
      </c>
      <c r="K13" s="308"/>
      <c r="L13" s="257"/>
      <c r="M13" s="193"/>
      <c r="N13" s="193"/>
      <c r="O13" s="194"/>
      <c r="P13" s="257"/>
      <c r="Q13" s="193"/>
      <c r="R13" s="193"/>
      <c r="S13" s="193"/>
      <c r="T13" s="193"/>
      <c r="U13" s="193"/>
      <c r="V13" s="193"/>
      <c r="W13" s="194"/>
    </row>
    <row r="14" spans="1:23" s="18" customFormat="1" ht="39" customHeight="1" x14ac:dyDescent="0.35">
      <c r="A14" s="185" t="s">
        <v>6</v>
      </c>
      <c r="B14" s="195">
        <v>134</v>
      </c>
      <c r="C14" s="312" t="s">
        <v>19</v>
      </c>
      <c r="D14" s="345" t="s">
        <v>123</v>
      </c>
      <c r="E14" s="179">
        <v>150</v>
      </c>
      <c r="F14" s="413"/>
      <c r="G14" s="337">
        <v>0.6</v>
      </c>
      <c r="H14" s="42">
        <v>0</v>
      </c>
      <c r="I14" s="43">
        <v>16.95</v>
      </c>
      <c r="J14" s="417">
        <v>69</v>
      </c>
      <c r="K14" s="324">
        <v>0.01</v>
      </c>
      <c r="L14" s="55">
        <v>0.03</v>
      </c>
      <c r="M14" s="39">
        <v>19.5</v>
      </c>
      <c r="N14" s="39">
        <v>0</v>
      </c>
      <c r="O14" s="56">
        <v>0</v>
      </c>
      <c r="P14" s="337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0" t="s">
        <v>8</v>
      </c>
      <c r="D15" s="307" t="s">
        <v>58</v>
      </c>
      <c r="E15" s="225">
        <v>200</v>
      </c>
      <c r="F15" s="167"/>
      <c r="G15" s="302">
        <v>6</v>
      </c>
      <c r="H15" s="13">
        <v>5.4</v>
      </c>
      <c r="I15" s="50">
        <v>10.8</v>
      </c>
      <c r="J15" s="131">
        <v>115.6</v>
      </c>
      <c r="K15" s="302">
        <v>0.1</v>
      </c>
      <c r="L15" s="100">
        <v>0.1</v>
      </c>
      <c r="M15" s="13">
        <v>10.7</v>
      </c>
      <c r="N15" s="13">
        <v>162</v>
      </c>
      <c r="O15" s="50">
        <v>0</v>
      </c>
      <c r="P15" s="302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31" t="s">
        <v>9</v>
      </c>
      <c r="D16" s="402" t="s">
        <v>68</v>
      </c>
      <c r="E16" s="356">
        <v>90</v>
      </c>
      <c r="F16" s="176"/>
      <c r="G16" s="440">
        <v>12.42</v>
      </c>
      <c r="H16" s="31">
        <v>2.88</v>
      </c>
      <c r="I16" s="32">
        <v>4.59</v>
      </c>
      <c r="J16" s="438">
        <v>93.51</v>
      </c>
      <c r="K16" s="440">
        <v>0.03</v>
      </c>
      <c r="L16" s="440">
        <v>0.09</v>
      </c>
      <c r="M16" s="31">
        <v>2.4</v>
      </c>
      <c r="N16" s="31">
        <v>162</v>
      </c>
      <c r="O16" s="32">
        <v>0.14000000000000001</v>
      </c>
      <c r="P16" s="441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31" t="s">
        <v>67</v>
      </c>
      <c r="D17" s="429" t="s">
        <v>63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02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15" t="s">
        <v>17</v>
      </c>
      <c r="D18" s="299" t="s">
        <v>166</v>
      </c>
      <c r="E18" s="228">
        <v>200</v>
      </c>
      <c r="F18" s="129"/>
      <c r="G18" s="301">
        <v>0</v>
      </c>
      <c r="H18" s="17">
        <v>0</v>
      </c>
      <c r="I18" s="46">
        <v>19.2</v>
      </c>
      <c r="J18" s="236">
        <v>76.8</v>
      </c>
      <c r="K18" s="301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1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18" t="s">
        <v>13</v>
      </c>
      <c r="D19" s="191" t="s">
        <v>57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36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1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18" t="s">
        <v>14</v>
      </c>
      <c r="D20" s="191" t="s">
        <v>48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36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1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80"/>
      <c r="C21" s="318"/>
      <c r="D21" s="403" t="s">
        <v>20</v>
      </c>
      <c r="E21" s="410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09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47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28"/>
      <c r="B22" s="427"/>
      <c r="C22" s="406"/>
      <c r="D22" s="404" t="s">
        <v>21</v>
      </c>
      <c r="E22" s="406"/>
      <c r="F22" s="378"/>
      <c r="G22" s="376"/>
      <c r="H22" s="47"/>
      <c r="I22" s="379"/>
      <c r="J22" s="843">
        <f>J21/23.5</f>
        <v>29.560851063829791</v>
      </c>
      <c r="K22" s="376"/>
      <c r="L22" s="376"/>
      <c r="M22" s="47"/>
      <c r="N22" s="47"/>
      <c r="O22" s="379"/>
      <c r="P22" s="380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33"/>
      <c r="C4" s="134" t="s">
        <v>39</v>
      </c>
      <c r="D4" s="107"/>
      <c r="E4" s="200"/>
      <c r="F4" s="134"/>
      <c r="G4" s="127"/>
      <c r="H4" s="322" t="s">
        <v>22</v>
      </c>
      <c r="I4" s="85"/>
      <c r="J4" s="323"/>
      <c r="K4" s="414" t="s">
        <v>23</v>
      </c>
      <c r="L4" s="960" t="s">
        <v>24</v>
      </c>
      <c r="M4" s="961"/>
      <c r="N4" s="962"/>
      <c r="O4" s="962"/>
      <c r="P4" s="963"/>
      <c r="Q4" s="966" t="s">
        <v>25</v>
      </c>
      <c r="R4" s="967"/>
      <c r="S4" s="967"/>
      <c r="T4" s="967"/>
      <c r="U4" s="967"/>
      <c r="V4" s="967"/>
      <c r="W4" s="967"/>
      <c r="X4" s="968"/>
    </row>
    <row r="5" spans="1:47" s="18" customFormat="1" ht="28.5" customHeight="1" thickBot="1" x14ac:dyDescent="0.4">
      <c r="A5" s="386" t="s">
        <v>0</v>
      </c>
      <c r="B5" s="434"/>
      <c r="C5" s="135" t="s">
        <v>40</v>
      </c>
      <c r="D5" s="108" t="s">
        <v>41</v>
      </c>
      <c r="E5" s="135" t="s">
        <v>38</v>
      </c>
      <c r="F5" s="135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41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47" s="18" customFormat="1" ht="19.5" customHeight="1" x14ac:dyDescent="0.35">
      <c r="A6" s="40" t="s">
        <v>5</v>
      </c>
      <c r="B6" s="877" t="s">
        <v>5</v>
      </c>
      <c r="C6" s="844">
        <v>24</v>
      </c>
      <c r="D6" s="426" t="s">
        <v>7</v>
      </c>
      <c r="E6" s="401" t="s">
        <v>130</v>
      </c>
      <c r="F6" s="744">
        <v>150</v>
      </c>
      <c r="G6" s="362"/>
      <c r="H6" s="364">
        <v>0.6</v>
      </c>
      <c r="I6" s="114">
        <v>0</v>
      </c>
      <c r="J6" s="116">
        <v>16.95</v>
      </c>
      <c r="K6" s="745">
        <v>69</v>
      </c>
      <c r="L6" s="364">
        <v>0.01</v>
      </c>
      <c r="M6" s="114">
        <v>0.03</v>
      </c>
      <c r="N6" s="114">
        <v>19.5</v>
      </c>
      <c r="O6" s="114">
        <v>0</v>
      </c>
      <c r="P6" s="115">
        <v>0</v>
      </c>
      <c r="Q6" s="364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22"/>
      <c r="C7" s="175">
        <v>66</v>
      </c>
      <c r="D7" s="253" t="s">
        <v>65</v>
      </c>
      <c r="E7" s="428" t="s">
        <v>60</v>
      </c>
      <c r="F7" s="281">
        <v>150</v>
      </c>
      <c r="G7" s="130"/>
      <c r="H7" s="301">
        <v>15.6</v>
      </c>
      <c r="I7" s="17">
        <v>16.350000000000001</v>
      </c>
      <c r="J7" s="46">
        <v>2.7</v>
      </c>
      <c r="K7" s="320">
        <v>220.2</v>
      </c>
      <c r="L7" s="301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21"/>
      <c r="C8" s="176">
        <v>116</v>
      </c>
      <c r="D8" s="315" t="s">
        <v>66</v>
      </c>
      <c r="E8" s="429" t="s">
        <v>101</v>
      </c>
      <c r="F8" s="176">
        <v>200</v>
      </c>
      <c r="G8" s="129"/>
      <c r="H8" s="302">
        <v>3.2</v>
      </c>
      <c r="I8" s="13">
        <v>3.2</v>
      </c>
      <c r="J8" s="50">
        <v>14.6</v>
      </c>
      <c r="K8" s="131">
        <v>100.8</v>
      </c>
      <c r="L8" s="302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21"/>
      <c r="C9" s="175">
        <v>121</v>
      </c>
      <c r="D9" s="315" t="s">
        <v>13</v>
      </c>
      <c r="E9" s="402" t="s">
        <v>52</v>
      </c>
      <c r="F9" s="228">
        <v>30</v>
      </c>
      <c r="G9" s="129"/>
      <c r="H9" s="301">
        <v>2.16</v>
      </c>
      <c r="I9" s="17">
        <v>0.81</v>
      </c>
      <c r="J9" s="46">
        <v>14.73</v>
      </c>
      <c r="K9" s="320">
        <v>75.66</v>
      </c>
      <c r="L9" s="301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21"/>
      <c r="C10" s="177">
        <v>120</v>
      </c>
      <c r="D10" s="190" t="s">
        <v>14</v>
      </c>
      <c r="E10" s="190" t="s">
        <v>48</v>
      </c>
      <c r="F10" s="225">
        <v>20</v>
      </c>
      <c r="G10" s="167"/>
      <c r="H10" s="301">
        <v>1.1399999999999999</v>
      </c>
      <c r="I10" s="17">
        <v>0.22</v>
      </c>
      <c r="J10" s="46">
        <v>7.44</v>
      </c>
      <c r="K10" s="320">
        <v>36.26</v>
      </c>
      <c r="L10" s="301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21"/>
      <c r="C11" s="174"/>
      <c r="D11" s="190"/>
      <c r="E11" s="882" t="s">
        <v>20</v>
      </c>
      <c r="F11" s="412">
        <v>550</v>
      </c>
      <c r="G11" s="167"/>
      <c r="H11" s="301">
        <v>22.7</v>
      </c>
      <c r="I11" s="17">
        <v>20.58</v>
      </c>
      <c r="J11" s="46">
        <v>56.42</v>
      </c>
      <c r="K11" s="321">
        <v>501.91999999999996</v>
      </c>
      <c r="L11" s="348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48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22"/>
      <c r="C12" s="175"/>
      <c r="D12" s="253"/>
      <c r="E12" s="403" t="s">
        <v>21</v>
      </c>
      <c r="F12" s="340"/>
      <c r="G12" s="130"/>
      <c r="H12" s="348"/>
      <c r="I12" s="22"/>
      <c r="J12" s="54"/>
      <c r="K12" s="922">
        <f>K11/23.5</f>
        <v>21.358297872340422</v>
      </c>
      <c r="L12" s="348"/>
      <c r="M12" s="348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5" t="s">
        <v>6</v>
      </c>
      <c r="B13" s="878" t="s">
        <v>6</v>
      </c>
      <c r="C13" s="195">
        <v>132</v>
      </c>
      <c r="D13" s="361" t="s">
        <v>19</v>
      </c>
      <c r="E13" s="401" t="s">
        <v>146</v>
      </c>
      <c r="F13" s="377">
        <v>60</v>
      </c>
      <c r="G13" s="362"/>
      <c r="H13" s="337">
        <v>0.78</v>
      </c>
      <c r="I13" s="42">
        <v>6.12</v>
      </c>
      <c r="J13" s="43">
        <v>5.52</v>
      </c>
      <c r="K13" s="417">
        <v>79.5</v>
      </c>
      <c r="L13" s="464">
        <v>0.01</v>
      </c>
      <c r="M13" s="466">
        <v>0.03</v>
      </c>
      <c r="N13" s="57">
        <v>2.4</v>
      </c>
      <c r="O13" s="57">
        <v>0</v>
      </c>
      <c r="P13" s="58">
        <v>0</v>
      </c>
      <c r="Q13" s="466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24"/>
      <c r="C14" s="176">
        <v>138</v>
      </c>
      <c r="D14" s="315" t="s">
        <v>8</v>
      </c>
      <c r="E14" s="402" t="s">
        <v>71</v>
      </c>
      <c r="F14" s="228">
        <v>200</v>
      </c>
      <c r="G14" s="129"/>
      <c r="H14" s="302">
        <v>6.2</v>
      </c>
      <c r="I14" s="13">
        <v>6.2</v>
      </c>
      <c r="J14" s="50">
        <v>11</v>
      </c>
      <c r="K14" s="131">
        <v>125.8</v>
      </c>
      <c r="L14" s="302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24"/>
      <c r="C15" s="176">
        <v>126</v>
      </c>
      <c r="D15" s="315" t="s">
        <v>9</v>
      </c>
      <c r="E15" s="402" t="s">
        <v>176</v>
      </c>
      <c r="F15" s="228">
        <v>90</v>
      </c>
      <c r="G15" s="129"/>
      <c r="H15" s="302">
        <v>16.649999999999999</v>
      </c>
      <c r="I15" s="13">
        <v>8.01</v>
      </c>
      <c r="J15" s="50">
        <v>4.8600000000000003</v>
      </c>
      <c r="K15" s="131">
        <v>168.75</v>
      </c>
      <c r="L15" s="302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24"/>
      <c r="C16" s="176">
        <v>210</v>
      </c>
      <c r="D16" s="315" t="s">
        <v>67</v>
      </c>
      <c r="E16" s="429" t="s">
        <v>73</v>
      </c>
      <c r="F16" s="176">
        <v>150</v>
      </c>
      <c r="G16" s="129"/>
      <c r="H16" s="302">
        <v>13.95</v>
      </c>
      <c r="I16" s="13">
        <v>4.6500000000000004</v>
      </c>
      <c r="J16" s="50">
        <v>31.95</v>
      </c>
      <c r="K16" s="131">
        <v>224.85</v>
      </c>
      <c r="L16" s="302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24"/>
      <c r="C17" s="176">
        <v>101</v>
      </c>
      <c r="D17" s="315" t="s">
        <v>17</v>
      </c>
      <c r="E17" s="402" t="s">
        <v>72</v>
      </c>
      <c r="F17" s="228">
        <v>200</v>
      </c>
      <c r="G17" s="129"/>
      <c r="H17" s="301">
        <v>0.8</v>
      </c>
      <c r="I17" s="17">
        <v>0</v>
      </c>
      <c r="J17" s="46">
        <v>24.6</v>
      </c>
      <c r="K17" s="320">
        <v>101.2</v>
      </c>
      <c r="L17" s="301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24"/>
      <c r="C18" s="177">
        <v>119</v>
      </c>
      <c r="D18" s="190" t="s">
        <v>13</v>
      </c>
      <c r="E18" s="191" t="s">
        <v>57</v>
      </c>
      <c r="F18" s="174">
        <v>45</v>
      </c>
      <c r="G18" s="167"/>
      <c r="H18" s="301">
        <v>3.19</v>
      </c>
      <c r="I18" s="17">
        <v>0.31</v>
      </c>
      <c r="J18" s="46">
        <v>19.89</v>
      </c>
      <c r="K18" s="236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1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24"/>
      <c r="C19" s="174">
        <v>120</v>
      </c>
      <c r="D19" s="190" t="s">
        <v>14</v>
      </c>
      <c r="E19" s="191" t="s">
        <v>48</v>
      </c>
      <c r="F19" s="174">
        <v>25</v>
      </c>
      <c r="G19" s="167"/>
      <c r="H19" s="301">
        <v>1.42</v>
      </c>
      <c r="I19" s="17">
        <v>0.27</v>
      </c>
      <c r="J19" s="46">
        <v>9.3000000000000007</v>
      </c>
      <c r="K19" s="236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1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24"/>
      <c r="C20" s="280"/>
      <c r="D20" s="190"/>
      <c r="E20" s="403" t="s">
        <v>20</v>
      </c>
      <c r="F20" s="412">
        <f>SUM(F13:F19)</f>
        <v>770</v>
      </c>
      <c r="G20" s="167"/>
      <c r="H20" s="247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19">
        <f>SUM(K13:K19)</f>
        <v>853.42000000000007</v>
      </c>
      <c r="L20" s="247">
        <f t="shared" ref="L20:R20" si="1">SUM(L13:L19)</f>
        <v>0.88</v>
      </c>
      <c r="M20" s="247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28"/>
      <c r="B21" s="425"/>
      <c r="C21" s="427"/>
      <c r="D21" s="430"/>
      <c r="E21" s="404" t="s">
        <v>21</v>
      </c>
      <c r="F21" s="378"/>
      <c r="G21" s="406"/>
      <c r="H21" s="380"/>
      <c r="I21" s="47"/>
      <c r="J21" s="48"/>
      <c r="K21" s="420">
        <f>K20/23.5</f>
        <v>36.315744680851068</v>
      </c>
      <c r="L21" s="380"/>
      <c r="M21" s="376"/>
      <c r="N21" s="47"/>
      <c r="O21" s="47"/>
      <c r="P21" s="48"/>
      <c r="Q21" s="376"/>
      <c r="R21" s="47"/>
      <c r="S21" s="329"/>
      <c r="T21" s="47"/>
      <c r="U21" s="47"/>
      <c r="V21" s="47"/>
      <c r="W21" s="329"/>
      <c r="X21" s="330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39</v>
      </c>
      <c r="D4" s="411"/>
      <c r="E4" s="214"/>
      <c r="F4" s="134"/>
      <c r="G4" s="127"/>
      <c r="H4" s="322" t="s">
        <v>22</v>
      </c>
      <c r="I4" s="85"/>
      <c r="J4" s="323"/>
      <c r="K4" s="414" t="s">
        <v>23</v>
      </c>
      <c r="L4" s="960" t="s">
        <v>24</v>
      </c>
      <c r="M4" s="961"/>
      <c r="N4" s="962"/>
      <c r="O4" s="962"/>
      <c r="P4" s="963"/>
      <c r="Q4" s="964" t="s">
        <v>25</v>
      </c>
      <c r="R4" s="965"/>
      <c r="S4" s="965"/>
      <c r="T4" s="965"/>
      <c r="U4" s="965"/>
      <c r="V4" s="965"/>
      <c r="W4" s="965"/>
      <c r="X4" s="965"/>
    </row>
    <row r="5" spans="1:24" s="18" customFormat="1" ht="47" thickBot="1" x14ac:dyDescent="0.4">
      <c r="A5" s="183" t="s">
        <v>0</v>
      </c>
      <c r="B5" s="148"/>
      <c r="C5" s="128" t="s">
        <v>40</v>
      </c>
      <c r="D5" s="394" t="s">
        <v>41</v>
      </c>
      <c r="E5" s="128" t="s">
        <v>38</v>
      </c>
      <c r="F5" s="135" t="s">
        <v>26</v>
      </c>
      <c r="G5" s="128" t="s">
        <v>37</v>
      </c>
      <c r="H5" s="839" t="s">
        <v>27</v>
      </c>
      <c r="I5" s="721" t="s">
        <v>28</v>
      </c>
      <c r="J5" s="725" t="s">
        <v>29</v>
      </c>
      <c r="K5" s="415" t="s">
        <v>30</v>
      </c>
      <c r="L5" s="723" t="s">
        <v>31</v>
      </c>
      <c r="M5" s="723" t="s">
        <v>132</v>
      </c>
      <c r="N5" s="723" t="s">
        <v>32</v>
      </c>
      <c r="O5" s="833" t="s">
        <v>133</v>
      </c>
      <c r="P5" s="723" t="s">
        <v>134</v>
      </c>
      <c r="Q5" s="723" t="s">
        <v>33</v>
      </c>
      <c r="R5" s="723" t="s">
        <v>34</v>
      </c>
      <c r="S5" s="723" t="s">
        <v>35</v>
      </c>
      <c r="T5" s="723" t="s">
        <v>36</v>
      </c>
      <c r="U5" s="723" t="s">
        <v>135</v>
      </c>
      <c r="V5" s="723" t="s">
        <v>136</v>
      </c>
      <c r="W5" s="723" t="s">
        <v>137</v>
      </c>
      <c r="X5" s="723" t="s">
        <v>138</v>
      </c>
    </row>
    <row r="6" spans="1:24" s="18" customFormat="1" ht="19.5" customHeight="1" x14ac:dyDescent="0.35">
      <c r="A6" s="185" t="s">
        <v>5</v>
      </c>
      <c r="B6" s="639"/>
      <c r="C6" s="640">
        <v>1</v>
      </c>
      <c r="D6" s="531" t="s">
        <v>19</v>
      </c>
      <c r="E6" s="335" t="s">
        <v>11</v>
      </c>
      <c r="F6" s="195">
        <v>15</v>
      </c>
      <c r="G6" s="641"/>
      <c r="H6" s="464">
        <v>3.66</v>
      </c>
      <c r="I6" s="57">
        <v>3.54</v>
      </c>
      <c r="J6" s="58">
        <v>0</v>
      </c>
      <c r="K6" s="642">
        <v>46.5</v>
      </c>
      <c r="L6" s="337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37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53" t="s">
        <v>47</v>
      </c>
      <c r="E7" s="363" t="s">
        <v>170</v>
      </c>
      <c r="F7" s="175">
        <v>32</v>
      </c>
      <c r="G7" s="255"/>
      <c r="H7" s="348">
        <v>0.2</v>
      </c>
      <c r="I7" s="22">
        <v>0.03</v>
      </c>
      <c r="J7" s="54">
        <v>25.6</v>
      </c>
      <c r="K7" s="575">
        <v>105.6</v>
      </c>
      <c r="L7" s="301"/>
      <c r="M7" s="17"/>
      <c r="N7" s="17"/>
      <c r="O7" s="17"/>
      <c r="P7" s="20"/>
      <c r="Q7" s="301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53" t="s">
        <v>65</v>
      </c>
      <c r="E8" s="381" t="s">
        <v>141</v>
      </c>
      <c r="F8" s="230" t="s">
        <v>97</v>
      </c>
      <c r="G8" s="130"/>
      <c r="H8" s="519">
        <v>7.17</v>
      </c>
      <c r="I8" s="121">
        <v>7.38</v>
      </c>
      <c r="J8" s="126">
        <v>35.049999999999997</v>
      </c>
      <c r="K8" s="643">
        <v>234.72</v>
      </c>
      <c r="L8" s="418">
        <v>0.08</v>
      </c>
      <c r="M8" s="29">
        <v>0.23</v>
      </c>
      <c r="N8" s="29">
        <v>0.88</v>
      </c>
      <c r="O8" s="29">
        <v>40</v>
      </c>
      <c r="P8" s="928">
        <v>0.15</v>
      </c>
      <c r="Q8" s="418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18" t="s">
        <v>46</v>
      </c>
      <c r="E9" s="268" t="s">
        <v>53</v>
      </c>
      <c r="F9" s="472">
        <v>200</v>
      </c>
      <c r="G9" s="210"/>
      <c r="H9" s="301">
        <v>0.2</v>
      </c>
      <c r="I9" s="17">
        <v>0</v>
      </c>
      <c r="J9" s="46">
        <v>11</v>
      </c>
      <c r="K9" s="320">
        <v>44.8</v>
      </c>
      <c r="L9" s="301">
        <v>0</v>
      </c>
      <c r="M9" s="17">
        <v>0</v>
      </c>
      <c r="N9" s="17">
        <v>0.08</v>
      </c>
      <c r="O9" s="17">
        <v>0</v>
      </c>
      <c r="P9" s="20">
        <v>0</v>
      </c>
      <c r="Q9" s="301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180</v>
      </c>
      <c r="D10" s="218" t="s">
        <v>17</v>
      </c>
      <c r="E10" s="268" t="s">
        <v>182</v>
      </c>
      <c r="F10" s="472">
        <v>200</v>
      </c>
      <c r="G10" s="210"/>
      <c r="H10" s="301">
        <v>5.4</v>
      </c>
      <c r="I10" s="17">
        <v>4.2</v>
      </c>
      <c r="J10" s="46">
        <v>18</v>
      </c>
      <c r="K10" s="320">
        <v>131.4</v>
      </c>
      <c r="L10" s="301"/>
      <c r="M10" s="17"/>
      <c r="N10" s="17"/>
      <c r="O10" s="17"/>
      <c r="P10" s="20"/>
      <c r="Q10" s="301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18">
        <v>116</v>
      </c>
      <c r="D11" s="253" t="s">
        <v>13</v>
      </c>
      <c r="E11" s="255" t="s">
        <v>42</v>
      </c>
      <c r="F11" s="175">
        <v>30</v>
      </c>
      <c r="G11" s="614"/>
      <c r="H11" s="348">
        <v>2.13</v>
      </c>
      <c r="I11" s="22">
        <v>0.21</v>
      </c>
      <c r="J11" s="54">
        <v>13.26</v>
      </c>
      <c r="K11" s="575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53" t="s">
        <v>14</v>
      </c>
      <c r="E12" s="255" t="s">
        <v>12</v>
      </c>
      <c r="F12" s="175">
        <v>20</v>
      </c>
      <c r="G12" s="614"/>
      <c r="H12" s="348">
        <v>1.1399999999999999</v>
      </c>
      <c r="I12" s="22">
        <v>0.22</v>
      </c>
      <c r="J12" s="54">
        <v>7.44</v>
      </c>
      <c r="K12" s="575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53"/>
      <c r="E13" s="382" t="s">
        <v>20</v>
      </c>
      <c r="F13" s="340">
        <f>F6+F7+205+F9+F11+F12+F10</f>
        <v>702</v>
      </c>
      <c r="G13" s="343"/>
      <c r="H13" s="565">
        <f t="shared" ref="H13:X13" si="0">H6+H7+205+H9+H11+H12+H10</f>
        <v>217.73</v>
      </c>
      <c r="I13" s="104">
        <f t="shared" si="0"/>
        <v>213.2</v>
      </c>
      <c r="J13" s="341">
        <f t="shared" si="0"/>
        <v>280.3</v>
      </c>
      <c r="K13" s="615">
        <f>K6+K7+K8+K9+K10+K11+K12</f>
        <v>671.28</v>
      </c>
      <c r="L13" s="565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42">
        <f t="shared" si="0"/>
        <v>205.14</v>
      </c>
      <c r="Q13" s="565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41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53"/>
      <c r="E14" s="383" t="s">
        <v>21</v>
      </c>
      <c r="F14" s="175"/>
      <c r="G14" s="130"/>
      <c r="H14" s="308"/>
      <c r="I14" s="193"/>
      <c r="J14" s="194"/>
      <c r="K14" s="644">
        <f>K13/23.5</f>
        <v>28.565106382978723</v>
      </c>
      <c r="L14" s="308"/>
      <c r="M14" s="853"/>
      <c r="N14" s="853"/>
      <c r="O14" s="853"/>
      <c r="P14" s="929"/>
      <c r="Q14" s="855"/>
      <c r="R14" s="853"/>
      <c r="S14" s="856"/>
      <c r="T14" s="853"/>
      <c r="U14" s="853"/>
      <c r="V14" s="853"/>
      <c r="W14" s="853"/>
      <c r="X14" s="854"/>
    </row>
    <row r="15" spans="1:24" s="18" customFormat="1" ht="33.75" customHeight="1" x14ac:dyDescent="0.35">
      <c r="A15" s="185" t="s">
        <v>6</v>
      </c>
      <c r="B15" s="152"/>
      <c r="C15" s="195">
        <v>25</v>
      </c>
      <c r="D15" s="312" t="s">
        <v>19</v>
      </c>
      <c r="E15" s="469" t="s">
        <v>51</v>
      </c>
      <c r="F15" s="471">
        <v>150</v>
      </c>
      <c r="G15" s="179"/>
      <c r="H15" s="55">
        <v>0.6</v>
      </c>
      <c r="I15" s="39">
        <v>0.45</v>
      </c>
      <c r="J15" s="56">
        <v>12.3</v>
      </c>
      <c r="K15" s="238">
        <v>54.9</v>
      </c>
      <c r="L15" s="324">
        <v>0.03</v>
      </c>
      <c r="M15" s="55">
        <v>0.05</v>
      </c>
      <c r="N15" s="39">
        <v>7.5</v>
      </c>
      <c r="O15" s="39">
        <v>0</v>
      </c>
      <c r="P15" s="272">
        <v>0</v>
      </c>
      <c r="Q15" s="324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30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15" t="s">
        <v>8</v>
      </c>
      <c r="E16" s="299" t="s">
        <v>74</v>
      </c>
      <c r="F16" s="228">
        <v>200</v>
      </c>
      <c r="G16" s="129"/>
      <c r="H16" s="302">
        <v>4.8</v>
      </c>
      <c r="I16" s="13">
        <v>7.6</v>
      </c>
      <c r="J16" s="50">
        <v>9</v>
      </c>
      <c r="K16" s="131">
        <v>123.6</v>
      </c>
      <c r="L16" s="302">
        <v>0.04</v>
      </c>
      <c r="M16" s="100">
        <v>0.1</v>
      </c>
      <c r="N16" s="13">
        <v>1.92</v>
      </c>
      <c r="O16" s="13">
        <v>167.8</v>
      </c>
      <c r="P16" s="25">
        <v>0</v>
      </c>
      <c r="Q16" s="302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15" t="s">
        <v>9</v>
      </c>
      <c r="E17" s="299" t="s">
        <v>99</v>
      </c>
      <c r="F17" s="228">
        <v>90</v>
      </c>
      <c r="G17" s="129"/>
      <c r="H17" s="302">
        <v>14.88</v>
      </c>
      <c r="I17" s="13">
        <v>13.95</v>
      </c>
      <c r="J17" s="50">
        <v>3.3</v>
      </c>
      <c r="K17" s="131">
        <v>198.45</v>
      </c>
      <c r="L17" s="519">
        <v>0.05</v>
      </c>
      <c r="M17" s="120">
        <v>0.11</v>
      </c>
      <c r="N17" s="121">
        <v>1</v>
      </c>
      <c r="O17" s="121">
        <v>49</v>
      </c>
      <c r="P17" s="122">
        <v>0</v>
      </c>
      <c r="Q17" s="519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31" t="s">
        <v>67</v>
      </c>
      <c r="E18" s="429" t="s">
        <v>63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02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1">
        <v>216</v>
      </c>
      <c r="D19" s="218" t="s">
        <v>17</v>
      </c>
      <c r="E19" s="268" t="s">
        <v>144</v>
      </c>
      <c r="F19" s="174">
        <v>200</v>
      </c>
      <c r="G19" s="318"/>
      <c r="H19" s="301">
        <v>0.26</v>
      </c>
      <c r="I19" s="17">
        <v>0</v>
      </c>
      <c r="J19" s="46">
        <v>15.46</v>
      </c>
      <c r="K19" s="236">
        <v>62</v>
      </c>
      <c r="L19" s="348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48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0" t="s">
        <v>13</v>
      </c>
      <c r="E20" s="222" t="s">
        <v>57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46">
        <v>72</v>
      </c>
      <c r="L20" s="348">
        <v>0.03</v>
      </c>
      <c r="M20" s="21">
        <v>0.01</v>
      </c>
      <c r="N20" s="22">
        <v>0</v>
      </c>
      <c r="O20" s="22">
        <v>0</v>
      </c>
      <c r="P20" s="54">
        <v>0</v>
      </c>
      <c r="Q20" s="348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0" t="s">
        <v>14</v>
      </c>
      <c r="E21" s="222" t="s">
        <v>48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46">
        <v>36.26</v>
      </c>
      <c r="L21" s="348">
        <v>0.02</v>
      </c>
      <c r="M21" s="21">
        <v>2.4E-2</v>
      </c>
      <c r="N21" s="22">
        <v>0.08</v>
      </c>
      <c r="O21" s="22">
        <v>0</v>
      </c>
      <c r="P21" s="54">
        <v>0</v>
      </c>
      <c r="Q21" s="348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36"/>
      <c r="D22" s="282"/>
      <c r="E22" s="382" t="s">
        <v>20</v>
      </c>
      <c r="F22" s="412">
        <f>F15+F16+F17+F18+F19+F20+F21+60</f>
        <v>900</v>
      </c>
      <c r="G22" s="167"/>
      <c r="H22" s="247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19">
        <f>SUM(K15:K21)</f>
        <v>733.66</v>
      </c>
      <c r="L22" s="686">
        <f t="shared" ref="L22:X22" si="2">SUM(L14:L21)</f>
        <v>0.2</v>
      </c>
      <c r="M22" s="686">
        <f t="shared" si="2"/>
        <v>0.32400000000000007</v>
      </c>
      <c r="N22" s="687">
        <f t="shared" si="2"/>
        <v>14.9</v>
      </c>
      <c r="O22" s="687">
        <f t="shared" si="2"/>
        <v>235.70000000000002</v>
      </c>
      <c r="P22" s="688">
        <f t="shared" si="2"/>
        <v>0.08</v>
      </c>
      <c r="Q22" s="686">
        <f t="shared" si="2"/>
        <v>100.95</v>
      </c>
      <c r="R22" s="687">
        <f t="shared" si="2"/>
        <v>369.47</v>
      </c>
      <c r="S22" s="687">
        <f t="shared" si="2"/>
        <v>110.07</v>
      </c>
      <c r="T22" s="687">
        <f t="shared" si="2"/>
        <v>7.25</v>
      </c>
      <c r="U22" s="687">
        <f t="shared" si="2"/>
        <v>1148.8499999999999</v>
      </c>
      <c r="V22" s="687">
        <f t="shared" si="2"/>
        <v>1.7000000000000001E-2</v>
      </c>
      <c r="W22" s="687">
        <f t="shared" si="2"/>
        <v>1.2200000000000001E-2</v>
      </c>
      <c r="X22" s="857">
        <f t="shared" si="2"/>
        <v>0.17300000000000001</v>
      </c>
    </row>
    <row r="23" spans="1:24" s="18" customFormat="1" ht="33.75" customHeight="1" thickBot="1" x14ac:dyDescent="0.4">
      <c r="A23" s="328"/>
      <c r="B23" s="390"/>
      <c r="C23" s="392"/>
      <c r="D23" s="378"/>
      <c r="E23" s="384" t="s">
        <v>21</v>
      </c>
      <c r="F23" s="378"/>
      <c r="G23" s="406"/>
      <c r="H23" s="380"/>
      <c r="I23" s="47"/>
      <c r="J23" s="48"/>
      <c r="K23" s="420">
        <f>K22/23.5</f>
        <v>31.219574468085106</v>
      </c>
      <c r="L23" s="380"/>
      <c r="M23" s="376"/>
      <c r="N23" s="47"/>
      <c r="O23" s="47"/>
      <c r="P23" s="379"/>
      <c r="Q23" s="380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66" customFormat="1" ht="18" x14ac:dyDescent="0.35">
      <c r="B25" s="350"/>
      <c r="C25" s="350"/>
      <c r="D25" s="351"/>
      <c r="E25" s="352"/>
      <c r="F25" s="353"/>
      <c r="G25" s="351"/>
      <c r="H25" s="351"/>
      <c r="I25" s="351"/>
      <c r="J25" s="35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38"/>
      <c r="C4" s="524" t="s">
        <v>39</v>
      </c>
      <c r="D4" s="132"/>
      <c r="E4" s="200"/>
      <c r="F4" s="127"/>
      <c r="G4" s="134"/>
      <c r="H4" s="85" t="s">
        <v>22</v>
      </c>
      <c r="I4" s="85"/>
      <c r="J4" s="85"/>
      <c r="K4" s="234" t="s">
        <v>23</v>
      </c>
      <c r="L4" s="960" t="s">
        <v>24</v>
      </c>
      <c r="M4" s="961"/>
      <c r="N4" s="962"/>
      <c r="O4" s="962"/>
      <c r="P4" s="962"/>
      <c r="Q4" s="964" t="s">
        <v>25</v>
      </c>
      <c r="R4" s="965"/>
      <c r="S4" s="965"/>
      <c r="T4" s="965"/>
      <c r="U4" s="965"/>
      <c r="V4" s="965"/>
      <c r="W4" s="965"/>
      <c r="X4" s="969"/>
    </row>
    <row r="5" spans="1:24" s="18" customFormat="1" ht="28.5" customHeight="1" thickBot="1" x14ac:dyDescent="0.4">
      <c r="A5" s="183" t="s">
        <v>0</v>
      </c>
      <c r="B5" s="539"/>
      <c r="C5" s="135" t="s">
        <v>40</v>
      </c>
      <c r="D5" s="544" t="s">
        <v>41</v>
      </c>
      <c r="E5" s="135" t="s">
        <v>38</v>
      </c>
      <c r="F5" s="128" t="s">
        <v>26</v>
      </c>
      <c r="G5" s="135" t="s">
        <v>37</v>
      </c>
      <c r="H5" s="720" t="s">
        <v>27</v>
      </c>
      <c r="I5" s="721" t="s">
        <v>28</v>
      </c>
      <c r="J5" s="722" t="s">
        <v>29</v>
      </c>
      <c r="K5" s="235" t="s">
        <v>30</v>
      </c>
      <c r="L5" s="723" t="s">
        <v>31</v>
      </c>
      <c r="M5" s="723" t="s">
        <v>132</v>
      </c>
      <c r="N5" s="723" t="s">
        <v>32</v>
      </c>
      <c r="O5" s="833" t="s">
        <v>133</v>
      </c>
      <c r="P5" s="823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683" t="s">
        <v>138</v>
      </c>
    </row>
    <row r="6" spans="1:24" s="18" customFormat="1" ht="26.5" customHeight="1" x14ac:dyDescent="0.35">
      <c r="A6" s="185" t="s">
        <v>5</v>
      </c>
      <c r="B6" s="423"/>
      <c r="C6" s="179">
        <v>134</v>
      </c>
      <c r="D6" s="312" t="s">
        <v>19</v>
      </c>
      <c r="E6" s="345" t="s">
        <v>123</v>
      </c>
      <c r="F6" s="179">
        <v>150</v>
      </c>
      <c r="G6" s="413"/>
      <c r="H6" s="337">
        <v>0.6</v>
      </c>
      <c r="I6" s="42">
        <v>0</v>
      </c>
      <c r="J6" s="43">
        <v>16.95</v>
      </c>
      <c r="K6" s="417">
        <v>69</v>
      </c>
      <c r="L6" s="337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2">
        <v>1.4999999999999999E-2</v>
      </c>
    </row>
    <row r="7" spans="1:24" s="18" customFormat="1" ht="26.5" customHeight="1" x14ac:dyDescent="0.35">
      <c r="A7" s="387"/>
      <c r="B7" s="540" t="s">
        <v>79</v>
      </c>
      <c r="C7" s="226">
        <v>221</v>
      </c>
      <c r="D7" s="456" t="s">
        <v>9</v>
      </c>
      <c r="E7" s="297" t="s">
        <v>77</v>
      </c>
      <c r="F7" s="226">
        <v>90</v>
      </c>
      <c r="G7" s="456"/>
      <c r="H7" s="407">
        <v>18.100000000000001</v>
      </c>
      <c r="I7" s="73">
        <v>15.7</v>
      </c>
      <c r="J7" s="74">
        <v>11.7</v>
      </c>
      <c r="K7" s="547">
        <v>261.8</v>
      </c>
      <c r="L7" s="407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388"/>
      <c r="B8" s="541" t="s">
        <v>81</v>
      </c>
      <c r="C8" s="227">
        <v>81</v>
      </c>
      <c r="D8" s="455" t="s">
        <v>9</v>
      </c>
      <c r="E8" s="395" t="s">
        <v>76</v>
      </c>
      <c r="F8" s="227">
        <v>90</v>
      </c>
      <c r="G8" s="455"/>
      <c r="H8" s="303">
        <v>22.41</v>
      </c>
      <c r="I8" s="77">
        <v>15.3</v>
      </c>
      <c r="J8" s="139">
        <v>0.54</v>
      </c>
      <c r="K8" s="548">
        <v>229.77</v>
      </c>
      <c r="L8" s="303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24"/>
      <c r="C9" s="130">
        <v>227</v>
      </c>
      <c r="D9" s="253" t="s">
        <v>67</v>
      </c>
      <c r="E9" s="396" t="s">
        <v>131</v>
      </c>
      <c r="F9" s="357">
        <v>150</v>
      </c>
      <c r="G9" s="209"/>
      <c r="H9" s="311">
        <v>4.3499999999999996</v>
      </c>
      <c r="I9" s="105">
        <v>3.9</v>
      </c>
      <c r="J9" s="258">
        <v>20.399999999999999</v>
      </c>
      <c r="K9" s="518">
        <v>134.25</v>
      </c>
      <c r="L9" s="311">
        <v>0.12</v>
      </c>
      <c r="M9" s="105">
        <v>0.08</v>
      </c>
      <c r="N9" s="105">
        <v>0</v>
      </c>
      <c r="O9" s="105">
        <v>19.5</v>
      </c>
      <c r="P9" s="258">
        <v>0.08</v>
      </c>
      <c r="Q9" s="259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58">
        <v>8.9999999999999993E-3</v>
      </c>
    </row>
    <row r="10" spans="1:24" s="38" customFormat="1" ht="38.25" customHeight="1" x14ac:dyDescent="0.35">
      <c r="A10" s="184"/>
      <c r="B10" s="542"/>
      <c r="C10" s="175">
        <v>95</v>
      </c>
      <c r="D10" s="331" t="s">
        <v>17</v>
      </c>
      <c r="E10" s="402" t="s">
        <v>167</v>
      </c>
      <c r="F10" s="356">
        <v>200</v>
      </c>
      <c r="G10" s="208"/>
      <c r="H10" s="301">
        <v>0</v>
      </c>
      <c r="I10" s="17">
        <v>0</v>
      </c>
      <c r="J10" s="46">
        <v>20.2</v>
      </c>
      <c r="K10" s="320">
        <v>81.400000000000006</v>
      </c>
      <c r="L10" s="301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42"/>
      <c r="C11" s="177">
        <v>119</v>
      </c>
      <c r="D11" s="190" t="s">
        <v>13</v>
      </c>
      <c r="E11" s="190" t="s">
        <v>57</v>
      </c>
      <c r="F11" s="225">
        <v>20</v>
      </c>
      <c r="G11" s="167"/>
      <c r="H11" s="301">
        <v>1.4</v>
      </c>
      <c r="I11" s="17">
        <v>0.14000000000000001</v>
      </c>
      <c r="J11" s="46">
        <v>8.8000000000000007</v>
      </c>
      <c r="K11" s="320">
        <v>48</v>
      </c>
      <c r="L11" s="301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42"/>
      <c r="C12" s="174">
        <v>120</v>
      </c>
      <c r="D12" s="218" t="s">
        <v>14</v>
      </c>
      <c r="E12" s="190" t="s">
        <v>12</v>
      </c>
      <c r="F12" s="174">
        <v>20</v>
      </c>
      <c r="G12" s="317"/>
      <c r="H12" s="301">
        <v>1.1399999999999999</v>
      </c>
      <c r="I12" s="17">
        <v>0.22</v>
      </c>
      <c r="J12" s="46">
        <v>7.44</v>
      </c>
      <c r="K12" s="321">
        <v>36.26</v>
      </c>
      <c r="L12" s="348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387"/>
      <c r="B13" s="540" t="s">
        <v>79</v>
      </c>
      <c r="C13" s="226"/>
      <c r="D13" s="456"/>
      <c r="E13" s="397" t="s">
        <v>20</v>
      </c>
      <c r="F13" s="374">
        <f>F6+F7+F9+F10+F11+F12</f>
        <v>630</v>
      </c>
      <c r="G13" s="670"/>
      <c r="H13" s="585">
        <f t="shared" ref="H13:K13" si="0">H6+H7+H9+H10+H11+H12</f>
        <v>25.590000000000003</v>
      </c>
      <c r="I13" s="586">
        <f t="shared" si="0"/>
        <v>19.959999999999997</v>
      </c>
      <c r="J13" s="587">
        <f t="shared" si="0"/>
        <v>85.49</v>
      </c>
      <c r="K13" s="653">
        <f t="shared" si="0"/>
        <v>630.71</v>
      </c>
      <c r="L13" s="248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388"/>
      <c r="B14" s="541" t="s">
        <v>81</v>
      </c>
      <c r="C14" s="227"/>
      <c r="D14" s="455"/>
      <c r="E14" s="398" t="s">
        <v>20</v>
      </c>
      <c r="F14" s="372">
        <f>F6+F8+F9+F10+F11+F12</f>
        <v>630</v>
      </c>
      <c r="G14" s="206"/>
      <c r="H14" s="408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49">
        <f>K6+K8+K9+K10+K11+K12</f>
        <v>598.67999999999995</v>
      </c>
      <c r="L14" s="408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34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387"/>
      <c r="B15" s="540" t="s">
        <v>79</v>
      </c>
      <c r="C15" s="226"/>
      <c r="D15" s="456"/>
      <c r="E15" s="399" t="s">
        <v>21</v>
      </c>
      <c r="F15" s="226"/>
      <c r="G15" s="205"/>
      <c r="H15" s="248"/>
      <c r="I15" s="24"/>
      <c r="J15" s="75"/>
      <c r="K15" s="550">
        <f>K13/23.5</f>
        <v>26.838723404255322</v>
      </c>
      <c r="L15" s="248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389"/>
      <c r="B16" s="543" t="s">
        <v>81</v>
      </c>
      <c r="C16" s="229"/>
      <c r="D16" s="457"/>
      <c r="E16" s="400" t="s">
        <v>21</v>
      </c>
      <c r="F16" s="229"/>
      <c r="G16" s="207"/>
      <c r="H16" s="563"/>
      <c r="I16" s="525"/>
      <c r="J16" s="526"/>
      <c r="K16" s="551">
        <f>K14/23.5</f>
        <v>25.475744680851061</v>
      </c>
      <c r="L16" s="563"/>
      <c r="M16" s="525"/>
      <c r="N16" s="525"/>
      <c r="O16" s="525"/>
      <c r="P16" s="526"/>
      <c r="Q16" s="564"/>
      <c r="R16" s="525"/>
      <c r="S16" s="525"/>
      <c r="T16" s="525"/>
      <c r="U16" s="525"/>
      <c r="V16" s="525"/>
      <c r="W16" s="525"/>
      <c r="X16" s="526"/>
    </row>
    <row r="17" spans="1:24" s="18" customFormat="1" ht="33.75" customHeight="1" x14ac:dyDescent="0.35">
      <c r="A17" s="111" t="s">
        <v>6</v>
      </c>
      <c r="B17" s="152"/>
      <c r="C17" s="844">
        <v>172</v>
      </c>
      <c r="D17" s="426" t="s">
        <v>19</v>
      </c>
      <c r="E17" s="401" t="s">
        <v>154</v>
      </c>
      <c r="F17" s="744">
        <v>60</v>
      </c>
      <c r="G17" s="362"/>
      <c r="H17" s="364">
        <v>1.86</v>
      </c>
      <c r="I17" s="114">
        <v>0.12</v>
      </c>
      <c r="J17" s="116">
        <v>4.26</v>
      </c>
      <c r="K17" s="745">
        <v>24.6</v>
      </c>
      <c r="L17" s="364">
        <v>0.06</v>
      </c>
      <c r="M17" s="114">
        <v>0.11</v>
      </c>
      <c r="N17" s="114">
        <v>6</v>
      </c>
      <c r="O17" s="114">
        <v>1.2</v>
      </c>
      <c r="P17" s="115">
        <v>0</v>
      </c>
      <c r="Q17" s="364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79</v>
      </c>
      <c r="C18" s="707">
        <v>49</v>
      </c>
      <c r="D18" s="456" t="s">
        <v>8</v>
      </c>
      <c r="E18" s="579" t="s">
        <v>121</v>
      </c>
      <c r="F18" s="452">
        <v>200</v>
      </c>
      <c r="G18" s="205"/>
      <c r="H18" s="580">
        <v>8.6</v>
      </c>
      <c r="I18" s="581">
        <v>8.4</v>
      </c>
      <c r="J18" s="582">
        <v>10.8</v>
      </c>
      <c r="K18" s="583">
        <v>153.80000000000001</v>
      </c>
      <c r="L18" s="580">
        <v>0.1</v>
      </c>
      <c r="M18" s="581">
        <v>0.16</v>
      </c>
      <c r="N18" s="581">
        <v>10</v>
      </c>
      <c r="O18" s="581">
        <v>305.8</v>
      </c>
      <c r="P18" s="673">
        <v>0.36</v>
      </c>
      <c r="Q18" s="580">
        <v>36.840000000000003</v>
      </c>
      <c r="R18" s="581">
        <v>101.94</v>
      </c>
      <c r="S18" s="581">
        <v>30.52</v>
      </c>
      <c r="T18" s="581">
        <v>1.2</v>
      </c>
      <c r="U18" s="581">
        <v>199.4</v>
      </c>
      <c r="V18" s="581">
        <v>4.0000000000000001E-3</v>
      </c>
      <c r="W18" s="581">
        <v>0</v>
      </c>
      <c r="X18" s="582">
        <v>7.0000000000000007E-2</v>
      </c>
    </row>
    <row r="19" spans="1:24" s="18" customFormat="1" ht="33.75" customHeight="1" x14ac:dyDescent="0.35">
      <c r="A19" s="109"/>
      <c r="B19" s="848" t="s">
        <v>81</v>
      </c>
      <c r="C19" s="845">
        <v>37</v>
      </c>
      <c r="D19" s="746" t="s">
        <v>8</v>
      </c>
      <c r="E19" s="747" t="s">
        <v>58</v>
      </c>
      <c r="F19" s="748">
        <v>200</v>
      </c>
      <c r="G19" s="749"/>
      <c r="H19" s="750">
        <v>6</v>
      </c>
      <c r="I19" s="751">
        <v>5.4</v>
      </c>
      <c r="J19" s="752">
        <v>10.8</v>
      </c>
      <c r="K19" s="753">
        <v>115.6</v>
      </c>
      <c r="L19" s="750">
        <v>0.1</v>
      </c>
      <c r="M19" s="751">
        <v>0.1</v>
      </c>
      <c r="N19" s="751">
        <v>10.7</v>
      </c>
      <c r="O19" s="751">
        <v>162</v>
      </c>
      <c r="P19" s="754">
        <v>0</v>
      </c>
      <c r="Q19" s="750">
        <v>33.14</v>
      </c>
      <c r="R19" s="751">
        <v>77.040000000000006</v>
      </c>
      <c r="S19" s="751">
        <v>27.32</v>
      </c>
      <c r="T19" s="751">
        <v>1.02</v>
      </c>
      <c r="U19" s="751">
        <v>565.79999999999995</v>
      </c>
      <c r="V19" s="751">
        <v>6.0000000000000001E-3</v>
      </c>
      <c r="W19" s="751">
        <v>0</v>
      </c>
      <c r="X19" s="752">
        <v>0.05</v>
      </c>
    </row>
    <row r="20" spans="1:24" s="18" customFormat="1" ht="33.75" customHeight="1" x14ac:dyDescent="0.35">
      <c r="A20" s="112"/>
      <c r="B20" s="156" t="s">
        <v>79</v>
      </c>
      <c r="C20" s="707">
        <v>179</v>
      </c>
      <c r="D20" s="456" t="s">
        <v>9</v>
      </c>
      <c r="E20" s="579" t="s">
        <v>118</v>
      </c>
      <c r="F20" s="452">
        <v>90</v>
      </c>
      <c r="G20" s="205"/>
      <c r="H20" s="580">
        <v>11.61</v>
      </c>
      <c r="I20" s="581">
        <v>7.02</v>
      </c>
      <c r="J20" s="582">
        <v>2.52</v>
      </c>
      <c r="K20" s="583">
        <v>119.43</v>
      </c>
      <c r="L20" s="580">
        <v>0.21</v>
      </c>
      <c r="M20" s="581">
        <v>1.55</v>
      </c>
      <c r="N20" s="581">
        <v>77.16</v>
      </c>
      <c r="O20" s="581">
        <v>4412.25</v>
      </c>
      <c r="P20" s="673">
        <v>1.08</v>
      </c>
      <c r="Q20" s="580">
        <v>22.15</v>
      </c>
      <c r="R20" s="581">
        <v>221.14</v>
      </c>
      <c r="S20" s="581">
        <v>14.93</v>
      </c>
      <c r="T20" s="581">
        <v>11.35</v>
      </c>
      <c r="U20" s="581">
        <v>233.1</v>
      </c>
      <c r="V20" s="581">
        <v>6.0000000000000001E-3</v>
      </c>
      <c r="W20" s="581">
        <v>3.5999999999999997E-2</v>
      </c>
      <c r="X20" s="582">
        <v>0.21</v>
      </c>
    </row>
    <row r="21" spans="1:24" s="18" customFormat="1" ht="33.75" customHeight="1" x14ac:dyDescent="0.35">
      <c r="A21" s="112"/>
      <c r="B21" s="157" t="s">
        <v>81</v>
      </c>
      <c r="C21" s="846">
        <v>85</v>
      </c>
      <c r="D21" s="455" t="s">
        <v>9</v>
      </c>
      <c r="E21" s="578" t="s">
        <v>172</v>
      </c>
      <c r="F21" s="453">
        <v>90</v>
      </c>
      <c r="G21" s="206"/>
      <c r="H21" s="461">
        <v>13.77</v>
      </c>
      <c r="I21" s="65">
        <v>7.74</v>
      </c>
      <c r="J21" s="98">
        <v>3.33</v>
      </c>
      <c r="K21" s="459">
        <v>138.15</v>
      </c>
      <c r="L21" s="461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61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17">
        <v>64</v>
      </c>
      <c r="D22" s="255" t="s">
        <v>50</v>
      </c>
      <c r="E22" s="396" t="s">
        <v>75</v>
      </c>
      <c r="F22" s="230">
        <v>150</v>
      </c>
      <c r="G22" s="130"/>
      <c r="H22" s="311">
        <v>6.45</v>
      </c>
      <c r="I22" s="105">
        <v>4.05</v>
      </c>
      <c r="J22" s="258">
        <v>40.200000000000003</v>
      </c>
      <c r="K22" s="518">
        <v>223.65</v>
      </c>
      <c r="L22" s="311">
        <v>0.08</v>
      </c>
      <c r="M22" s="105">
        <v>0.2</v>
      </c>
      <c r="N22" s="105">
        <v>0</v>
      </c>
      <c r="O22" s="105">
        <v>30</v>
      </c>
      <c r="P22" s="106">
        <v>0.11</v>
      </c>
      <c r="Q22" s="311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58">
        <v>0</v>
      </c>
    </row>
    <row r="23" spans="1:24" s="18" customFormat="1" ht="43.5" customHeight="1" x14ac:dyDescent="0.35">
      <c r="A23" s="112"/>
      <c r="B23" s="153"/>
      <c r="C23" s="175">
        <v>95</v>
      </c>
      <c r="D23" s="331" t="s">
        <v>17</v>
      </c>
      <c r="E23" s="402" t="s">
        <v>168</v>
      </c>
      <c r="F23" s="356">
        <v>200</v>
      </c>
      <c r="G23" s="175"/>
      <c r="H23" s="348">
        <v>0</v>
      </c>
      <c r="I23" s="22">
        <v>0</v>
      </c>
      <c r="J23" s="23">
        <v>20</v>
      </c>
      <c r="K23" s="239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01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40">
        <v>119</v>
      </c>
      <c r="D24" s="255" t="s">
        <v>13</v>
      </c>
      <c r="E24" s="192" t="s">
        <v>57</v>
      </c>
      <c r="F24" s="175">
        <v>30</v>
      </c>
      <c r="G24" s="209"/>
      <c r="H24" s="348">
        <v>2.13</v>
      </c>
      <c r="I24" s="22">
        <v>0.21</v>
      </c>
      <c r="J24" s="54">
        <v>13.26</v>
      </c>
      <c r="K24" s="575">
        <v>72</v>
      </c>
      <c r="L24" s="348">
        <v>0.03</v>
      </c>
      <c r="M24" s="22">
        <v>0.01</v>
      </c>
      <c r="N24" s="22">
        <v>0</v>
      </c>
      <c r="O24" s="22">
        <v>0</v>
      </c>
      <c r="P24" s="23">
        <v>0</v>
      </c>
      <c r="Q24" s="34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17">
        <v>120</v>
      </c>
      <c r="D25" s="255" t="s">
        <v>14</v>
      </c>
      <c r="E25" s="192" t="s">
        <v>48</v>
      </c>
      <c r="F25" s="175">
        <v>20</v>
      </c>
      <c r="G25" s="209"/>
      <c r="H25" s="348">
        <v>1.1399999999999999</v>
      </c>
      <c r="I25" s="22">
        <v>0.22</v>
      </c>
      <c r="J25" s="54">
        <v>7.44</v>
      </c>
      <c r="K25" s="575">
        <v>36.26</v>
      </c>
      <c r="L25" s="348">
        <v>0.02</v>
      </c>
      <c r="M25" s="22">
        <v>2.4E-2</v>
      </c>
      <c r="N25" s="22">
        <v>0.08</v>
      </c>
      <c r="O25" s="22">
        <v>0</v>
      </c>
      <c r="P25" s="23">
        <v>0</v>
      </c>
      <c r="Q25" s="34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1" t="s">
        <v>79</v>
      </c>
      <c r="C26" s="707"/>
      <c r="D26" s="216"/>
      <c r="E26" s="584" t="s">
        <v>20</v>
      </c>
      <c r="F26" s="374">
        <f>F17+F18+F20+F22+F23+F24+F25</f>
        <v>750</v>
      </c>
      <c r="G26" s="670"/>
      <c r="H26" s="585">
        <f t="shared" ref="H26:X26" si="8">H17+H18+H20+H22+H23+H24+H25</f>
        <v>31.79</v>
      </c>
      <c r="I26" s="586">
        <f t="shared" si="8"/>
        <v>20.02</v>
      </c>
      <c r="J26" s="587">
        <f t="shared" si="8"/>
        <v>98.48</v>
      </c>
      <c r="K26" s="653">
        <f t="shared" si="8"/>
        <v>710.34</v>
      </c>
      <c r="L26" s="585">
        <f t="shared" si="8"/>
        <v>0.60000000000000009</v>
      </c>
      <c r="M26" s="586">
        <f t="shared" si="8"/>
        <v>2.1539999999999999</v>
      </c>
      <c r="N26" s="586">
        <f t="shared" si="8"/>
        <v>96.24</v>
      </c>
      <c r="O26" s="586">
        <f t="shared" si="8"/>
        <v>4828.45</v>
      </c>
      <c r="P26" s="674">
        <f t="shared" si="8"/>
        <v>2.5099999999999998</v>
      </c>
      <c r="Q26" s="585">
        <f t="shared" si="8"/>
        <v>99.539999999999992</v>
      </c>
      <c r="R26" s="586">
        <f t="shared" si="8"/>
        <v>502.62</v>
      </c>
      <c r="S26" s="586">
        <f t="shared" si="8"/>
        <v>108.28</v>
      </c>
      <c r="T26" s="586">
        <f t="shared" si="8"/>
        <v>15.52</v>
      </c>
      <c r="U26" s="586">
        <f t="shared" si="8"/>
        <v>973.6</v>
      </c>
      <c r="V26" s="586">
        <f t="shared" si="8"/>
        <v>1.2999999999999999E-2</v>
      </c>
      <c r="W26" s="586">
        <f t="shared" si="8"/>
        <v>4.1000000000000002E-2</v>
      </c>
      <c r="X26" s="587">
        <f t="shared" si="8"/>
        <v>0.312</v>
      </c>
    </row>
    <row r="27" spans="1:24" s="18" customFormat="1" ht="33.75" customHeight="1" x14ac:dyDescent="0.35">
      <c r="A27" s="112"/>
      <c r="B27" s="798" t="s">
        <v>81</v>
      </c>
      <c r="C27" s="847"/>
      <c r="D27" s="588"/>
      <c r="E27" s="589" t="s">
        <v>20</v>
      </c>
      <c r="F27" s="373">
        <f>F17+F19+F21+F22+F23+F24+F25</f>
        <v>750</v>
      </c>
      <c r="G27" s="671"/>
      <c r="H27" s="634">
        <f t="shared" ref="H27:X27" si="9">H17+H19+H21+H22+H23+H24+H25</f>
        <v>31.349999999999998</v>
      </c>
      <c r="I27" s="631">
        <f t="shared" si="9"/>
        <v>17.740000000000002</v>
      </c>
      <c r="J27" s="635">
        <f t="shared" si="9"/>
        <v>99.29</v>
      </c>
      <c r="K27" s="672">
        <f t="shared" si="9"/>
        <v>690.86</v>
      </c>
      <c r="L27" s="634">
        <f t="shared" si="9"/>
        <v>0.55000000000000004</v>
      </c>
      <c r="M27" s="631">
        <f t="shared" si="9"/>
        <v>1.9239999999999999</v>
      </c>
      <c r="N27" s="631">
        <f t="shared" si="9"/>
        <v>26.569999999999997</v>
      </c>
      <c r="O27" s="631">
        <f t="shared" si="9"/>
        <v>4197.9299999999994</v>
      </c>
      <c r="P27" s="638">
        <f t="shared" si="9"/>
        <v>1.91</v>
      </c>
      <c r="Q27" s="634">
        <f t="shared" si="9"/>
        <v>102.49</v>
      </c>
      <c r="R27" s="631">
        <f t="shared" si="9"/>
        <v>460.98</v>
      </c>
      <c r="S27" s="631">
        <f t="shared" si="9"/>
        <v>107.33</v>
      </c>
      <c r="T27" s="631">
        <f t="shared" si="9"/>
        <v>8.39</v>
      </c>
      <c r="U27" s="631">
        <f t="shared" si="9"/>
        <v>1302.3799999999999</v>
      </c>
      <c r="V27" s="631">
        <f t="shared" si="9"/>
        <v>0.04</v>
      </c>
      <c r="W27" s="631">
        <f t="shared" si="9"/>
        <v>3.3000000000000002E-2</v>
      </c>
      <c r="X27" s="635">
        <f t="shared" si="9"/>
        <v>0.24200000000000002</v>
      </c>
    </row>
    <row r="28" spans="1:24" s="18" customFormat="1" ht="33.75" customHeight="1" thickBot="1" x14ac:dyDescent="0.4">
      <c r="A28" s="112"/>
      <c r="B28" s="796" t="s">
        <v>79</v>
      </c>
      <c r="C28" s="734"/>
      <c r="D28" s="590"/>
      <c r="E28" s="591" t="s">
        <v>21</v>
      </c>
      <c r="F28" s="592"/>
      <c r="G28" s="593"/>
      <c r="H28" s="585"/>
      <c r="I28" s="586"/>
      <c r="J28" s="587"/>
      <c r="K28" s="601">
        <f>K26/23.5</f>
        <v>30.227234042553192</v>
      </c>
      <c r="L28" s="585"/>
      <c r="M28" s="586"/>
      <c r="N28" s="586"/>
      <c r="O28" s="586"/>
      <c r="P28" s="674"/>
      <c r="Q28" s="585"/>
      <c r="R28" s="586"/>
      <c r="S28" s="586"/>
      <c r="T28" s="586"/>
      <c r="U28" s="586"/>
      <c r="V28" s="586"/>
      <c r="W28" s="586"/>
      <c r="X28" s="587"/>
    </row>
    <row r="29" spans="1:24" s="18" customFormat="1" ht="33.75" customHeight="1" thickBot="1" x14ac:dyDescent="0.4">
      <c r="A29" s="492"/>
      <c r="B29" s="713" t="s">
        <v>81</v>
      </c>
      <c r="C29" s="710"/>
      <c r="D29" s="594"/>
      <c r="E29" s="595" t="s">
        <v>21</v>
      </c>
      <c r="F29" s="596"/>
      <c r="G29" s="207"/>
      <c r="H29" s="597"/>
      <c r="I29" s="598"/>
      <c r="J29" s="599"/>
      <c r="K29" s="600">
        <f>K27/23.5</f>
        <v>29.398297872340425</v>
      </c>
      <c r="L29" s="597"/>
      <c r="M29" s="598"/>
      <c r="N29" s="598"/>
      <c r="O29" s="598"/>
      <c r="P29" s="675"/>
      <c r="Q29" s="597"/>
      <c r="R29" s="598"/>
      <c r="S29" s="598"/>
      <c r="T29" s="598"/>
      <c r="U29" s="598"/>
      <c r="V29" s="598"/>
      <c r="W29" s="598"/>
      <c r="X29" s="599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69</v>
      </c>
      <c r="B31" s="546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70</v>
      </c>
      <c r="B32" s="289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900"/>
      <c r="C4" s="127" t="s">
        <v>39</v>
      </c>
      <c r="D4" s="168"/>
      <c r="E4" s="214"/>
      <c r="F4" s="973" t="s">
        <v>26</v>
      </c>
      <c r="G4" s="134"/>
      <c r="H4" s="85" t="s">
        <v>22</v>
      </c>
      <c r="I4" s="85"/>
      <c r="J4" s="85"/>
      <c r="K4" s="234" t="s">
        <v>23</v>
      </c>
      <c r="L4" s="960" t="s">
        <v>24</v>
      </c>
      <c r="M4" s="961"/>
      <c r="N4" s="962"/>
      <c r="O4" s="962"/>
      <c r="P4" s="963"/>
      <c r="Q4" s="966" t="s">
        <v>25</v>
      </c>
      <c r="R4" s="967"/>
      <c r="S4" s="967"/>
      <c r="T4" s="967"/>
      <c r="U4" s="967"/>
      <c r="V4" s="967"/>
      <c r="W4" s="967"/>
      <c r="X4" s="968"/>
    </row>
    <row r="5" spans="1:24" s="18" customFormat="1" ht="28.5" customHeight="1" thickBot="1" x14ac:dyDescent="0.4">
      <c r="A5" s="86" t="s">
        <v>0</v>
      </c>
      <c r="B5" s="437"/>
      <c r="C5" s="128" t="s">
        <v>40</v>
      </c>
      <c r="D5" s="169" t="s">
        <v>41</v>
      </c>
      <c r="E5" s="128" t="s">
        <v>38</v>
      </c>
      <c r="F5" s="974"/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8" t="s">
        <v>31</v>
      </c>
      <c r="M5" s="488" t="s">
        <v>132</v>
      </c>
      <c r="N5" s="488" t="s">
        <v>32</v>
      </c>
      <c r="O5" s="681" t="s">
        <v>133</v>
      </c>
      <c r="P5" s="488" t="s">
        <v>134</v>
      </c>
      <c r="Q5" s="488" t="s">
        <v>33</v>
      </c>
      <c r="R5" s="488" t="s">
        <v>34</v>
      </c>
      <c r="S5" s="488" t="s">
        <v>35</v>
      </c>
      <c r="T5" s="488" t="s">
        <v>36</v>
      </c>
      <c r="U5" s="488" t="s">
        <v>135</v>
      </c>
      <c r="V5" s="488" t="s">
        <v>136</v>
      </c>
      <c r="W5" s="488" t="s">
        <v>137</v>
      </c>
      <c r="X5" s="488" t="s">
        <v>138</v>
      </c>
    </row>
    <row r="6" spans="1:24" s="18" customFormat="1" ht="33.75" customHeight="1" x14ac:dyDescent="0.35">
      <c r="A6" s="117" t="s">
        <v>6</v>
      </c>
      <c r="B6" s="553"/>
      <c r="C6" s="179">
        <v>13</v>
      </c>
      <c r="D6" s="345" t="s">
        <v>7</v>
      </c>
      <c r="E6" s="445" t="s">
        <v>61</v>
      </c>
      <c r="F6" s="933">
        <v>60</v>
      </c>
      <c r="G6" s="179"/>
      <c r="H6" s="464">
        <v>1.2</v>
      </c>
      <c r="I6" s="57">
        <v>4.26</v>
      </c>
      <c r="J6" s="58">
        <v>6.18</v>
      </c>
      <c r="K6" s="930">
        <v>67.92</v>
      </c>
      <c r="L6" s="464">
        <v>0.03</v>
      </c>
      <c r="M6" s="57">
        <v>0.02</v>
      </c>
      <c r="N6" s="57">
        <v>7.44</v>
      </c>
      <c r="O6" s="57">
        <v>930</v>
      </c>
      <c r="P6" s="532">
        <v>0</v>
      </c>
      <c r="Q6" s="464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864">
        <v>48</v>
      </c>
      <c r="D7" s="331" t="s">
        <v>8</v>
      </c>
      <c r="E7" s="402" t="s">
        <v>78</v>
      </c>
      <c r="F7" s="356">
        <v>200</v>
      </c>
      <c r="G7" s="176"/>
      <c r="H7" s="302">
        <v>7.2</v>
      </c>
      <c r="I7" s="13">
        <v>6.4</v>
      </c>
      <c r="J7" s="50">
        <v>8</v>
      </c>
      <c r="K7" s="368">
        <v>117.6</v>
      </c>
      <c r="L7" s="302">
        <v>0.1</v>
      </c>
      <c r="M7" s="13">
        <v>0.08</v>
      </c>
      <c r="N7" s="13">
        <v>15.44</v>
      </c>
      <c r="O7" s="13">
        <v>96</v>
      </c>
      <c r="P7" s="25">
        <v>0.06</v>
      </c>
      <c r="Q7" s="302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83"/>
      <c r="B8" s="203" t="s">
        <v>81</v>
      </c>
      <c r="C8" s="372">
        <v>126</v>
      </c>
      <c r="D8" s="455" t="s">
        <v>9</v>
      </c>
      <c r="E8" s="887" t="s">
        <v>176</v>
      </c>
      <c r="F8" s="699">
        <v>90</v>
      </c>
      <c r="G8" s="227"/>
      <c r="H8" s="303">
        <v>16.649999999999999</v>
      </c>
      <c r="I8" s="77">
        <v>8.01</v>
      </c>
      <c r="J8" s="139">
        <v>4.8600000000000003</v>
      </c>
      <c r="K8" s="835">
        <v>168.75</v>
      </c>
      <c r="L8" s="303">
        <v>0.15</v>
      </c>
      <c r="M8" s="77">
        <v>0.12</v>
      </c>
      <c r="N8" s="77">
        <v>2.0099999999999998</v>
      </c>
      <c r="O8" s="77">
        <v>0</v>
      </c>
      <c r="P8" s="691">
        <v>0</v>
      </c>
      <c r="Q8" s="303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83"/>
      <c r="B9" s="119"/>
      <c r="C9" s="412">
        <v>54</v>
      </c>
      <c r="D9" s="218" t="s">
        <v>67</v>
      </c>
      <c r="E9" s="191" t="s">
        <v>43</v>
      </c>
      <c r="F9" s="167">
        <v>150</v>
      </c>
      <c r="G9" s="174"/>
      <c r="H9" s="348">
        <v>7.2</v>
      </c>
      <c r="I9" s="22">
        <v>5.0999999999999996</v>
      </c>
      <c r="J9" s="54">
        <v>33.9</v>
      </c>
      <c r="K9" s="367">
        <v>210.3</v>
      </c>
      <c r="L9" s="348">
        <v>0.21</v>
      </c>
      <c r="M9" s="22">
        <v>0.11</v>
      </c>
      <c r="N9" s="22">
        <v>0</v>
      </c>
      <c r="O9" s="22">
        <v>0</v>
      </c>
      <c r="P9" s="23">
        <v>0</v>
      </c>
      <c r="Q9" s="34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83"/>
      <c r="B10" s="119"/>
      <c r="C10" s="864">
        <v>107</v>
      </c>
      <c r="D10" s="331" t="s">
        <v>17</v>
      </c>
      <c r="E10" s="402" t="s">
        <v>147</v>
      </c>
      <c r="F10" s="356">
        <v>200</v>
      </c>
      <c r="G10" s="176"/>
      <c r="H10" s="301">
        <v>0</v>
      </c>
      <c r="I10" s="17">
        <v>0</v>
      </c>
      <c r="J10" s="46">
        <v>24.2</v>
      </c>
      <c r="K10" s="931">
        <v>96.6</v>
      </c>
      <c r="L10" s="301">
        <v>0.08</v>
      </c>
      <c r="M10" s="17"/>
      <c r="N10" s="17">
        <v>50</v>
      </c>
      <c r="O10" s="17">
        <v>0.06</v>
      </c>
      <c r="P10" s="20"/>
      <c r="Q10" s="301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859"/>
      <c r="B11" s="112"/>
      <c r="C11" s="862">
        <v>119</v>
      </c>
      <c r="D11" s="218" t="s">
        <v>13</v>
      </c>
      <c r="E11" s="190" t="s">
        <v>57</v>
      </c>
      <c r="F11" s="439">
        <v>20</v>
      </c>
      <c r="G11" s="174"/>
      <c r="H11" s="301">
        <v>1.4</v>
      </c>
      <c r="I11" s="17">
        <v>0.14000000000000001</v>
      </c>
      <c r="J11" s="46">
        <v>8.8000000000000007</v>
      </c>
      <c r="K11" s="931">
        <v>48</v>
      </c>
      <c r="L11" s="301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01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859"/>
      <c r="B12" s="112"/>
      <c r="C12" s="412">
        <v>120</v>
      </c>
      <c r="D12" s="218" t="s">
        <v>14</v>
      </c>
      <c r="E12" s="191" t="s">
        <v>48</v>
      </c>
      <c r="F12" s="167">
        <v>20</v>
      </c>
      <c r="G12" s="174"/>
      <c r="H12" s="301">
        <v>1.1399999999999999</v>
      </c>
      <c r="I12" s="17">
        <v>0.22</v>
      </c>
      <c r="J12" s="46">
        <v>7.44</v>
      </c>
      <c r="K12" s="932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859"/>
      <c r="B13" s="201" t="s">
        <v>79</v>
      </c>
      <c r="C13" s="901"/>
      <c r="D13" s="494"/>
      <c r="E13" s="397" t="s">
        <v>20</v>
      </c>
      <c r="F13" s="653" t="e">
        <f>F6+F7+#REF!+F9+F10+F11+F12</f>
        <v>#REF!</v>
      </c>
      <c r="G13" s="374"/>
      <c r="H13" s="585" t="e">
        <f>H6+H7+#REF!+H9+H10+H11+H12</f>
        <v>#REF!</v>
      </c>
      <c r="I13" s="586" t="e">
        <f>I6+I7+#REF!+I9+I10+I11+I12</f>
        <v>#REF!</v>
      </c>
      <c r="J13" s="587" t="e">
        <f>J6+J7+#REF!+J9+J10+J11+J12</f>
        <v>#REF!</v>
      </c>
      <c r="K13" s="670" t="e">
        <f>K6+K7+#REF!+K9+K10+K11+K12</f>
        <v>#REF!</v>
      </c>
      <c r="L13" s="585" t="e">
        <f>L6+L7+#REF!+L9+L10+L11+L12</f>
        <v>#REF!</v>
      </c>
      <c r="M13" s="586" t="e">
        <f>M6+M7+#REF!+M9+M10+M11+M12</f>
        <v>#REF!</v>
      </c>
      <c r="N13" s="586" t="e">
        <f>N6+N7+#REF!+N9+N10+N11+N12</f>
        <v>#REF!</v>
      </c>
      <c r="O13" s="586" t="e">
        <f>O6+O7+#REF!+O9+O10+O11+O12</f>
        <v>#REF!</v>
      </c>
      <c r="P13" s="674" t="e">
        <f>P6+P7+#REF!+P9+P10+P11+P12</f>
        <v>#REF!</v>
      </c>
      <c r="Q13" s="585" t="e">
        <f>Q6+Q7+#REF!+Q9+Q10+Q11+Q12</f>
        <v>#REF!</v>
      </c>
      <c r="R13" s="586" t="e">
        <f>R6+R7+#REF!+R9+R10+R11+R12</f>
        <v>#REF!</v>
      </c>
      <c r="S13" s="586" t="e">
        <f>S6+S7+#REF!+S9+S10+S11+S12</f>
        <v>#REF!</v>
      </c>
      <c r="T13" s="586" t="e">
        <f>T6+T7+#REF!+T9+T10+T11+T12</f>
        <v>#REF!</v>
      </c>
      <c r="U13" s="586" t="e">
        <f>U6+U7+#REF!+U9+U10+U11+U12</f>
        <v>#REF!</v>
      </c>
      <c r="V13" s="586" t="e">
        <f>V6+V7+#REF!+V9+V10+V11+V12</f>
        <v>#REF!</v>
      </c>
      <c r="W13" s="586" t="e">
        <f>W6+W7+#REF!+W9+W10+W11+W12</f>
        <v>#REF!</v>
      </c>
      <c r="X13" s="587" t="e">
        <f>X6+X7+#REF!+X9+X10+X11+X12</f>
        <v>#REF!</v>
      </c>
    </row>
    <row r="14" spans="1:24" s="18" customFormat="1" ht="33.75" customHeight="1" x14ac:dyDescent="0.35">
      <c r="A14" s="859"/>
      <c r="B14" s="203" t="s">
        <v>81</v>
      </c>
      <c r="C14" s="902"/>
      <c r="D14" s="493"/>
      <c r="E14" s="398" t="s">
        <v>20</v>
      </c>
      <c r="F14" s="672">
        <f>F6+F7+F8+F10+F9+F11+F12</f>
        <v>740</v>
      </c>
      <c r="G14" s="373"/>
      <c r="H14" s="634">
        <f t="shared" ref="H14:X14" si="0">H6+H7+H8+H10+H9+H11+H12</f>
        <v>34.79</v>
      </c>
      <c r="I14" s="631">
        <f t="shared" si="0"/>
        <v>24.130000000000003</v>
      </c>
      <c r="J14" s="635">
        <f t="shared" si="0"/>
        <v>93.379999999999981</v>
      </c>
      <c r="K14" s="671">
        <f t="shared" si="0"/>
        <v>745.43000000000006</v>
      </c>
      <c r="L14" s="634">
        <f t="shared" si="0"/>
        <v>0.6100000000000001</v>
      </c>
      <c r="M14" s="631">
        <f t="shared" si="0"/>
        <v>0.36000000000000004</v>
      </c>
      <c r="N14" s="631">
        <f t="shared" si="0"/>
        <v>74.97</v>
      </c>
      <c r="O14" s="631">
        <f t="shared" si="0"/>
        <v>1026.06</v>
      </c>
      <c r="P14" s="638">
        <f t="shared" si="0"/>
        <v>0.06</v>
      </c>
      <c r="Q14" s="634">
        <f t="shared" si="0"/>
        <v>141.11000000000001</v>
      </c>
      <c r="R14" s="631">
        <f t="shared" si="0"/>
        <v>733.56000000000006</v>
      </c>
      <c r="S14" s="631">
        <f t="shared" si="0"/>
        <v>280.75</v>
      </c>
      <c r="T14" s="631">
        <f t="shared" si="0"/>
        <v>12.620000000000001</v>
      </c>
      <c r="U14" s="631">
        <f t="shared" si="0"/>
        <v>1153.07</v>
      </c>
      <c r="V14" s="631">
        <f t="shared" si="0"/>
        <v>1.7599999999999998E-2</v>
      </c>
      <c r="W14" s="631">
        <f t="shared" si="0"/>
        <v>8.0000000000000002E-3</v>
      </c>
      <c r="X14" s="635">
        <f t="shared" si="0"/>
        <v>0.32200000000000006</v>
      </c>
    </row>
    <row r="15" spans="1:24" s="18" customFormat="1" ht="33.75" customHeight="1" x14ac:dyDescent="0.35">
      <c r="A15" s="859"/>
      <c r="B15" s="201" t="s">
        <v>79</v>
      </c>
      <c r="C15" s="733"/>
      <c r="D15" s="808"/>
      <c r="E15" s="809" t="s">
        <v>21</v>
      </c>
      <c r="F15" s="593"/>
      <c r="G15" s="295"/>
      <c r="H15" s="248"/>
      <c r="I15" s="24"/>
      <c r="J15" s="75"/>
      <c r="K15" s="759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860"/>
      <c r="B16" s="713" t="s">
        <v>81</v>
      </c>
      <c r="C16" s="903"/>
      <c r="D16" s="786"/>
      <c r="E16" s="400" t="s">
        <v>21</v>
      </c>
      <c r="F16" s="786"/>
      <c r="G16" s="738"/>
      <c r="H16" s="892"/>
      <c r="I16" s="893"/>
      <c r="J16" s="894"/>
      <c r="K16" s="760">
        <f>K14/23.5</f>
        <v>31.720425531914895</v>
      </c>
      <c r="L16" s="892"/>
      <c r="M16" s="893"/>
      <c r="N16" s="893"/>
      <c r="O16" s="893"/>
      <c r="P16" s="895"/>
      <c r="Q16" s="892"/>
      <c r="R16" s="893"/>
      <c r="S16" s="893"/>
      <c r="T16" s="893"/>
      <c r="U16" s="893"/>
      <c r="V16" s="893"/>
      <c r="W16" s="893"/>
      <c r="X16" s="894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1"/>
      <c r="B18" s="521"/>
      <c r="C18" s="351"/>
      <c r="D18" s="263"/>
      <c r="E18" s="27"/>
      <c r="F18" s="28"/>
      <c r="G18" s="11"/>
      <c r="H18" s="9"/>
      <c r="I18" s="11"/>
      <c r="J18" s="11"/>
    </row>
    <row r="19" spans="1:14" ht="18" x14ac:dyDescent="0.35">
      <c r="A19" s="70" t="s">
        <v>69</v>
      </c>
      <c r="B19" s="546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70</v>
      </c>
      <c r="B20" s="289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2022-03-11T06:25:41Z</dcterms:modified>
</cp:coreProperties>
</file>