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13" i="28"/>
  <c r="F13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30"/>
  <c r="K13" i="20" l="1"/>
  <c r="J20" i="6" l="1"/>
  <c r="K24" i="31" l="1"/>
  <c r="K23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<sst xmlns="http://schemas.openxmlformats.org/spreadsheetml/2006/main" count="1514" uniqueCount="191">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</sst>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21" t="s">
        <v>40</v>
      </c>
      <c r="C4" s="359"/>
      <c r="D4" s="487"/>
      <c r="E4" s="621"/>
      <c r="F4" s="620"/>
      <c r="G4" s="336" t="s">
        <v>23</v>
      </c>
      <c r="H4" s="337"/>
      <c r="I4" s="338"/>
      <c r="J4" s="420" t="s">
        <v>24</v>
      </c>
      <c r="K4" s="983" t="s">
        <v>25</v>
      </c>
      <c r="L4" s="984"/>
      <c r="M4" s="985"/>
      <c r="N4" s="985"/>
      <c r="O4" s="986"/>
      <c r="P4" s="987" t="s">
        <v>26</v>
      </c>
      <c r="Q4" s="988"/>
      <c r="R4" s="988"/>
      <c r="S4" s="988"/>
      <c r="T4" s="988"/>
      <c r="U4" s="988"/>
      <c r="V4" s="988"/>
      <c r="W4" s="988"/>
    </row>
    <row r="5" spans="1:23" ht="47" thickBot="1" x14ac:dyDescent="0.4">
      <c r="A5" s="108" t="s">
        <v>0</v>
      </c>
      <c r="B5" s="135" t="s">
        <v>41</v>
      </c>
      <c r="C5" s="632" t="s">
        <v>42</v>
      </c>
      <c r="D5" s="165" t="s">
        <v>39</v>
      </c>
      <c r="E5" s="135" t="s">
        <v>27</v>
      </c>
      <c r="F5" s="128" t="s">
        <v>38</v>
      </c>
      <c r="G5" s="304" t="s">
        <v>28</v>
      </c>
      <c r="H5" s="91" t="s">
        <v>29</v>
      </c>
      <c r="I5" s="92" t="s">
        <v>30</v>
      </c>
      <c r="J5" s="421" t="s">
        <v>31</v>
      </c>
      <c r="K5" s="494" t="s">
        <v>32</v>
      </c>
      <c r="L5" s="494" t="s">
        <v>135</v>
      </c>
      <c r="M5" s="494" t="s">
        <v>33</v>
      </c>
      <c r="N5" s="694" t="s">
        <v>136</v>
      </c>
      <c r="O5" s="494" t="s">
        <v>137</v>
      </c>
      <c r="P5" s="494" t="s">
        <v>34</v>
      </c>
      <c r="Q5" s="494" t="s">
        <v>35</v>
      </c>
      <c r="R5" s="494" t="s">
        <v>36</v>
      </c>
      <c r="S5" s="494" t="s">
        <v>37</v>
      </c>
      <c r="T5" s="494" t="s">
        <v>138</v>
      </c>
      <c r="U5" s="494" t="s">
        <v>139</v>
      </c>
      <c r="V5" s="494" t="s">
        <v>140</v>
      </c>
      <c r="W5" s="494" t="s">
        <v>141</v>
      </c>
    </row>
    <row r="6" spans="1:23" ht="34.5" customHeight="1" x14ac:dyDescent="0.35">
      <c r="A6" s="109" t="s">
        <v>6</v>
      </c>
      <c r="B6" s="274">
        <v>225</v>
      </c>
      <c r="C6" s="271" t="s">
        <v>20</v>
      </c>
      <c r="D6" s="348" t="s">
        <v>180</v>
      </c>
      <c r="E6" s="274" t="s">
        <v>97</v>
      </c>
      <c r="F6" s="626"/>
      <c r="G6" s="328">
        <v>4.5999999999999996</v>
      </c>
      <c r="H6" s="39">
        <v>13.4</v>
      </c>
      <c r="I6" s="276">
        <v>26.9</v>
      </c>
      <c r="J6" s="631">
        <v>250</v>
      </c>
      <c r="K6" s="305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1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2">
        <v>56</v>
      </c>
      <c r="C7" s="257" t="s">
        <v>66</v>
      </c>
      <c r="D7" s="386" t="s">
        <v>111</v>
      </c>
      <c r="E7" s="233" t="s">
        <v>98</v>
      </c>
      <c r="F7" s="130"/>
      <c r="G7" s="352">
        <v>6.31</v>
      </c>
      <c r="H7" s="22">
        <v>7.15</v>
      </c>
      <c r="I7" s="54">
        <v>31.59</v>
      </c>
      <c r="J7" s="351">
        <v>215.25</v>
      </c>
      <c r="K7" s="305">
        <v>0.06</v>
      </c>
      <c r="L7" s="19">
        <v>2.3E-2</v>
      </c>
      <c r="M7" s="17">
        <v>0.88</v>
      </c>
      <c r="N7" s="17">
        <v>32.4</v>
      </c>
      <c r="O7" s="20">
        <v>0.1</v>
      </c>
      <c r="P7" s="305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1" t="s">
        <v>11</v>
      </c>
      <c r="E8" s="174">
        <v>200</v>
      </c>
      <c r="F8" s="321"/>
      <c r="G8" s="305">
        <v>0.2</v>
      </c>
      <c r="H8" s="17">
        <v>0</v>
      </c>
      <c r="I8" s="46">
        <v>11</v>
      </c>
      <c r="J8" s="325">
        <v>45.6</v>
      </c>
      <c r="K8" s="305">
        <v>0</v>
      </c>
      <c r="L8" s="19">
        <v>0</v>
      </c>
      <c r="M8" s="17">
        <v>2.6</v>
      </c>
      <c r="N8" s="17">
        <v>0</v>
      </c>
      <c r="O8" s="46">
        <v>0</v>
      </c>
      <c r="P8" s="305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1" t="s">
        <v>14</v>
      </c>
      <c r="D9" s="272" t="s">
        <v>53</v>
      </c>
      <c r="E9" s="445">
        <v>30</v>
      </c>
      <c r="F9" s="174"/>
      <c r="G9" s="19">
        <v>2.16</v>
      </c>
      <c r="H9" s="17">
        <v>0.81</v>
      </c>
      <c r="I9" s="20">
        <v>14.73</v>
      </c>
      <c r="J9" s="240">
        <v>75.66</v>
      </c>
      <c r="K9" s="305">
        <v>0.04</v>
      </c>
      <c r="L9" s="19">
        <v>0.01</v>
      </c>
      <c r="M9" s="17">
        <v>0</v>
      </c>
      <c r="N9" s="17">
        <v>0</v>
      </c>
      <c r="O9" s="46">
        <v>0</v>
      </c>
      <c r="P9" s="30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7" t="s">
        <v>15</v>
      </c>
      <c r="D10" s="259" t="s">
        <v>13</v>
      </c>
      <c r="E10" s="175">
        <v>20</v>
      </c>
      <c r="F10" s="624"/>
      <c r="G10" s="352">
        <v>1.1399999999999999</v>
      </c>
      <c r="H10" s="22">
        <v>0.22</v>
      </c>
      <c r="I10" s="54">
        <v>7.44</v>
      </c>
      <c r="J10" s="585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4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186</v>
      </c>
      <c r="C11" s="221" t="s">
        <v>18</v>
      </c>
      <c r="D11" s="272" t="s">
        <v>187</v>
      </c>
      <c r="E11" s="950">
        <v>250</v>
      </c>
      <c r="F11" s="167"/>
      <c r="G11" s="305">
        <v>1.5</v>
      </c>
      <c r="H11" s="17">
        <v>0</v>
      </c>
      <c r="I11" s="46">
        <v>31.25</v>
      </c>
      <c r="J11" s="324">
        <v>131</v>
      </c>
      <c r="K11" s="305"/>
      <c r="L11" s="17"/>
      <c r="M11" s="17"/>
      <c r="N11" s="17"/>
      <c r="O11" s="20"/>
      <c r="P11" s="305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7"/>
      <c r="D12" s="388" t="s">
        <v>21</v>
      </c>
      <c r="E12" s="344">
        <v>795</v>
      </c>
      <c r="F12" s="624"/>
      <c r="G12" s="253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27">
        <f>J6+J7+J8+J9+J10+J11</f>
        <v>753.77</v>
      </c>
      <c r="K12" s="253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3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7"/>
      <c r="D13" s="388" t="s">
        <v>22</v>
      </c>
      <c r="E13" s="175"/>
      <c r="F13" s="624"/>
      <c r="G13" s="256"/>
      <c r="H13" s="59"/>
      <c r="I13" s="146"/>
      <c r="J13" s="625">
        <f>J12/23.5</f>
        <v>32.075319148936167</v>
      </c>
      <c r="K13" s="256"/>
      <c r="L13" s="197"/>
      <c r="M13" s="628"/>
      <c r="N13" s="628"/>
      <c r="O13" s="629"/>
      <c r="P13" s="630"/>
      <c r="Q13" s="628"/>
      <c r="R13" s="628"/>
      <c r="S13" s="628"/>
      <c r="T13" s="628"/>
      <c r="U13" s="628"/>
      <c r="V13" s="628"/>
      <c r="W13" s="629"/>
    </row>
    <row r="14" spans="1:23" ht="34.5" customHeight="1" x14ac:dyDescent="0.35">
      <c r="A14" s="111" t="s">
        <v>7</v>
      </c>
      <c r="B14" s="179">
        <v>25</v>
      </c>
      <c r="C14" s="316" t="s">
        <v>20</v>
      </c>
      <c r="D14" s="475" t="s">
        <v>52</v>
      </c>
      <c r="E14" s="477">
        <v>150</v>
      </c>
      <c r="F14" s="179"/>
      <c r="G14" s="41">
        <v>0.6</v>
      </c>
      <c r="H14" s="42">
        <v>0.45</v>
      </c>
      <c r="I14" s="49">
        <v>12.3</v>
      </c>
      <c r="J14" s="686">
        <v>54.9</v>
      </c>
      <c r="K14" s="341">
        <v>0.03</v>
      </c>
      <c r="L14" s="41">
        <v>0.05</v>
      </c>
      <c r="M14" s="42">
        <v>7.5</v>
      </c>
      <c r="N14" s="42">
        <v>0</v>
      </c>
      <c r="O14" s="43">
        <v>0</v>
      </c>
      <c r="P14" s="341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1" t="s">
        <v>16</v>
      </c>
      <c r="E15" s="174">
        <v>200</v>
      </c>
      <c r="F15" s="221"/>
      <c r="G15" s="305">
        <v>6</v>
      </c>
      <c r="H15" s="17">
        <v>6.28</v>
      </c>
      <c r="I15" s="46">
        <v>7.12</v>
      </c>
      <c r="J15" s="325">
        <v>109.74</v>
      </c>
      <c r="K15" s="305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5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1" t="s">
        <v>189</v>
      </c>
      <c r="E16" s="174">
        <v>250</v>
      </c>
      <c r="F16" s="221"/>
      <c r="G16" s="305">
        <v>27.75</v>
      </c>
      <c r="H16" s="17">
        <v>11.25</v>
      </c>
      <c r="I16" s="46">
        <v>38</v>
      </c>
      <c r="J16" s="241">
        <v>365.25</v>
      </c>
      <c r="K16" s="305">
        <v>0.1</v>
      </c>
      <c r="L16" s="19">
        <v>0.2</v>
      </c>
      <c r="M16" s="17">
        <v>1.32</v>
      </c>
      <c r="N16" s="17">
        <v>150</v>
      </c>
      <c r="O16" s="46">
        <v>0</v>
      </c>
      <c r="P16" s="305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1" t="s">
        <v>17</v>
      </c>
      <c r="E17" s="174">
        <v>200</v>
      </c>
      <c r="F17" s="221"/>
      <c r="G17" s="305">
        <v>0.4</v>
      </c>
      <c r="H17" s="17">
        <v>0</v>
      </c>
      <c r="I17" s="46">
        <v>27</v>
      </c>
      <c r="J17" s="325">
        <v>110</v>
      </c>
      <c r="K17" s="305">
        <v>0</v>
      </c>
      <c r="L17" s="19">
        <v>0</v>
      </c>
      <c r="M17" s="17">
        <v>1.4</v>
      </c>
      <c r="N17" s="17">
        <v>0</v>
      </c>
      <c r="O17" s="46">
        <v>0</v>
      </c>
      <c r="P17" s="305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1" t="s">
        <v>58</v>
      </c>
      <c r="E18" s="174">
        <v>30</v>
      </c>
      <c r="F18" s="221"/>
      <c r="G18" s="305">
        <v>2.13</v>
      </c>
      <c r="H18" s="17">
        <v>0.21</v>
      </c>
      <c r="I18" s="46">
        <v>13.26</v>
      </c>
      <c r="J18" s="325">
        <v>72</v>
      </c>
      <c r="K18" s="352">
        <v>0.03</v>
      </c>
      <c r="L18" s="21">
        <v>0.01</v>
      </c>
      <c r="M18" s="22">
        <v>0</v>
      </c>
      <c r="N18" s="22">
        <v>0</v>
      </c>
      <c r="O18" s="54">
        <v>0</v>
      </c>
      <c r="P18" s="352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1" t="s">
        <v>49</v>
      </c>
      <c r="E19" s="174">
        <v>20</v>
      </c>
      <c r="F19" s="221"/>
      <c r="G19" s="305">
        <v>1.1399999999999999</v>
      </c>
      <c r="H19" s="17">
        <v>0.22</v>
      </c>
      <c r="I19" s="46">
        <v>7.44</v>
      </c>
      <c r="J19" s="325">
        <v>36.26</v>
      </c>
      <c r="K19" s="352">
        <v>0.02</v>
      </c>
      <c r="L19" s="21">
        <v>2.4E-2</v>
      </c>
      <c r="M19" s="22">
        <v>0.08</v>
      </c>
      <c r="N19" s="22">
        <v>0</v>
      </c>
      <c r="O19" s="54">
        <v>0</v>
      </c>
      <c r="P19" s="352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4"/>
      <c r="C20" s="286"/>
      <c r="D20" s="388" t="s">
        <v>21</v>
      </c>
      <c r="E20" s="418">
        <f>SUM(E14:E19)</f>
        <v>850</v>
      </c>
      <c r="F20" s="322"/>
      <c r="G20" s="251">
        <f>SUM(G14:G19)</f>
        <v>38.020000000000003</v>
      </c>
      <c r="H20" s="15">
        <f>SUM(H14:H19)</f>
        <v>18.41</v>
      </c>
      <c r="I20" s="51">
        <f>SUM(I14:I19)</f>
        <v>105.12</v>
      </c>
      <c r="J20" s="425">
        <f>SUM(J14:J19)</f>
        <v>748.15</v>
      </c>
      <c r="K20" s="251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1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99"/>
      <c r="B21" s="433"/>
      <c r="C21" s="383"/>
      <c r="D21" s="389" t="s">
        <v>22</v>
      </c>
      <c r="E21" s="383"/>
      <c r="F21" s="411"/>
      <c r="G21" s="497"/>
      <c r="H21" s="45"/>
      <c r="I21" s="498"/>
      <c r="J21" s="426">
        <f>J20/23.5</f>
        <v>31.836170212765957</v>
      </c>
      <c r="K21" s="385"/>
      <c r="L21" s="381"/>
      <c r="M21" s="47"/>
      <c r="N21" s="47"/>
      <c r="O21" s="48"/>
      <c r="P21" s="385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46"/>
      <c r="C4" s="533" t="s">
        <v>40</v>
      </c>
      <c r="D4" s="107"/>
      <c r="E4" s="217"/>
      <c r="F4" s="534"/>
      <c r="G4" s="533"/>
      <c r="H4" s="370" t="s">
        <v>23</v>
      </c>
      <c r="I4" s="420"/>
      <c r="J4" s="323"/>
      <c r="K4" s="238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47" thickBot="1" x14ac:dyDescent="0.4">
      <c r="A5" s="183" t="s">
        <v>0</v>
      </c>
      <c r="B5" s="747"/>
      <c r="C5" s="128" t="s">
        <v>41</v>
      </c>
      <c r="D5" s="547" t="s">
        <v>42</v>
      </c>
      <c r="E5" s="722" t="s">
        <v>39</v>
      </c>
      <c r="F5" s="135" t="s">
        <v>27</v>
      </c>
      <c r="G5" s="128" t="s">
        <v>38</v>
      </c>
      <c r="H5" s="862" t="s">
        <v>28</v>
      </c>
      <c r="I5" s="741" t="s">
        <v>29</v>
      </c>
      <c r="J5" s="745" t="s">
        <v>30</v>
      </c>
      <c r="K5" s="239" t="s">
        <v>31</v>
      </c>
      <c r="L5" s="743" t="s">
        <v>32</v>
      </c>
      <c r="M5" s="743" t="s">
        <v>135</v>
      </c>
      <c r="N5" s="743" t="s">
        <v>33</v>
      </c>
      <c r="O5" s="856" t="s">
        <v>136</v>
      </c>
      <c r="P5" s="743" t="s">
        <v>137</v>
      </c>
      <c r="Q5" s="743" t="s">
        <v>34</v>
      </c>
      <c r="R5" s="743" t="s">
        <v>35</v>
      </c>
      <c r="S5" s="743" t="s">
        <v>36</v>
      </c>
      <c r="T5" s="743" t="s">
        <v>37</v>
      </c>
      <c r="U5" s="743" t="s">
        <v>138</v>
      </c>
      <c r="V5" s="743" t="s">
        <v>139</v>
      </c>
      <c r="W5" s="743" t="s">
        <v>140</v>
      </c>
      <c r="X5" s="881" t="s">
        <v>141</v>
      </c>
    </row>
    <row r="6" spans="1:24" s="18" customFormat="1" ht="26.5" customHeight="1" x14ac:dyDescent="0.35">
      <c r="A6" s="136" t="s">
        <v>6</v>
      </c>
      <c r="B6" s="271"/>
      <c r="C6" s="493" t="s">
        <v>48</v>
      </c>
      <c r="D6" s="892" t="s">
        <v>20</v>
      </c>
      <c r="E6" s="544" t="s">
        <v>45</v>
      </c>
      <c r="F6" s="859">
        <v>17</v>
      </c>
      <c r="G6" s="396"/>
      <c r="H6" s="341">
        <v>1.7</v>
      </c>
      <c r="I6" s="42">
        <v>4.42</v>
      </c>
      <c r="J6" s="43">
        <v>0.85</v>
      </c>
      <c r="K6" s="631">
        <v>49.98</v>
      </c>
      <c r="L6" s="341">
        <v>0</v>
      </c>
      <c r="M6" s="42">
        <v>0</v>
      </c>
      <c r="N6" s="42">
        <v>0.1</v>
      </c>
      <c r="O6" s="42">
        <v>0</v>
      </c>
      <c r="P6" s="49">
        <v>0</v>
      </c>
      <c r="Q6" s="341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73" t="s">
        <v>68</v>
      </c>
      <c r="E7" s="401" t="s">
        <v>134</v>
      </c>
      <c r="F7" s="362">
        <v>150</v>
      </c>
      <c r="G7" s="212"/>
      <c r="H7" s="315">
        <v>4.3499999999999996</v>
      </c>
      <c r="I7" s="105">
        <v>3.9</v>
      </c>
      <c r="J7" s="262">
        <v>20.399999999999999</v>
      </c>
      <c r="K7" s="528">
        <v>134.25</v>
      </c>
      <c r="L7" s="315">
        <v>0.12</v>
      </c>
      <c r="M7" s="105">
        <v>0.08</v>
      </c>
      <c r="N7" s="105">
        <v>0</v>
      </c>
      <c r="O7" s="105">
        <v>19.5</v>
      </c>
      <c r="P7" s="106">
        <v>0.08</v>
      </c>
      <c r="Q7" s="315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2">
        <v>8.9999999999999993E-3</v>
      </c>
    </row>
    <row r="8" spans="1:24" s="18" customFormat="1" ht="44.25" customHeight="1" x14ac:dyDescent="0.35">
      <c r="A8" s="136"/>
      <c r="B8" s="888" t="s">
        <v>80</v>
      </c>
      <c r="C8" s="635">
        <v>240</v>
      </c>
      <c r="D8" s="893" t="s">
        <v>10</v>
      </c>
      <c r="E8" s="896" t="s">
        <v>142</v>
      </c>
      <c r="F8" s="894">
        <v>90</v>
      </c>
      <c r="G8" s="635"/>
      <c r="H8" s="412">
        <v>20.170000000000002</v>
      </c>
      <c r="I8" s="73">
        <v>20.309999999999999</v>
      </c>
      <c r="J8" s="74">
        <v>2.09</v>
      </c>
      <c r="K8" s="635">
        <v>274</v>
      </c>
      <c r="L8" s="412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12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2" t="s">
        <v>146</v>
      </c>
      <c r="C9" s="209">
        <v>81</v>
      </c>
      <c r="D9" s="667" t="s">
        <v>10</v>
      </c>
      <c r="E9" s="400" t="s">
        <v>77</v>
      </c>
      <c r="F9" s="869">
        <v>90</v>
      </c>
      <c r="G9" s="209"/>
      <c r="H9" s="307">
        <v>22.41</v>
      </c>
      <c r="I9" s="77">
        <v>15.3</v>
      </c>
      <c r="J9" s="139">
        <v>0.54</v>
      </c>
      <c r="K9" s="558">
        <v>229.77</v>
      </c>
      <c r="L9" s="307">
        <v>0.05</v>
      </c>
      <c r="M9" s="77">
        <v>0.14000000000000001</v>
      </c>
      <c r="N9" s="77">
        <v>1.24</v>
      </c>
      <c r="O9" s="77">
        <v>28.8</v>
      </c>
      <c r="P9" s="706">
        <v>0</v>
      </c>
      <c r="Q9" s="307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51" t="s">
        <v>18</v>
      </c>
      <c r="E10" s="407" t="s">
        <v>170</v>
      </c>
      <c r="F10" s="860">
        <v>200</v>
      </c>
      <c r="G10" s="129"/>
      <c r="H10" s="305">
        <v>0</v>
      </c>
      <c r="I10" s="17">
        <v>0</v>
      </c>
      <c r="J10" s="46">
        <v>19.2</v>
      </c>
      <c r="K10" s="324">
        <v>76.8</v>
      </c>
      <c r="L10" s="305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5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39" t="s">
        <v>14</v>
      </c>
      <c r="E11" s="192" t="s">
        <v>19</v>
      </c>
      <c r="F11" s="188">
        <v>25</v>
      </c>
      <c r="G11" s="167"/>
      <c r="H11" s="305">
        <v>1.78</v>
      </c>
      <c r="I11" s="17">
        <v>0.18</v>
      </c>
      <c r="J11" s="46">
        <v>11.05</v>
      </c>
      <c r="K11" s="325">
        <v>60</v>
      </c>
      <c r="L11" s="352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2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39" t="s">
        <v>15</v>
      </c>
      <c r="E12" s="192" t="s">
        <v>49</v>
      </c>
      <c r="F12" s="188">
        <v>20</v>
      </c>
      <c r="G12" s="167"/>
      <c r="H12" s="305">
        <v>1.1399999999999999</v>
      </c>
      <c r="I12" s="17">
        <v>0.22</v>
      </c>
      <c r="J12" s="46">
        <v>7.44</v>
      </c>
      <c r="K12" s="32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1" t="s">
        <v>80</v>
      </c>
      <c r="C13" s="208"/>
      <c r="D13" s="666"/>
      <c r="E13" s="402" t="s">
        <v>21</v>
      </c>
      <c r="F13" s="843">
        <f>F6+F7+F8+F10+F11+F12</f>
        <v>502</v>
      </c>
      <c r="G13" s="663"/>
      <c r="H13" s="595">
        <f t="shared" ref="H13:X13" si="0">H6+H7+H8+H10+H11+H12</f>
        <v>29.140000000000004</v>
      </c>
      <c r="I13" s="596">
        <f t="shared" si="0"/>
        <v>29.029999999999998</v>
      </c>
      <c r="J13" s="597">
        <f t="shared" si="0"/>
        <v>61.03</v>
      </c>
      <c r="K13" s="663">
        <f t="shared" si="0"/>
        <v>631.29</v>
      </c>
      <c r="L13" s="595">
        <f t="shared" si="0"/>
        <v>0.39500000000000002</v>
      </c>
      <c r="M13" s="596">
        <f t="shared" si="0"/>
        <v>0.30200000000000005</v>
      </c>
      <c r="N13" s="596">
        <f t="shared" si="0"/>
        <v>10.84</v>
      </c>
      <c r="O13" s="596">
        <f t="shared" si="0"/>
        <v>343.5</v>
      </c>
      <c r="P13" s="684">
        <f t="shared" si="0"/>
        <v>1.65</v>
      </c>
      <c r="Q13" s="595">
        <f t="shared" si="0"/>
        <v>207.54000000000002</v>
      </c>
      <c r="R13" s="596">
        <f t="shared" si="0"/>
        <v>429.14</v>
      </c>
      <c r="S13" s="596">
        <f t="shared" si="0"/>
        <v>128.37</v>
      </c>
      <c r="T13" s="596">
        <f t="shared" si="0"/>
        <v>5.23</v>
      </c>
      <c r="U13" s="596">
        <f t="shared" si="0"/>
        <v>472.01</v>
      </c>
      <c r="V13" s="596">
        <f t="shared" si="0"/>
        <v>4.8000000000000004E-3</v>
      </c>
      <c r="W13" s="596">
        <f t="shared" si="0"/>
        <v>6.0000000000000001E-3</v>
      </c>
      <c r="X13" s="597">
        <f t="shared" si="0"/>
        <v>0.121</v>
      </c>
    </row>
    <row r="14" spans="1:24" s="18" customFormat="1" ht="26.5" customHeight="1" x14ac:dyDescent="0.35">
      <c r="A14" s="136"/>
      <c r="B14" s="890" t="s">
        <v>82</v>
      </c>
      <c r="C14" s="757"/>
      <c r="D14" s="788"/>
      <c r="E14" s="403" t="s">
        <v>21</v>
      </c>
      <c r="F14" s="844">
        <f>F6+F7+F9+F10+F11+F12</f>
        <v>502</v>
      </c>
      <c r="G14" s="682"/>
      <c r="H14" s="644">
        <f t="shared" ref="H14:X14" si="1">H6+H7+H9+H10+H11+H12</f>
        <v>31.380000000000003</v>
      </c>
      <c r="I14" s="641">
        <f t="shared" si="1"/>
        <v>24.02</v>
      </c>
      <c r="J14" s="645">
        <f t="shared" si="1"/>
        <v>59.47999999999999</v>
      </c>
      <c r="K14" s="682">
        <f t="shared" si="1"/>
        <v>587.05999999999995</v>
      </c>
      <c r="L14" s="644">
        <f t="shared" si="1"/>
        <v>0.375</v>
      </c>
      <c r="M14" s="641">
        <f t="shared" si="1"/>
        <v>0.26200000000000007</v>
      </c>
      <c r="N14" s="641">
        <f t="shared" si="1"/>
        <v>10.58</v>
      </c>
      <c r="O14" s="641">
        <f t="shared" si="1"/>
        <v>147.30000000000001</v>
      </c>
      <c r="P14" s="648">
        <f t="shared" si="1"/>
        <v>1.23</v>
      </c>
      <c r="Q14" s="644">
        <f t="shared" si="1"/>
        <v>77.429999999999993</v>
      </c>
      <c r="R14" s="641">
        <f t="shared" si="1"/>
        <v>377.28</v>
      </c>
      <c r="S14" s="641">
        <f t="shared" si="1"/>
        <v>122.88000000000001</v>
      </c>
      <c r="T14" s="641">
        <f t="shared" si="1"/>
        <v>4.92</v>
      </c>
      <c r="U14" s="641">
        <f t="shared" si="1"/>
        <v>474.72</v>
      </c>
      <c r="V14" s="641">
        <f t="shared" si="1"/>
        <v>8.8000000000000005E-3</v>
      </c>
      <c r="W14" s="641">
        <f t="shared" si="1"/>
        <v>6.0000000000000001E-3</v>
      </c>
      <c r="X14" s="645">
        <f t="shared" si="1"/>
        <v>0.16100000000000003</v>
      </c>
    </row>
    <row r="15" spans="1:24" s="18" customFormat="1" ht="26.5" customHeight="1" x14ac:dyDescent="0.35">
      <c r="A15" s="136"/>
      <c r="B15" s="889" t="s">
        <v>80</v>
      </c>
      <c r="C15" s="724"/>
      <c r="D15" s="784"/>
      <c r="E15" s="404" t="s">
        <v>22</v>
      </c>
      <c r="F15" s="726"/>
      <c r="G15" s="724"/>
      <c r="H15" s="412"/>
      <c r="I15" s="73"/>
      <c r="J15" s="74"/>
      <c r="K15" s="897">
        <f>K13/23.5</f>
        <v>26.863404255319146</v>
      </c>
      <c r="L15" s="412"/>
      <c r="M15" s="73"/>
      <c r="N15" s="73"/>
      <c r="O15" s="73"/>
      <c r="P15" s="141"/>
      <c r="Q15" s="412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42"/>
      <c r="B16" s="398" t="s">
        <v>82</v>
      </c>
      <c r="C16" s="210"/>
      <c r="D16" s="739"/>
      <c r="E16" s="405" t="s">
        <v>22</v>
      </c>
      <c r="F16" s="729"/>
      <c r="G16" s="463"/>
      <c r="H16" s="946"/>
      <c r="I16" s="947"/>
      <c r="J16" s="948"/>
      <c r="K16" s="471">
        <f>K14/23.5</f>
        <v>24.981276595744678</v>
      </c>
      <c r="L16" s="946"/>
      <c r="M16" s="947"/>
      <c r="N16" s="947"/>
      <c r="O16" s="947"/>
      <c r="P16" s="949"/>
      <c r="Q16" s="946"/>
      <c r="R16" s="947"/>
      <c r="S16" s="947"/>
      <c r="T16" s="947"/>
      <c r="U16" s="947"/>
      <c r="V16" s="947"/>
      <c r="W16" s="947"/>
      <c r="X16" s="948"/>
    </row>
    <row r="17" spans="1:27" s="18" customFormat="1" ht="26.5" customHeight="1" x14ac:dyDescent="0.35">
      <c r="A17" s="186" t="s">
        <v>7</v>
      </c>
      <c r="B17" s="271"/>
      <c r="C17" s="546">
        <v>135</v>
      </c>
      <c r="D17" s="527" t="s">
        <v>20</v>
      </c>
      <c r="E17" s="895" t="s">
        <v>176</v>
      </c>
      <c r="F17" s="196">
        <v>60</v>
      </c>
      <c r="G17" s="339"/>
      <c r="H17" s="470">
        <v>1.2</v>
      </c>
      <c r="I17" s="57">
        <v>5.4</v>
      </c>
      <c r="J17" s="58">
        <v>5.16</v>
      </c>
      <c r="K17" s="351">
        <v>73.2</v>
      </c>
      <c r="L17" s="470">
        <v>0.01</v>
      </c>
      <c r="M17" s="57">
        <v>0.03</v>
      </c>
      <c r="N17" s="57">
        <v>4.2</v>
      </c>
      <c r="O17" s="57">
        <v>90</v>
      </c>
      <c r="P17" s="542">
        <v>0</v>
      </c>
      <c r="Q17" s="470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7"/>
      <c r="C18" s="130">
        <v>36</v>
      </c>
      <c r="D18" s="257" t="s">
        <v>9</v>
      </c>
      <c r="E18" s="368" t="s">
        <v>50</v>
      </c>
      <c r="F18" s="175">
        <v>200</v>
      </c>
      <c r="G18" s="259"/>
      <c r="H18" s="315">
        <v>5</v>
      </c>
      <c r="I18" s="105">
        <v>8.6</v>
      </c>
      <c r="J18" s="262">
        <v>12.6</v>
      </c>
      <c r="K18" s="528">
        <v>147.80000000000001</v>
      </c>
      <c r="L18" s="315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5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2">
        <v>0.2</v>
      </c>
    </row>
    <row r="19" spans="1:27" s="18" customFormat="1" ht="43.5" customHeight="1" x14ac:dyDescent="0.35">
      <c r="A19" s="137"/>
      <c r="B19" s="392" t="s">
        <v>80</v>
      </c>
      <c r="C19" s="229">
        <v>259</v>
      </c>
      <c r="D19" s="462" t="s">
        <v>10</v>
      </c>
      <c r="E19" s="506" t="s">
        <v>185</v>
      </c>
      <c r="F19" s="713">
        <v>90</v>
      </c>
      <c r="G19" s="794"/>
      <c r="H19" s="590">
        <v>9.6999999999999993</v>
      </c>
      <c r="I19" s="591">
        <v>8.4700000000000006</v>
      </c>
      <c r="J19" s="592">
        <v>15.02</v>
      </c>
      <c r="K19" s="593">
        <v>142.13</v>
      </c>
      <c r="L19" s="590">
        <v>0.04</v>
      </c>
      <c r="M19" s="591">
        <v>0.05</v>
      </c>
      <c r="N19" s="591">
        <v>3.78</v>
      </c>
      <c r="O19" s="591">
        <v>72</v>
      </c>
      <c r="P19" s="683">
        <v>0.01</v>
      </c>
      <c r="Q19" s="590">
        <v>13.29</v>
      </c>
      <c r="R19" s="591">
        <v>115.06</v>
      </c>
      <c r="S19" s="919">
        <v>58.24</v>
      </c>
      <c r="T19" s="591">
        <v>1.1399999999999999</v>
      </c>
      <c r="U19" s="591">
        <v>146.19</v>
      </c>
      <c r="V19" s="591">
        <v>5.0000000000000001E-3</v>
      </c>
      <c r="W19" s="591">
        <v>8.9999999999999998E-4</v>
      </c>
      <c r="X19" s="592">
        <v>0.09</v>
      </c>
      <c r="Z19" s="734"/>
      <c r="AA19" s="101"/>
    </row>
    <row r="20" spans="1:27" s="18" customFormat="1" ht="26.5" customHeight="1" x14ac:dyDescent="0.35">
      <c r="A20" s="137"/>
      <c r="B20" s="803" t="s">
        <v>82</v>
      </c>
      <c r="C20" s="230">
        <v>82</v>
      </c>
      <c r="D20" s="461" t="s">
        <v>10</v>
      </c>
      <c r="E20" s="910" t="s">
        <v>190</v>
      </c>
      <c r="F20" s="714">
        <v>95</v>
      </c>
      <c r="G20" s="235"/>
      <c r="H20" s="307">
        <v>23.47</v>
      </c>
      <c r="I20" s="77">
        <v>16.34</v>
      </c>
      <c r="J20" s="139">
        <v>0.56999999999999995</v>
      </c>
      <c r="K20" s="558">
        <v>243.58</v>
      </c>
      <c r="L20" s="307">
        <v>0.05</v>
      </c>
      <c r="M20" s="77">
        <v>0.14000000000000001</v>
      </c>
      <c r="N20" s="77">
        <v>0.95</v>
      </c>
      <c r="O20" s="77">
        <v>28.8</v>
      </c>
      <c r="P20" s="706">
        <v>0</v>
      </c>
      <c r="Q20" s="307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34"/>
      <c r="AA20" s="101"/>
    </row>
    <row r="21" spans="1:27" s="18" customFormat="1" ht="33" customHeight="1" x14ac:dyDescent="0.35">
      <c r="A21" s="137"/>
      <c r="B21" s="748" t="s">
        <v>80</v>
      </c>
      <c r="C21" s="723">
        <v>50</v>
      </c>
      <c r="D21" s="219" t="s">
        <v>68</v>
      </c>
      <c r="E21" s="749" t="s">
        <v>105</v>
      </c>
      <c r="F21" s="229">
        <v>150</v>
      </c>
      <c r="G21" s="794"/>
      <c r="H21" s="809">
        <v>3.3</v>
      </c>
      <c r="I21" s="750">
        <v>7.8</v>
      </c>
      <c r="J21" s="810">
        <v>22.35</v>
      </c>
      <c r="K21" s="811">
        <v>173.1</v>
      </c>
      <c r="L21" s="412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12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34"/>
      <c r="AA21" s="101"/>
    </row>
    <row r="22" spans="1:27" s="18" customFormat="1" ht="33" customHeight="1" x14ac:dyDescent="0.35">
      <c r="A22" s="137"/>
      <c r="B22" s="755" t="s">
        <v>82</v>
      </c>
      <c r="C22" s="230">
        <v>51</v>
      </c>
      <c r="D22" s="205" t="s">
        <v>68</v>
      </c>
      <c r="E22" s="763" t="s">
        <v>156</v>
      </c>
      <c r="F22" s="230">
        <v>150</v>
      </c>
      <c r="G22" s="209"/>
      <c r="H22" s="642">
        <v>3.3</v>
      </c>
      <c r="I22" s="637">
        <v>3.9</v>
      </c>
      <c r="J22" s="643">
        <v>25.65</v>
      </c>
      <c r="K22" s="646">
        <v>151.35</v>
      </c>
      <c r="L22" s="642">
        <v>0.15</v>
      </c>
      <c r="M22" s="637">
        <v>0.09</v>
      </c>
      <c r="N22" s="637">
        <v>21</v>
      </c>
      <c r="O22" s="637">
        <v>0</v>
      </c>
      <c r="P22" s="638">
        <v>0</v>
      </c>
      <c r="Q22" s="642">
        <v>14.01</v>
      </c>
      <c r="R22" s="637">
        <v>78.63</v>
      </c>
      <c r="S22" s="637">
        <v>29.37</v>
      </c>
      <c r="T22" s="637">
        <v>1.32</v>
      </c>
      <c r="U22" s="637">
        <v>809.4</v>
      </c>
      <c r="V22" s="637">
        <v>8.0000000000000002E-3</v>
      </c>
      <c r="W22" s="637">
        <v>5.9999999999999995E-4</v>
      </c>
      <c r="X22" s="643">
        <v>4.4999999999999998E-2</v>
      </c>
      <c r="Z22" s="734"/>
      <c r="AA22" s="101"/>
    </row>
    <row r="23" spans="1:27" s="18" customFormat="1" ht="51" customHeight="1" x14ac:dyDescent="0.35">
      <c r="A23" s="137"/>
      <c r="B23" s="282"/>
      <c r="C23" s="863">
        <v>216</v>
      </c>
      <c r="D23" s="221" t="s">
        <v>18</v>
      </c>
      <c r="E23" s="272" t="s">
        <v>148</v>
      </c>
      <c r="F23" s="174">
        <v>200</v>
      </c>
      <c r="G23" s="322"/>
      <c r="H23" s="305">
        <v>0.26</v>
      </c>
      <c r="I23" s="17">
        <v>0</v>
      </c>
      <c r="J23" s="46">
        <v>15.46</v>
      </c>
      <c r="K23" s="324">
        <v>62</v>
      </c>
      <c r="L23" s="352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52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34"/>
      <c r="AA23" s="101"/>
    </row>
    <row r="24" spans="1:27" s="18" customFormat="1" ht="26.5" customHeight="1" x14ac:dyDescent="0.35">
      <c r="A24" s="137"/>
      <c r="B24" s="282"/>
      <c r="C24" s="528">
        <v>119</v>
      </c>
      <c r="D24" s="257" t="s">
        <v>14</v>
      </c>
      <c r="E24" s="264" t="s">
        <v>58</v>
      </c>
      <c r="F24" s="175">
        <v>30</v>
      </c>
      <c r="G24" s="212"/>
      <c r="H24" s="352">
        <v>2.13</v>
      </c>
      <c r="I24" s="22">
        <v>0.21</v>
      </c>
      <c r="J24" s="54">
        <v>13.26</v>
      </c>
      <c r="K24" s="585">
        <v>72</v>
      </c>
      <c r="L24" s="352">
        <v>0.03</v>
      </c>
      <c r="M24" s="22">
        <v>0.01</v>
      </c>
      <c r="N24" s="22">
        <v>0</v>
      </c>
      <c r="O24" s="22">
        <v>0</v>
      </c>
      <c r="P24" s="23">
        <v>0</v>
      </c>
      <c r="Q24" s="352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2"/>
      <c r="C25" s="130">
        <v>120</v>
      </c>
      <c r="D25" s="257" t="s">
        <v>15</v>
      </c>
      <c r="E25" s="264" t="s">
        <v>49</v>
      </c>
      <c r="F25" s="175">
        <v>20</v>
      </c>
      <c r="G25" s="212"/>
      <c r="H25" s="352">
        <v>1.1399999999999999</v>
      </c>
      <c r="I25" s="22">
        <v>0.22</v>
      </c>
      <c r="J25" s="54">
        <v>7.44</v>
      </c>
      <c r="K25" s="585">
        <v>36.26</v>
      </c>
      <c r="L25" s="352">
        <v>0.02</v>
      </c>
      <c r="M25" s="22">
        <v>2.4E-2</v>
      </c>
      <c r="N25" s="22">
        <v>0.08</v>
      </c>
      <c r="O25" s="22">
        <v>0</v>
      </c>
      <c r="P25" s="23">
        <v>0</v>
      </c>
      <c r="Q25" s="35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48" t="s">
        <v>80</v>
      </c>
      <c r="C26" s="570"/>
      <c r="D26" s="748"/>
      <c r="E26" s="454" t="s">
        <v>21</v>
      </c>
      <c r="F26" s="379">
        <f>F17+F18+F19+F21+F23+F24+F25</f>
        <v>750</v>
      </c>
      <c r="G26" s="680"/>
      <c r="H26" s="595">
        <f t="shared" ref="H26:X26" si="2">H17+H18+H19+H21+H23+H24+H25</f>
        <v>22.73</v>
      </c>
      <c r="I26" s="596">
        <f t="shared" si="2"/>
        <v>30.7</v>
      </c>
      <c r="J26" s="597">
        <f t="shared" si="2"/>
        <v>91.29</v>
      </c>
      <c r="K26" s="663">
        <f t="shared" si="2"/>
        <v>706.49</v>
      </c>
      <c r="L26" s="595">
        <f t="shared" si="2"/>
        <v>0.34000000000000008</v>
      </c>
      <c r="M26" s="596">
        <f t="shared" si="2"/>
        <v>0.31400000000000006</v>
      </c>
      <c r="N26" s="596">
        <f t="shared" si="2"/>
        <v>40.69</v>
      </c>
      <c r="O26" s="596">
        <f t="shared" si="2"/>
        <v>279.60000000000002</v>
      </c>
      <c r="P26" s="684">
        <f t="shared" si="2"/>
        <v>0.16200000000000001</v>
      </c>
      <c r="Q26" s="595">
        <f t="shared" si="2"/>
        <v>134.53</v>
      </c>
      <c r="R26" s="596">
        <f t="shared" si="2"/>
        <v>452.24</v>
      </c>
      <c r="S26" s="596">
        <f t="shared" si="2"/>
        <v>171.7</v>
      </c>
      <c r="T26" s="596">
        <f t="shared" si="2"/>
        <v>19</v>
      </c>
      <c r="U26" s="596">
        <f t="shared" si="2"/>
        <v>1459.7499999999998</v>
      </c>
      <c r="V26" s="596">
        <f t="shared" si="2"/>
        <v>2.0000000000000004E-2</v>
      </c>
      <c r="W26" s="596">
        <f t="shared" si="2"/>
        <v>6.8999999999999999E-3</v>
      </c>
      <c r="X26" s="597">
        <f t="shared" si="2"/>
        <v>0.34400000000000003</v>
      </c>
    </row>
    <row r="27" spans="1:27" s="18" customFormat="1" ht="26.5" customHeight="1" x14ac:dyDescent="0.35">
      <c r="A27" s="137"/>
      <c r="B27" s="755" t="s">
        <v>82</v>
      </c>
      <c r="C27" s="571"/>
      <c r="D27" s="756"/>
      <c r="E27" s="455" t="s">
        <v>21</v>
      </c>
      <c r="F27" s="378">
        <f>F17+F18+F20+F22+F23+F24+F25</f>
        <v>755</v>
      </c>
      <c r="G27" s="681"/>
      <c r="H27" s="644">
        <f t="shared" ref="H27:X27" si="3">H17+H18+H20+H22+H23+H24+H25</f>
        <v>36.5</v>
      </c>
      <c r="I27" s="641">
        <f t="shared" si="3"/>
        <v>34.67</v>
      </c>
      <c r="J27" s="645">
        <f t="shared" si="3"/>
        <v>80.14</v>
      </c>
      <c r="K27" s="682">
        <f t="shared" si="3"/>
        <v>786.19</v>
      </c>
      <c r="L27" s="644">
        <f t="shared" si="3"/>
        <v>0.36</v>
      </c>
      <c r="M27" s="641">
        <f t="shared" si="3"/>
        <v>0.374</v>
      </c>
      <c r="N27" s="641">
        <f t="shared" si="3"/>
        <v>40.71</v>
      </c>
      <c r="O27" s="641">
        <f t="shared" si="3"/>
        <v>214.8</v>
      </c>
      <c r="P27" s="648">
        <f t="shared" si="3"/>
        <v>5.1999999999999998E-2</v>
      </c>
      <c r="Q27" s="644">
        <f t="shared" si="3"/>
        <v>129.84</v>
      </c>
      <c r="R27" s="641">
        <f t="shared" si="3"/>
        <v>510.46000000000004</v>
      </c>
      <c r="S27" s="641">
        <f t="shared" si="3"/>
        <v>138.63</v>
      </c>
      <c r="T27" s="641">
        <f t="shared" si="3"/>
        <v>19.599999999999998</v>
      </c>
      <c r="U27" s="641">
        <f t="shared" si="3"/>
        <v>1662.1299999999999</v>
      </c>
      <c r="V27" s="641">
        <f t="shared" si="3"/>
        <v>1.9000000000000003E-2</v>
      </c>
      <c r="W27" s="641">
        <f t="shared" si="3"/>
        <v>4.5999999999999999E-3</v>
      </c>
      <c r="X27" s="645">
        <f t="shared" si="3"/>
        <v>0.39700000000000002</v>
      </c>
    </row>
    <row r="28" spans="1:27" s="18" customFormat="1" ht="26.5" customHeight="1" thickBot="1" x14ac:dyDescent="0.4">
      <c r="A28" s="137"/>
      <c r="B28" s="748" t="s">
        <v>80</v>
      </c>
      <c r="C28" s="572"/>
      <c r="D28" s="751"/>
      <c r="E28" s="752" t="s">
        <v>22</v>
      </c>
      <c r="F28" s="753"/>
      <c r="G28" s="724"/>
      <c r="H28" s="252"/>
      <c r="I28" s="24"/>
      <c r="J28" s="75"/>
      <c r="K28" s="733">
        <f>K26/23.5</f>
        <v>30.063404255319149</v>
      </c>
      <c r="L28" s="252"/>
      <c r="M28" s="24"/>
      <c r="N28" s="24"/>
      <c r="O28" s="24"/>
      <c r="P28" s="140"/>
      <c r="Q28" s="252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58" t="s">
        <v>82</v>
      </c>
      <c r="C29" s="759"/>
      <c r="D29" s="758"/>
      <c r="E29" s="457" t="s">
        <v>22</v>
      </c>
      <c r="F29" s="232"/>
      <c r="G29" s="463"/>
      <c r="H29" s="607"/>
      <c r="I29" s="608"/>
      <c r="J29" s="609"/>
      <c r="K29" s="610">
        <f>K27/23.5</f>
        <v>33.454893617021277</v>
      </c>
      <c r="L29" s="760"/>
      <c r="M29" s="761"/>
      <c r="N29" s="761"/>
      <c r="O29" s="761"/>
      <c r="P29" s="837"/>
      <c r="Q29" s="760"/>
      <c r="R29" s="761"/>
      <c r="S29" s="761"/>
      <c r="T29" s="761"/>
      <c r="U29" s="761"/>
      <c r="V29" s="761"/>
      <c r="W29" s="761"/>
      <c r="X29" s="762"/>
    </row>
    <row r="30" spans="1:27" s="163" customFormat="1" ht="26.5" customHeight="1" x14ac:dyDescent="0.35">
      <c r="A30" s="489"/>
      <c r="B30" s="489"/>
      <c r="C30" s="490"/>
      <c r="D30" s="489"/>
      <c r="E30" s="491"/>
      <c r="F30" s="489"/>
      <c r="G30" s="489"/>
      <c r="H30" s="489"/>
      <c r="I30" s="489"/>
      <c r="J30" s="489"/>
      <c r="K30" s="492"/>
      <c r="L30" s="489"/>
      <c r="M30" s="489"/>
      <c r="N30" s="489"/>
      <c r="O30" s="489"/>
      <c r="P30" s="489"/>
      <c r="Q30" s="489"/>
      <c r="R30" s="489"/>
      <c r="S30" s="489"/>
    </row>
    <row r="31" spans="1:27" s="163" customFormat="1" ht="26.5" customHeight="1" x14ac:dyDescent="0.35">
      <c r="A31" s="613" t="s">
        <v>155</v>
      </c>
      <c r="B31" s="489"/>
      <c r="C31" s="490"/>
      <c r="D31" s="489"/>
      <c r="E31" s="491"/>
      <c r="F31" s="489"/>
      <c r="G31" s="489"/>
      <c r="H31" s="489"/>
      <c r="I31" s="489"/>
      <c r="J31" s="489"/>
      <c r="K31" s="492"/>
      <c r="L31" s="489"/>
      <c r="M31" s="489"/>
      <c r="N31" s="489"/>
      <c r="O31" s="489"/>
      <c r="P31" s="489"/>
      <c r="Q31" s="489"/>
      <c r="R31" s="489"/>
      <c r="S31" s="489"/>
    </row>
    <row r="32" spans="1:27" x14ac:dyDescent="0.35">
      <c r="A32" s="616" t="s">
        <v>71</v>
      </c>
      <c r="B32" s="11"/>
      <c r="C32" s="48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8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8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99" customFormat="1" ht="12.5" x14ac:dyDescent="0.25"/>
    <row r="43" spans="1:19" s="699" customFormat="1" ht="12.5" x14ac:dyDescent="0.25"/>
    <row r="44" spans="1:19" s="699" customFormat="1" ht="12.5" x14ac:dyDescent="0.25"/>
    <row r="45" spans="1:19" s="699" customFormat="1" ht="12.5" x14ac:dyDescent="0.25"/>
    <row r="46" spans="1:19" s="699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1"/>
      <c r="F4" s="127"/>
      <c r="G4" s="134"/>
      <c r="H4" s="85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88"/>
    </row>
    <row r="5" spans="1:24" s="18" customFormat="1" ht="47" thickBot="1" x14ac:dyDescent="0.4">
      <c r="A5" s="183" t="s">
        <v>0</v>
      </c>
      <c r="B5" s="183"/>
      <c r="C5" s="135" t="s">
        <v>41</v>
      </c>
      <c r="D5" s="443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494" t="s">
        <v>141</v>
      </c>
    </row>
    <row r="6" spans="1:24" s="18" customFormat="1" ht="15.5" x14ac:dyDescent="0.35">
      <c r="A6" s="848"/>
      <c r="B6" s="152"/>
      <c r="C6" s="578">
        <v>28</v>
      </c>
      <c r="D6" s="283" t="s">
        <v>20</v>
      </c>
      <c r="E6" s="579" t="s">
        <v>168</v>
      </c>
      <c r="F6" s="545">
        <v>60</v>
      </c>
      <c r="G6" s="672"/>
      <c r="H6" s="676">
        <v>0.42</v>
      </c>
      <c r="I6" s="677">
        <v>0.06</v>
      </c>
      <c r="J6" s="678">
        <v>1.02</v>
      </c>
      <c r="K6" s="679">
        <v>6.18</v>
      </c>
      <c r="L6" s="711">
        <v>0.02</v>
      </c>
      <c r="M6" s="472">
        <v>0.02</v>
      </c>
      <c r="N6" s="57">
        <v>6</v>
      </c>
      <c r="O6" s="57">
        <v>10</v>
      </c>
      <c r="P6" s="58">
        <v>0</v>
      </c>
      <c r="Q6" s="472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48"/>
      <c r="B7" s="156" t="s">
        <v>80</v>
      </c>
      <c r="C7" s="208">
        <v>90</v>
      </c>
      <c r="D7" s="301" t="s">
        <v>95</v>
      </c>
      <c r="E7" s="452" t="s">
        <v>60</v>
      </c>
      <c r="F7" s="458">
        <v>90</v>
      </c>
      <c r="G7" s="208"/>
      <c r="H7" s="314">
        <v>15.2</v>
      </c>
      <c r="I7" s="62">
        <v>14.04</v>
      </c>
      <c r="J7" s="97">
        <v>8.9</v>
      </c>
      <c r="K7" s="464">
        <v>222.75</v>
      </c>
      <c r="L7" s="314">
        <v>0.37</v>
      </c>
      <c r="M7" s="62">
        <v>0.15</v>
      </c>
      <c r="N7" s="62">
        <v>0.09</v>
      </c>
      <c r="O7" s="62">
        <v>25.83</v>
      </c>
      <c r="P7" s="63">
        <v>0.16</v>
      </c>
      <c r="Q7" s="314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48"/>
      <c r="B8" s="157" t="s">
        <v>81</v>
      </c>
      <c r="C8" s="209">
        <v>88</v>
      </c>
      <c r="D8" s="302" t="s">
        <v>10</v>
      </c>
      <c r="E8" s="453" t="s">
        <v>130</v>
      </c>
      <c r="F8" s="459">
        <v>90</v>
      </c>
      <c r="G8" s="209"/>
      <c r="H8" s="467">
        <v>18</v>
      </c>
      <c r="I8" s="65">
        <v>16.5</v>
      </c>
      <c r="J8" s="98">
        <v>2.89</v>
      </c>
      <c r="K8" s="465">
        <v>232.8</v>
      </c>
      <c r="L8" s="576">
        <v>0.05</v>
      </c>
      <c r="M8" s="103">
        <v>0.13</v>
      </c>
      <c r="N8" s="103">
        <v>0.55000000000000004</v>
      </c>
      <c r="O8" s="103">
        <v>0</v>
      </c>
      <c r="P8" s="668">
        <v>0</v>
      </c>
      <c r="Q8" s="576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77">
        <v>5.8999999999999997E-2</v>
      </c>
    </row>
    <row r="9" spans="1:24" s="18" customFormat="1" ht="37.5" customHeight="1" x14ac:dyDescent="0.35">
      <c r="A9" s="849"/>
      <c r="B9" s="902"/>
      <c r="C9" s="208">
        <v>52</v>
      </c>
      <c r="D9" s="301" t="s">
        <v>68</v>
      </c>
      <c r="E9" s="452" t="s">
        <v>181</v>
      </c>
      <c r="F9" s="458">
        <v>150</v>
      </c>
      <c r="G9" s="208"/>
      <c r="H9" s="412">
        <v>3.15</v>
      </c>
      <c r="I9" s="73">
        <v>4.5</v>
      </c>
      <c r="J9" s="74">
        <v>17.55</v>
      </c>
      <c r="K9" s="635">
        <v>122.85</v>
      </c>
      <c r="L9" s="412">
        <v>0.16</v>
      </c>
      <c r="M9" s="73">
        <v>0.11</v>
      </c>
      <c r="N9" s="73">
        <v>25.3</v>
      </c>
      <c r="O9" s="73">
        <v>19.5</v>
      </c>
      <c r="P9" s="141">
        <v>0.08</v>
      </c>
      <c r="Q9" s="412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03"/>
      <c r="C10" s="230">
        <v>50</v>
      </c>
      <c r="D10" s="220" t="s">
        <v>68</v>
      </c>
      <c r="E10" s="636" t="s">
        <v>105</v>
      </c>
      <c r="F10" s="230">
        <v>150</v>
      </c>
      <c r="G10" s="235"/>
      <c r="H10" s="642">
        <v>3.3</v>
      </c>
      <c r="I10" s="637">
        <v>7.8</v>
      </c>
      <c r="J10" s="643">
        <v>22.35</v>
      </c>
      <c r="K10" s="646">
        <v>173.1</v>
      </c>
      <c r="L10" s="642">
        <v>0.14000000000000001</v>
      </c>
      <c r="M10" s="637">
        <v>0.12</v>
      </c>
      <c r="N10" s="637">
        <v>18.149999999999999</v>
      </c>
      <c r="O10" s="637">
        <v>21.6</v>
      </c>
      <c r="P10" s="638">
        <v>0.1</v>
      </c>
      <c r="Q10" s="642">
        <v>36.36</v>
      </c>
      <c r="R10" s="637">
        <v>85.5</v>
      </c>
      <c r="S10" s="637">
        <v>27.8</v>
      </c>
      <c r="T10" s="637">
        <v>1.1399999999999999</v>
      </c>
      <c r="U10" s="637">
        <v>701.4</v>
      </c>
      <c r="V10" s="637">
        <v>8.0000000000000002E-3</v>
      </c>
      <c r="W10" s="637">
        <v>2E-3</v>
      </c>
      <c r="X10" s="645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1" t="s">
        <v>17</v>
      </c>
      <c r="F11" s="228">
        <v>200</v>
      </c>
      <c r="G11" s="221"/>
      <c r="H11" s="305">
        <v>0.4</v>
      </c>
      <c r="I11" s="17">
        <v>0</v>
      </c>
      <c r="J11" s="46">
        <v>27</v>
      </c>
      <c r="K11" s="325">
        <v>110</v>
      </c>
      <c r="L11" s="305">
        <v>0.05</v>
      </c>
      <c r="M11" s="17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1" t="s">
        <v>58</v>
      </c>
      <c r="F12" s="228">
        <v>20</v>
      </c>
      <c r="G12" s="167"/>
      <c r="H12" s="305">
        <v>1.4</v>
      </c>
      <c r="I12" s="17">
        <v>0.14000000000000001</v>
      </c>
      <c r="J12" s="46">
        <v>8.8000000000000007</v>
      </c>
      <c r="K12" s="324">
        <v>48</v>
      </c>
      <c r="L12" s="305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5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1" t="s">
        <v>49</v>
      </c>
      <c r="F13" s="174">
        <v>20</v>
      </c>
      <c r="G13" s="167"/>
      <c r="H13" s="305">
        <v>1.1399999999999999</v>
      </c>
      <c r="I13" s="17">
        <v>0.22</v>
      </c>
      <c r="J13" s="46">
        <v>7.44</v>
      </c>
      <c r="K13" s="325">
        <v>36.26</v>
      </c>
      <c r="L13" s="352">
        <v>0.02</v>
      </c>
      <c r="M13" s="22">
        <v>2.4E-2</v>
      </c>
      <c r="N13" s="22">
        <v>0.08</v>
      </c>
      <c r="O13" s="22">
        <v>0</v>
      </c>
      <c r="P13" s="23">
        <v>0</v>
      </c>
      <c r="Q13" s="35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08"/>
      <c r="D14" s="301"/>
      <c r="E14" s="454" t="s">
        <v>21</v>
      </c>
      <c r="F14" s="379">
        <f>F6+F7+F9+F11+F12+F13</f>
        <v>540</v>
      </c>
      <c r="G14" s="208"/>
      <c r="H14" s="412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2">
        <f t="shared" si="0"/>
        <v>546.04</v>
      </c>
      <c r="L14" s="412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12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09"/>
      <c r="D15" s="302"/>
      <c r="E15" s="455" t="s">
        <v>21</v>
      </c>
      <c r="F15" s="377">
        <f>F6+F8+F10+F11+F12+F13</f>
        <v>540</v>
      </c>
      <c r="G15" s="380"/>
      <c r="H15" s="644">
        <f t="shared" ref="H15:X15" si="1">H6+H8+H10+H11+H12+H13</f>
        <v>24.66</v>
      </c>
      <c r="I15" s="641">
        <f t="shared" si="1"/>
        <v>24.72</v>
      </c>
      <c r="J15" s="645">
        <f t="shared" si="1"/>
        <v>69.5</v>
      </c>
      <c r="K15" s="647">
        <f t="shared" si="1"/>
        <v>606.34</v>
      </c>
      <c r="L15" s="644">
        <f t="shared" si="1"/>
        <v>0.30000000000000004</v>
      </c>
      <c r="M15" s="641">
        <f t="shared" si="1"/>
        <v>0.32000000000000006</v>
      </c>
      <c r="N15" s="641">
        <f t="shared" si="1"/>
        <v>24.779999999999998</v>
      </c>
      <c r="O15" s="641">
        <f t="shared" si="1"/>
        <v>31.6</v>
      </c>
      <c r="P15" s="648">
        <f t="shared" si="1"/>
        <v>0.1</v>
      </c>
      <c r="Q15" s="644">
        <f t="shared" si="1"/>
        <v>92.71</v>
      </c>
      <c r="R15" s="641">
        <f t="shared" si="1"/>
        <v>447.15999999999997</v>
      </c>
      <c r="S15" s="641">
        <f t="shared" si="1"/>
        <v>108.69</v>
      </c>
      <c r="T15" s="641">
        <f t="shared" si="1"/>
        <v>6.2499999999999991</v>
      </c>
      <c r="U15" s="641">
        <f t="shared" si="1"/>
        <v>1255.2499999999998</v>
      </c>
      <c r="V15" s="641">
        <f t="shared" si="1"/>
        <v>1.9599999999999999E-2</v>
      </c>
      <c r="W15" s="641">
        <f t="shared" si="1"/>
        <v>8.199999999999999E-3</v>
      </c>
      <c r="X15" s="645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08"/>
      <c r="D16" s="301"/>
      <c r="E16" s="456" t="s">
        <v>22</v>
      </c>
      <c r="F16" s="229"/>
      <c r="G16" s="462"/>
      <c r="H16" s="468"/>
      <c r="I16" s="78"/>
      <c r="J16" s="448"/>
      <c r="K16" s="523">
        <f>K14/23.5</f>
        <v>23.235744680851063</v>
      </c>
      <c r="L16" s="468"/>
      <c r="M16" s="78"/>
      <c r="N16" s="78"/>
      <c r="O16" s="78"/>
      <c r="P16" s="864"/>
      <c r="Q16" s="468"/>
      <c r="R16" s="78"/>
      <c r="S16" s="78"/>
      <c r="T16" s="78"/>
      <c r="U16" s="78"/>
      <c r="V16" s="78"/>
      <c r="W16" s="78"/>
      <c r="X16" s="448"/>
    </row>
    <row r="17" spans="1:24" s="18" customFormat="1" ht="37.5" customHeight="1" thickBot="1" x14ac:dyDescent="0.4">
      <c r="A17" s="136"/>
      <c r="B17" s="158" t="s">
        <v>81</v>
      </c>
      <c r="C17" s="210"/>
      <c r="D17" s="398"/>
      <c r="E17" s="457" t="s">
        <v>22</v>
      </c>
      <c r="F17" s="232"/>
      <c r="G17" s="463"/>
      <c r="H17" s="469"/>
      <c r="I17" s="449"/>
      <c r="J17" s="450"/>
      <c r="K17" s="471">
        <f>K15/23.5</f>
        <v>25.801702127659574</v>
      </c>
      <c r="L17" s="469"/>
      <c r="M17" s="449"/>
      <c r="N17" s="449"/>
      <c r="O17" s="449"/>
      <c r="P17" s="865"/>
      <c r="Q17" s="469"/>
      <c r="R17" s="449"/>
      <c r="S17" s="449"/>
      <c r="T17" s="449"/>
      <c r="U17" s="449"/>
      <c r="V17" s="449"/>
      <c r="W17" s="449"/>
      <c r="X17" s="450"/>
    </row>
    <row r="18" spans="1:24" s="18" customFormat="1" ht="37.5" customHeight="1" x14ac:dyDescent="0.35">
      <c r="A18" s="186" t="s">
        <v>7</v>
      </c>
      <c r="B18" s="136"/>
      <c r="C18" s="275">
        <v>28</v>
      </c>
      <c r="D18" s="874" t="s">
        <v>20</v>
      </c>
      <c r="E18" s="875" t="s">
        <v>157</v>
      </c>
      <c r="F18" s="853">
        <v>60</v>
      </c>
      <c r="G18" s="854"/>
      <c r="H18" s="55">
        <v>0.42</v>
      </c>
      <c r="I18" s="39">
        <v>0.06</v>
      </c>
      <c r="J18" s="56">
        <v>1.02</v>
      </c>
      <c r="K18" s="279">
        <v>6.18</v>
      </c>
      <c r="L18" s="352">
        <v>0.02</v>
      </c>
      <c r="M18" s="22">
        <v>0.02</v>
      </c>
      <c r="N18" s="22">
        <v>6</v>
      </c>
      <c r="O18" s="22">
        <v>10</v>
      </c>
      <c r="P18" s="23">
        <v>0</v>
      </c>
      <c r="Q18" s="352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1" t="s">
        <v>9</v>
      </c>
      <c r="E19" s="272" t="s">
        <v>63</v>
      </c>
      <c r="F19" s="445">
        <v>200</v>
      </c>
      <c r="G19" s="191"/>
      <c r="H19" s="306">
        <v>6.4</v>
      </c>
      <c r="I19" s="13">
        <v>6.2</v>
      </c>
      <c r="J19" s="50">
        <v>12.2</v>
      </c>
      <c r="K19" s="131">
        <v>130.6</v>
      </c>
      <c r="L19" s="306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1" t="s">
        <v>10</v>
      </c>
      <c r="E20" s="272" t="s">
        <v>56</v>
      </c>
      <c r="F20" s="445">
        <v>90</v>
      </c>
      <c r="G20" s="191"/>
      <c r="H20" s="305">
        <v>14.85</v>
      </c>
      <c r="I20" s="17">
        <v>13.32</v>
      </c>
      <c r="J20" s="46">
        <v>5.94</v>
      </c>
      <c r="K20" s="325">
        <v>202.68</v>
      </c>
      <c r="L20" s="305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1" t="s">
        <v>51</v>
      </c>
      <c r="E21" s="272" t="s">
        <v>57</v>
      </c>
      <c r="F21" s="445">
        <v>150</v>
      </c>
      <c r="G21" s="191"/>
      <c r="H21" s="306">
        <v>6.45</v>
      </c>
      <c r="I21" s="13">
        <v>4.05</v>
      </c>
      <c r="J21" s="50">
        <v>40.200000000000003</v>
      </c>
      <c r="K21" s="131">
        <v>223.65</v>
      </c>
      <c r="L21" s="306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1" t="s">
        <v>47</v>
      </c>
      <c r="E22" s="272" t="s">
        <v>54</v>
      </c>
      <c r="F22" s="445">
        <v>200</v>
      </c>
      <c r="G22" s="191"/>
      <c r="H22" s="305">
        <v>0.2</v>
      </c>
      <c r="I22" s="17">
        <v>0</v>
      </c>
      <c r="J22" s="46">
        <v>11</v>
      </c>
      <c r="K22" s="324">
        <v>44.8</v>
      </c>
      <c r="L22" s="305">
        <v>0</v>
      </c>
      <c r="M22" s="19">
        <v>0</v>
      </c>
      <c r="N22" s="17">
        <v>0.08</v>
      </c>
      <c r="O22" s="17">
        <v>0</v>
      </c>
      <c r="P22" s="20">
        <v>0</v>
      </c>
      <c r="Q22" s="305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1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33">
        <v>72</v>
      </c>
      <c r="L23" s="352">
        <v>0.03</v>
      </c>
      <c r="M23" s="21">
        <v>0.01</v>
      </c>
      <c r="N23" s="22">
        <v>0</v>
      </c>
      <c r="O23" s="22">
        <v>0</v>
      </c>
      <c r="P23" s="54">
        <v>0</v>
      </c>
      <c r="Q23" s="352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1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33">
        <v>36.26</v>
      </c>
      <c r="L24" s="352">
        <v>0.02</v>
      </c>
      <c r="M24" s="21">
        <v>2.4E-2</v>
      </c>
      <c r="N24" s="22">
        <v>0.08</v>
      </c>
      <c r="O24" s="22">
        <v>0</v>
      </c>
      <c r="P24" s="54">
        <v>0</v>
      </c>
      <c r="Q24" s="352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4"/>
      <c r="D25" s="322"/>
      <c r="E25" s="408" t="s">
        <v>21</v>
      </c>
      <c r="F25" s="167">
        <f>SUM(F18:F24)</f>
        <v>750</v>
      </c>
      <c r="G25" s="191"/>
      <c r="H25" s="251">
        <f>SUM(H18:H24)</f>
        <v>31.59</v>
      </c>
      <c r="I25" s="15">
        <f>SUM(I18:I24)</f>
        <v>24.06</v>
      </c>
      <c r="J25" s="51">
        <f>SUM(J18:J24)</f>
        <v>91.06</v>
      </c>
      <c r="K25" s="438">
        <f>SUM(K18:K24)</f>
        <v>716.17</v>
      </c>
      <c r="L25" s="254">
        <f t="shared" ref="L25:X25" si="2">SUM(L18:L24)</f>
        <v>0.29000000000000004</v>
      </c>
      <c r="M25" s="254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34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2"/>
      <c r="B26" s="332"/>
      <c r="C26" s="433"/>
      <c r="D26" s="411"/>
      <c r="E26" s="409" t="s">
        <v>22</v>
      </c>
      <c r="F26" s="411"/>
      <c r="G26" s="383"/>
      <c r="H26" s="385"/>
      <c r="I26" s="47"/>
      <c r="J26" s="48"/>
      <c r="K26" s="426">
        <f>K25/23.5</f>
        <v>30.475319148936169</v>
      </c>
      <c r="L26" s="385"/>
      <c r="M26" s="381"/>
      <c r="N26" s="47"/>
      <c r="O26" s="47"/>
      <c r="P26" s="48"/>
      <c r="Q26" s="381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7"/>
      <c r="F4" s="621"/>
      <c r="G4" s="620"/>
      <c r="H4" s="336" t="s">
        <v>23</v>
      </c>
      <c r="I4" s="337"/>
      <c r="J4" s="338"/>
      <c r="K4" s="42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1" t="s">
        <v>31</v>
      </c>
      <c r="L5" s="743" t="s">
        <v>32</v>
      </c>
      <c r="M5" s="743" t="s">
        <v>135</v>
      </c>
      <c r="N5" s="743" t="s">
        <v>33</v>
      </c>
      <c r="O5" s="856" t="s">
        <v>136</v>
      </c>
      <c r="P5" s="743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8.25" customHeight="1" x14ac:dyDescent="0.35">
      <c r="A6" s="186" t="s">
        <v>6</v>
      </c>
      <c r="B6" s="649"/>
      <c r="C6" s="179">
        <v>25</v>
      </c>
      <c r="D6" s="316" t="s">
        <v>20</v>
      </c>
      <c r="E6" s="475" t="s">
        <v>52</v>
      </c>
      <c r="F6" s="477">
        <v>150</v>
      </c>
      <c r="G6" s="179"/>
      <c r="H6" s="41">
        <v>0.6</v>
      </c>
      <c r="I6" s="42">
        <v>0.45</v>
      </c>
      <c r="J6" s="49">
        <v>12.3</v>
      </c>
      <c r="K6" s="242">
        <v>54.9</v>
      </c>
      <c r="L6" s="341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8" t="s">
        <v>103</v>
      </c>
      <c r="E7" s="200" t="s">
        <v>143</v>
      </c>
      <c r="F7" s="175">
        <v>150</v>
      </c>
      <c r="G7" s="257"/>
      <c r="H7" s="21">
        <v>18.899999999999999</v>
      </c>
      <c r="I7" s="22">
        <v>14.1</v>
      </c>
      <c r="J7" s="23">
        <v>31.35</v>
      </c>
      <c r="K7" s="243">
        <v>328.8</v>
      </c>
      <c r="L7" s="352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1" t="s">
        <v>47</v>
      </c>
      <c r="E8" s="272" t="s">
        <v>54</v>
      </c>
      <c r="F8" s="478">
        <v>200</v>
      </c>
      <c r="G8" s="174"/>
      <c r="H8" s="19">
        <v>0.2</v>
      </c>
      <c r="I8" s="17">
        <v>0</v>
      </c>
      <c r="J8" s="20">
        <v>11</v>
      </c>
      <c r="K8" s="240">
        <v>44.8</v>
      </c>
      <c r="L8" s="30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1" t="s">
        <v>14</v>
      </c>
      <c r="E9" s="272" t="s">
        <v>53</v>
      </c>
      <c r="F9" s="445">
        <v>30</v>
      </c>
      <c r="G9" s="174"/>
      <c r="H9" s="19">
        <v>2.16</v>
      </c>
      <c r="I9" s="17">
        <v>0.81</v>
      </c>
      <c r="J9" s="20">
        <v>14.73</v>
      </c>
      <c r="K9" s="240">
        <v>75.66</v>
      </c>
      <c r="L9" s="305">
        <v>0.04</v>
      </c>
      <c r="M9" s="19">
        <v>0.01</v>
      </c>
      <c r="N9" s="17">
        <v>0</v>
      </c>
      <c r="O9" s="17">
        <v>0</v>
      </c>
      <c r="P9" s="46">
        <v>0</v>
      </c>
      <c r="Q9" s="305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1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1">
        <v>36.26</v>
      </c>
      <c r="L10" s="352">
        <v>0.02</v>
      </c>
      <c r="M10" s="21">
        <v>2.4E-2</v>
      </c>
      <c r="N10" s="22">
        <v>0.08</v>
      </c>
      <c r="O10" s="22">
        <v>0</v>
      </c>
      <c r="P10" s="54">
        <v>0</v>
      </c>
      <c r="Q10" s="352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1"/>
      <c r="E11" s="408" t="s">
        <v>21</v>
      </c>
      <c r="F11" s="416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3">
        <f t="shared" si="0"/>
        <v>540.41999999999996</v>
      </c>
      <c r="L11" s="305">
        <f t="shared" si="0"/>
        <v>0.15</v>
      </c>
      <c r="M11" s="305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74"/>
      <c r="D12" s="473"/>
      <c r="E12" s="476" t="s">
        <v>22</v>
      </c>
      <c r="F12" s="479"/>
      <c r="G12" s="436"/>
      <c r="H12" s="480"/>
      <c r="I12" s="95"/>
      <c r="J12" s="481"/>
      <c r="K12" s="482">
        <f>K11/23.5</f>
        <v>22.99659574468085</v>
      </c>
      <c r="L12" s="484"/>
      <c r="M12" s="480"/>
      <c r="N12" s="95"/>
      <c r="O12" s="95"/>
      <c r="P12" s="96"/>
      <c r="Q12" s="480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49"/>
      <c r="C13" s="886">
        <v>133</v>
      </c>
      <c r="D13" s="432" t="s">
        <v>20</v>
      </c>
      <c r="E13" s="406" t="s">
        <v>159</v>
      </c>
      <c r="F13" s="410">
        <v>60</v>
      </c>
      <c r="G13" s="365"/>
      <c r="H13" s="55">
        <v>1.32</v>
      </c>
      <c r="I13" s="39">
        <v>0.24</v>
      </c>
      <c r="J13" s="56">
        <v>8.82</v>
      </c>
      <c r="K13" s="279">
        <v>40.799999999999997</v>
      </c>
      <c r="L13" s="328">
        <v>0</v>
      </c>
      <c r="M13" s="55">
        <v>0.03</v>
      </c>
      <c r="N13" s="39">
        <v>2.88</v>
      </c>
      <c r="O13" s="39">
        <v>1.2</v>
      </c>
      <c r="P13" s="56">
        <v>0</v>
      </c>
      <c r="Q13" s="341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12"/>
      <c r="C14" s="176">
        <v>32</v>
      </c>
      <c r="D14" s="335" t="s">
        <v>9</v>
      </c>
      <c r="E14" s="407" t="s">
        <v>55</v>
      </c>
      <c r="F14" s="361">
        <v>200</v>
      </c>
      <c r="G14" s="176"/>
      <c r="H14" s="263">
        <v>5.88</v>
      </c>
      <c r="I14" s="105">
        <v>8.82</v>
      </c>
      <c r="J14" s="106">
        <v>9.6</v>
      </c>
      <c r="K14" s="265">
        <v>142.19999999999999</v>
      </c>
      <c r="L14" s="306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48" t="s">
        <v>80</v>
      </c>
      <c r="C15" s="208">
        <v>90</v>
      </c>
      <c r="D15" s="301" t="s">
        <v>10</v>
      </c>
      <c r="E15" s="452" t="s">
        <v>127</v>
      </c>
      <c r="F15" s="458">
        <v>90</v>
      </c>
      <c r="G15" s="208"/>
      <c r="H15" s="314">
        <v>15.21</v>
      </c>
      <c r="I15" s="62">
        <v>14.04</v>
      </c>
      <c r="J15" s="97">
        <v>8.91</v>
      </c>
      <c r="K15" s="464">
        <v>222.75</v>
      </c>
      <c r="L15" s="590">
        <v>0.37</v>
      </c>
      <c r="M15" s="591">
        <v>0.15</v>
      </c>
      <c r="N15" s="591">
        <v>0.09</v>
      </c>
      <c r="O15" s="591">
        <v>25.83</v>
      </c>
      <c r="P15" s="683">
        <v>0.16</v>
      </c>
      <c r="Q15" s="590">
        <v>54.18</v>
      </c>
      <c r="R15" s="591">
        <v>117.54</v>
      </c>
      <c r="S15" s="591">
        <v>24.8</v>
      </c>
      <c r="T15" s="591">
        <v>1.6</v>
      </c>
      <c r="U15" s="591">
        <v>268.38</v>
      </c>
      <c r="V15" s="591">
        <v>7.0000000000000001E-3</v>
      </c>
      <c r="W15" s="591">
        <v>2.7000000000000001E-3</v>
      </c>
      <c r="X15" s="592">
        <v>0.09</v>
      </c>
    </row>
    <row r="16" spans="1:24" s="18" customFormat="1" ht="38.25" customHeight="1" x14ac:dyDescent="0.35">
      <c r="A16" s="138"/>
      <c r="B16" s="891" t="s">
        <v>81</v>
      </c>
      <c r="C16" s="209">
        <v>88</v>
      </c>
      <c r="D16" s="302" t="s">
        <v>10</v>
      </c>
      <c r="E16" s="453" t="s">
        <v>130</v>
      </c>
      <c r="F16" s="459">
        <v>90</v>
      </c>
      <c r="G16" s="209"/>
      <c r="H16" s="467">
        <v>18</v>
      </c>
      <c r="I16" s="65">
        <v>16.5</v>
      </c>
      <c r="J16" s="98">
        <v>2.89</v>
      </c>
      <c r="K16" s="465">
        <v>232.8</v>
      </c>
      <c r="L16" s="576">
        <v>0.05</v>
      </c>
      <c r="M16" s="103">
        <v>0.13</v>
      </c>
      <c r="N16" s="103">
        <v>0.55000000000000004</v>
      </c>
      <c r="O16" s="103">
        <v>0</v>
      </c>
      <c r="P16" s="668">
        <v>0</v>
      </c>
      <c r="Q16" s="576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77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5" t="s">
        <v>44</v>
      </c>
      <c r="F17" s="174">
        <v>150</v>
      </c>
      <c r="G17" s="167"/>
      <c r="H17" s="352">
        <v>7.2</v>
      </c>
      <c r="I17" s="22">
        <v>5.0999999999999996</v>
      </c>
      <c r="J17" s="54">
        <v>33.9</v>
      </c>
      <c r="K17" s="351">
        <v>210.3</v>
      </c>
      <c r="L17" s="352">
        <v>0.21</v>
      </c>
      <c r="M17" s="21">
        <v>0.11</v>
      </c>
      <c r="N17" s="22">
        <v>0</v>
      </c>
      <c r="O17" s="22">
        <v>0</v>
      </c>
      <c r="P17" s="23">
        <v>0</v>
      </c>
      <c r="Q17" s="352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08" t="s">
        <v>149</v>
      </c>
      <c r="F18" s="228">
        <v>200</v>
      </c>
      <c r="G18" s="167"/>
      <c r="H18" s="305">
        <v>0.8</v>
      </c>
      <c r="I18" s="17">
        <v>0.2</v>
      </c>
      <c r="J18" s="46">
        <v>23.2</v>
      </c>
      <c r="K18" s="324">
        <v>94.4</v>
      </c>
      <c r="L18" s="305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5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0">
        <v>60</v>
      </c>
      <c r="L19" s="352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52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5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0">
        <v>36.26</v>
      </c>
      <c r="L20" s="352">
        <v>0.02</v>
      </c>
      <c r="M20" s="21">
        <v>2.4E-2</v>
      </c>
      <c r="N20" s="22">
        <v>0.08</v>
      </c>
      <c r="O20" s="22">
        <v>0</v>
      </c>
      <c r="P20" s="54">
        <v>0</v>
      </c>
      <c r="Q20" s="352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04"/>
      <c r="C21" s="229"/>
      <c r="D21" s="462"/>
      <c r="E21" s="402" t="s">
        <v>21</v>
      </c>
      <c r="F21" s="723">
        <f>F13+F14+F15+F17+F18+F19+F20</f>
        <v>745</v>
      </c>
      <c r="G21" s="794"/>
      <c r="H21" s="252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8">
        <f t="shared" si="1"/>
        <v>806.70999999999992</v>
      </c>
      <c r="L21" s="252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2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03"/>
      <c r="C22" s="568"/>
      <c r="D22" s="569"/>
      <c r="E22" s="403" t="s">
        <v>21</v>
      </c>
      <c r="F22" s="721">
        <f>F13+F14+F16+F17+F18+F19+F20</f>
        <v>745</v>
      </c>
      <c r="G22" s="380"/>
      <c r="H22" s="644">
        <f t="shared" ref="H22:X22" si="2">H13+H14+H16+H17+H18+H19+H20</f>
        <v>36.119999999999997</v>
      </c>
      <c r="I22" s="641">
        <f t="shared" si="2"/>
        <v>31.26</v>
      </c>
      <c r="J22" s="645">
        <f t="shared" si="2"/>
        <v>96.899999999999991</v>
      </c>
      <c r="K22" s="647">
        <f t="shared" si="2"/>
        <v>816.76</v>
      </c>
      <c r="L22" s="644">
        <f t="shared" si="2"/>
        <v>0.36500000000000005</v>
      </c>
      <c r="M22" s="641">
        <f t="shared" si="2"/>
        <v>0.38200000000000001</v>
      </c>
      <c r="N22" s="641">
        <f t="shared" si="2"/>
        <v>9.75</v>
      </c>
      <c r="O22" s="641">
        <f t="shared" si="2"/>
        <v>133.63999999999999</v>
      </c>
      <c r="P22" s="648">
        <f t="shared" si="2"/>
        <v>0.06</v>
      </c>
      <c r="Q22" s="644">
        <f t="shared" si="2"/>
        <v>94.179999999999993</v>
      </c>
      <c r="R22" s="641">
        <f t="shared" si="2"/>
        <v>589.77</v>
      </c>
      <c r="S22" s="641">
        <f t="shared" si="2"/>
        <v>219.22</v>
      </c>
      <c r="T22" s="641">
        <f t="shared" si="2"/>
        <v>10.39</v>
      </c>
      <c r="U22" s="641">
        <f t="shared" si="2"/>
        <v>1075.25</v>
      </c>
      <c r="V22" s="641">
        <f t="shared" si="2"/>
        <v>1.8799999999999997E-2</v>
      </c>
      <c r="W22" s="641">
        <f t="shared" si="2"/>
        <v>9.2999999999999992E-3</v>
      </c>
      <c r="X22" s="645">
        <f t="shared" si="2"/>
        <v>0.13800000000000001</v>
      </c>
    </row>
    <row r="23" spans="1:24" s="18" customFormat="1" ht="38.25" customHeight="1" x14ac:dyDescent="0.35">
      <c r="A23" s="138"/>
      <c r="B23" s="804"/>
      <c r="C23" s="505"/>
      <c r="D23" s="830"/>
      <c r="E23" s="404" t="s">
        <v>22</v>
      </c>
      <c r="F23" s="726"/>
      <c r="G23" s="738"/>
      <c r="H23" s="252"/>
      <c r="I23" s="24"/>
      <c r="J23" s="75"/>
      <c r="K23" s="733">
        <f>K21/23.5</f>
        <v>34.328085106382979</v>
      </c>
      <c r="L23" s="252"/>
      <c r="M23" s="24"/>
      <c r="N23" s="24"/>
      <c r="O23" s="24"/>
      <c r="P23" s="140"/>
      <c r="Q23" s="252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2"/>
      <c r="B24" s="805"/>
      <c r="C24" s="806"/>
      <c r="D24" s="807"/>
      <c r="E24" s="405" t="s">
        <v>22</v>
      </c>
      <c r="F24" s="914"/>
      <c r="G24" s="791"/>
      <c r="H24" s="915"/>
      <c r="I24" s="916"/>
      <c r="J24" s="917"/>
      <c r="K24" s="610">
        <f>K22/23.5</f>
        <v>34.755744680851066</v>
      </c>
      <c r="L24" s="915"/>
      <c r="M24" s="916"/>
      <c r="N24" s="916"/>
      <c r="O24" s="916"/>
      <c r="P24" s="918"/>
      <c r="Q24" s="915"/>
      <c r="R24" s="916"/>
      <c r="S24" s="916"/>
      <c r="T24" s="916"/>
      <c r="U24" s="916"/>
      <c r="V24" s="916"/>
      <c r="W24" s="916"/>
      <c r="X24" s="917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13" t="s">
        <v>155</v>
      </c>
      <c r="B26" s="614"/>
      <c r="C26" s="615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16" t="s">
        <v>71</v>
      </c>
      <c r="B27" s="617"/>
      <c r="C27" s="618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1"/>
      <c r="E4" s="127"/>
      <c r="F4" s="134"/>
      <c r="G4" s="993" t="s">
        <v>23</v>
      </c>
      <c r="H4" s="994"/>
      <c r="I4" s="995"/>
      <c r="J4" s="238" t="s">
        <v>24</v>
      </c>
      <c r="K4" s="983" t="s">
        <v>25</v>
      </c>
      <c r="L4" s="984"/>
      <c r="M4" s="985"/>
      <c r="N4" s="985"/>
      <c r="O4" s="986"/>
      <c r="P4" s="987" t="s">
        <v>26</v>
      </c>
      <c r="Q4" s="988"/>
      <c r="R4" s="988"/>
      <c r="S4" s="988"/>
      <c r="T4" s="988"/>
      <c r="U4" s="988"/>
      <c r="V4" s="988"/>
      <c r="W4" s="988"/>
    </row>
    <row r="5" spans="1:23" s="18" customFormat="1" ht="28.5" customHeight="1" thickBot="1" x14ac:dyDescent="0.4">
      <c r="A5" s="183" t="s">
        <v>0</v>
      </c>
      <c r="B5" s="320" t="s">
        <v>41</v>
      </c>
      <c r="C5" s="849" t="s">
        <v>42</v>
      </c>
      <c r="D5" s="320" t="s">
        <v>39</v>
      </c>
      <c r="E5" s="722" t="s">
        <v>27</v>
      </c>
      <c r="F5" s="320" t="s">
        <v>38</v>
      </c>
      <c r="G5" s="740" t="s">
        <v>28</v>
      </c>
      <c r="H5" s="741" t="s">
        <v>29</v>
      </c>
      <c r="I5" s="742" t="s">
        <v>30</v>
      </c>
      <c r="J5" s="855" t="s">
        <v>31</v>
      </c>
      <c r="K5" s="743" t="s">
        <v>32</v>
      </c>
      <c r="L5" s="743" t="s">
        <v>135</v>
      </c>
      <c r="M5" s="743" t="s">
        <v>33</v>
      </c>
      <c r="N5" s="856" t="s">
        <v>136</v>
      </c>
      <c r="O5" s="743" t="s">
        <v>137</v>
      </c>
      <c r="P5" s="743" t="s">
        <v>34</v>
      </c>
      <c r="Q5" s="743" t="s">
        <v>35</v>
      </c>
      <c r="R5" s="743" t="s">
        <v>36</v>
      </c>
      <c r="S5" s="743" t="s">
        <v>37</v>
      </c>
      <c r="T5" s="743" t="s">
        <v>138</v>
      </c>
      <c r="U5" s="743" t="s">
        <v>139</v>
      </c>
      <c r="V5" s="743" t="s">
        <v>140</v>
      </c>
      <c r="W5" s="743" t="s">
        <v>141</v>
      </c>
    </row>
    <row r="6" spans="1:23" s="18" customFormat="1" ht="28.5" customHeight="1" thickBot="1" x14ac:dyDescent="0.4">
      <c r="A6" s="848"/>
      <c r="B6" s="179">
        <v>133</v>
      </c>
      <c r="C6" s="544" t="s">
        <v>20</v>
      </c>
      <c r="D6" s="316" t="s">
        <v>159</v>
      </c>
      <c r="E6" s="793">
        <v>60</v>
      </c>
      <c r="F6" s="800"/>
      <c r="G6" s="341">
        <v>1.32</v>
      </c>
      <c r="H6" s="42">
        <v>0.24</v>
      </c>
      <c r="I6" s="43">
        <v>8.82</v>
      </c>
      <c r="J6" s="423">
        <v>40.799999999999997</v>
      </c>
      <c r="K6" s="369">
        <v>0</v>
      </c>
      <c r="L6" s="114">
        <v>0.03</v>
      </c>
      <c r="M6" s="114">
        <v>2.88</v>
      </c>
      <c r="N6" s="114">
        <v>1.2</v>
      </c>
      <c r="O6" s="115">
        <v>0</v>
      </c>
      <c r="P6" s="369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57" t="s">
        <v>10</v>
      </c>
      <c r="D7" s="434" t="s">
        <v>108</v>
      </c>
      <c r="E7" s="285">
        <v>90</v>
      </c>
      <c r="F7" s="130"/>
      <c r="G7" s="305">
        <v>14.85</v>
      </c>
      <c r="H7" s="17">
        <v>13.32</v>
      </c>
      <c r="I7" s="46">
        <v>5.94</v>
      </c>
      <c r="J7" s="324">
        <v>202.68</v>
      </c>
      <c r="K7" s="305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9" t="s">
        <v>68</v>
      </c>
      <c r="D8" s="435" t="s">
        <v>57</v>
      </c>
      <c r="E8" s="176">
        <v>150</v>
      </c>
      <c r="F8" s="129"/>
      <c r="G8" s="306">
        <v>6.45</v>
      </c>
      <c r="H8" s="13">
        <v>4.05</v>
      </c>
      <c r="I8" s="50">
        <v>40.200000000000003</v>
      </c>
      <c r="J8" s="131">
        <v>223.65</v>
      </c>
      <c r="K8" s="306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9" t="s">
        <v>67</v>
      </c>
      <c r="D9" s="407" t="s">
        <v>113</v>
      </c>
      <c r="E9" s="231">
        <v>200</v>
      </c>
      <c r="F9" s="129"/>
      <c r="G9" s="305">
        <v>0.4</v>
      </c>
      <c r="H9" s="17">
        <v>0.6</v>
      </c>
      <c r="I9" s="46">
        <v>17.8</v>
      </c>
      <c r="J9" s="324">
        <v>78.599999999999994</v>
      </c>
      <c r="K9" s="305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28">
        <v>20</v>
      </c>
      <c r="F10" s="167"/>
      <c r="G10" s="305">
        <v>1.4</v>
      </c>
      <c r="H10" s="17">
        <v>0.14000000000000001</v>
      </c>
      <c r="I10" s="46">
        <v>8.8000000000000007</v>
      </c>
      <c r="J10" s="324">
        <v>48</v>
      </c>
      <c r="K10" s="305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5">
        <v>1.1399999999999999</v>
      </c>
      <c r="H11" s="17">
        <v>0.22</v>
      </c>
      <c r="I11" s="46">
        <v>7.44</v>
      </c>
      <c r="J11" s="325">
        <v>36.26</v>
      </c>
      <c r="K11" s="352">
        <v>0.02</v>
      </c>
      <c r="L11" s="21">
        <v>2.4E-2</v>
      </c>
      <c r="M11" s="22">
        <v>0.08</v>
      </c>
      <c r="N11" s="22">
        <v>0</v>
      </c>
      <c r="O11" s="54">
        <v>0</v>
      </c>
      <c r="P11" s="35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7"/>
      <c r="D12" s="408" t="s">
        <v>21</v>
      </c>
      <c r="E12" s="344">
        <f>E6+E7+E8+E9+E10+E11</f>
        <v>540</v>
      </c>
      <c r="F12" s="130"/>
      <c r="G12" s="352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37">
        <f t="shared" si="0"/>
        <v>629.99</v>
      </c>
      <c r="K12" s="352">
        <f t="shared" si="0"/>
        <v>0.18</v>
      </c>
      <c r="L12" s="352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64"/>
      <c r="D13" s="409" t="s">
        <v>22</v>
      </c>
      <c r="E13" s="178"/>
      <c r="F13" s="260"/>
      <c r="G13" s="312"/>
      <c r="H13" s="194"/>
      <c r="I13" s="195"/>
      <c r="J13" s="441">
        <f>J12/23.5</f>
        <v>26.808085106382979</v>
      </c>
      <c r="K13" s="312"/>
      <c r="L13" s="261"/>
      <c r="M13" s="194"/>
      <c r="N13" s="194"/>
      <c r="O13" s="195"/>
      <c r="P13" s="261"/>
      <c r="Q13" s="194"/>
      <c r="R13" s="194"/>
      <c r="S13" s="194"/>
      <c r="T13" s="194"/>
      <c r="U13" s="194"/>
      <c r="V13" s="194"/>
      <c r="W13" s="195"/>
    </row>
    <row r="14" spans="1:23" s="18" customFormat="1" ht="39" customHeight="1" x14ac:dyDescent="0.35">
      <c r="A14" s="186" t="s">
        <v>7</v>
      </c>
      <c r="B14" s="196">
        <v>134</v>
      </c>
      <c r="C14" s="316" t="s">
        <v>20</v>
      </c>
      <c r="D14" s="349" t="s">
        <v>126</v>
      </c>
      <c r="E14" s="179">
        <v>150</v>
      </c>
      <c r="F14" s="419"/>
      <c r="G14" s="341">
        <v>0.6</v>
      </c>
      <c r="H14" s="42">
        <v>0</v>
      </c>
      <c r="I14" s="43">
        <v>16.95</v>
      </c>
      <c r="J14" s="423">
        <v>69</v>
      </c>
      <c r="K14" s="328">
        <v>0.01</v>
      </c>
      <c r="L14" s="55">
        <v>0.03</v>
      </c>
      <c r="M14" s="39">
        <v>19.5</v>
      </c>
      <c r="N14" s="39">
        <v>0</v>
      </c>
      <c r="O14" s="56">
        <v>0</v>
      </c>
      <c r="P14" s="341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1" t="s">
        <v>59</v>
      </c>
      <c r="E15" s="228">
        <v>200</v>
      </c>
      <c r="F15" s="167"/>
      <c r="G15" s="306">
        <v>6</v>
      </c>
      <c r="H15" s="13">
        <v>5.4</v>
      </c>
      <c r="I15" s="50">
        <v>10.8</v>
      </c>
      <c r="J15" s="131">
        <v>115.6</v>
      </c>
      <c r="K15" s="306">
        <v>0.1</v>
      </c>
      <c r="L15" s="100">
        <v>0.1</v>
      </c>
      <c r="M15" s="13">
        <v>10.7</v>
      </c>
      <c r="N15" s="13">
        <v>162</v>
      </c>
      <c r="O15" s="50">
        <v>0</v>
      </c>
      <c r="P15" s="306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5" t="s">
        <v>10</v>
      </c>
      <c r="D16" s="407" t="s">
        <v>69</v>
      </c>
      <c r="E16" s="361">
        <v>90</v>
      </c>
      <c r="F16" s="176"/>
      <c r="G16" s="446">
        <v>12.42</v>
      </c>
      <c r="H16" s="31">
        <v>2.88</v>
      </c>
      <c r="I16" s="32">
        <v>4.59</v>
      </c>
      <c r="J16" s="444">
        <v>93.51</v>
      </c>
      <c r="K16" s="446">
        <v>0.03</v>
      </c>
      <c r="L16" s="446">
        <v>0.09</v>
      </c>
      <c r="M16" s="31">
        <v>2.4</v>
      </c>
      <c r="N16" s="31">
        <v>162</v>
      </c>
      <c r="O16" s="32">
        <v>0.14000000000000001</v>
      </c>
      <c r="P16" s="447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5" t="s">
        <v>68</v>
      </c>
      <c r="D17" s="435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6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9" t="s">
        <v>18</v>
      </c>
      <c r="D18" s="303" t="s">
        <v>171</v>
      </c>
      <c r="E18" s="231">
        <v>200</v>
      </c>
      <c r="F18" s="129"/>
      <c r="G18" s="305">
        <v>0</v>
      </c>
      <c r="H18" s="17">
        <v>0</v>
      </c>
      <c r="I18" s="46">
        <v>19.2</v>
      </c>
      <c r="J18" s="240">
        <v>76.8</v>
      </c>
      <c r="K18" s="305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5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1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0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5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1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0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5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4"/>
      <c r="C21" s="322"/>
      <c r="D21" s="408" t="s">
        <v>21</v>
      </c>
      <c r="E21" s="416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15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1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2"/>
      <c r="B22" s="433"/>
      <c r="C22" s="411"/>
      <c r="D22" s="409" t="s">
        <v>22</v>
      </c>
      <c r="E22" s="411"/>
      <c r="F22" s="383"/>
      <c r="G22" s="381"/>
      <c r="H22" s="47"/>
      <c r="I22" s="384"/>
      <c r="J22" s="866">
        <f>J21/23.5</f>
        <v>29.560851063829791</v>
      </c>
      <c r="K22" s="381"/>
      <c r="L22" s="381"/>
      <c r="M22" s="47"/>
      <c r="N22" s="47"/>
      <c r="O22" s="384"/>
      <c r="P22" s="385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39"/>
      <c r="C4" s="134" t="s">
        <v>40</v>
      </c>
      <c r="D4" s="107"/>
      <c r="E4" s="201"/>
      <c r="F4" s="134"/>
      <c r="G4" s="127"/>
      <c r="H4" s="326" t="s">
        <v>23</v>
      </c>
      <c r="I4" s="85"/>
      <c r="J4" s="327"/>
      <c r="K4" s="420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47" s="18" customFormat="1" ht="28.5" customHeight="1" thickBot="1" x14ac:dyDescent="0.4">
      <c r="A5" s="391" t="s">
        <v>0</v>
      </c>
      <c r="B5" s="440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1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47" s="18" customFormat="1" ht="19.5" customHeight="1" x14ac:dyDescent="0.35">
      <c r="A6" s="40" t="s">
        <v>6</v>
      </c>
      <c r="B6" s="900" t="s">
        <v>6</v>
      </c>
      <c r="C6" s="867">
        <v>24</v>
      </c>
      <c r="D6" s="432" t="s">
        <v>8</v>
      </c>
      <c r="E6" s="406" t="s">
        <v>133</v>
      </c>
      <c r="F6" s="764">
        <v>150</v>
      </c>
      <c r="G6" s="367"/>
      <c r="H6" s="369">
        <v>0.6</v>
      </c>
      <c r="I6" s="114">
        <v>0</v>
      </c>
      <c r="J6" s="116">
        <v>16.95</v>
      </c>
      <c r="K6" s="765">
        <v>69</v>
      </c>
      <c r="L6" s="369">
        <v>0.01</v>
      </c>
      <c r="M6" s="114">
        <v>0.03</v>
      </c>
      <c r="N6" s="114">
        <v>19.5</v>
      </c>
      <c r="O6" s="114">
        <v>0</v>
      </c>
      <c r="P6" s="115">
        <v>0</v>
      </c>
      <c r="Q6" s="369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28"/>
      <c r="C7" s="175">
        <v>66</v>
      </c>
      <c r="D7" s="257" t="s">
        <v>66</v>
      </c>
      <c r="E7" s="434" t="s">
        <v>61</v>
      </c>
      <c r="F7" s="285">
        <v>150</v>
      </c>
      <c r="G7" s="130"/>
      <c r="H7" s="305">
        <v>15.6</v>
      </c>
      <c r="I7" s="17">
        <v>16.350000000000001</v>
      </c>
      <c r="J7" s="46">
        <v>2.7</v>
      </c>
      <c r="K7" s="324">
        <v>220.2</v>
      </c>
      <c r="L7" s="305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27"/>
      <c r="C8" s="176">
        <v>116</v>
      </c>
      <c r="D8" s="319" t="s">
        <v>67</v>
      </c>
      <c r="E8" s="435" t="s">
        <v>102</v>
      </c>
      <c r="F8" s="176">
        <v>200</v>
      </c>
      <c r="G8" s="129"/>
      <c r="H8" s="306">
        <v>3.2</v>
      </c>
      <c r="I8" s="13">
        <v>3.2</v>
      </c>
      <c r="J8" s="50">
        <v>14.6</v>
      </c>
      <c r="K8" s="131">
        <v>100.8</v>
      </c>
      <c r="L8" s="306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27"/>
      <c r="C9" s="175">
        <v>121</v>
      </c>
      <c r="D9" s="319" t="s">
        <v>14</v>
      </c>
      <c r="E9" s="407" t="s">
        <v>53</v>
      </c>
      <c r="F9" s="231">
        <v>30</v>
      </c>
      <c r="G9" s="129"/>
      <c r="H9" s="305">
        <v>2.16</v>
      </c>
      <c r="I9" s="17">
        <v>0.81</v>
      </c>
      <c r="J9" s="46">
        <v>14.73</v>
      </c>
      <c r="K9" s="324">
        <v>75.66</v>
      </c>
      <c r="L9" s="305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27"/>
      <c r="C10" s="177">
        <v>120</v>
      </c>
      <c r="D10" s="191" t="s">
        <v>15</v>
      </c>
      <c r="E10" s="191" t="s">
        <v>49</v>
      </c>
      <c r="F10" s="228">
        <v>20</v>
      </c>
      <c r="G10" s="167"/>
      <c r="H10" s="305">
        <v>1.1399999999999999</v>
      </c>
      <c r="I10" s="17">
        <v>0.22</v>
      </c>
      <c r="J10" s="46">
        <v>7.44</v>
      </c>
      <c r="K10" s="324">
        <v>36.26</v>
      </c>
      <c r="L10" s="305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27"/>
      <c r="C11" s="174"/>
      <c r="D11" s="191"/>
      <c r="E11" s="905" t="s">
        <v>21</v>
      </c>
      <c r="F11" s="418">
        <v>550</v>
      </c>
      <c r="G11" s="167"/>
      <c r="H11" s="305">
        <v>22.7</v>
      </c>
      <c r="I11" s="17">
        <v>20.58</v>
      </c>
      <c r="J11" s="46">
        <v>56.42</v>
      </c>
      <c r="K11" s="325">
        <v>501.91999999999996</v>
      </c>
      <c r="L11" s="352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52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28"/>
      <c r="C12" s="175"/>
      <c r="D12" s="257"/>
      <c r="E12" s="408" t="s">
        <v>22</v>
      </c>
      <c r="F12" s="344"/>
      <c r="G12" s="130"/>
      <c r="H12" s="352"/>
      <c r="I12" s="22"/>
      <c r="J12" s="54"/>
      <c r="K12" s="945">
        <f>K11/23.5</f>
        <v>21.358297872340422</v>
      </c>
      <c r="L12" s="352"/>
      <c r="M12" s="352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01" t="s">
        <v>7</v>
      </c>
      <c r="C13" s="196">
        <v>132</v>
      </c>
      <c r="D13" s="366" t="s">
        <v>20</v>
      </c>
      <c r="E13" s="406" t="s">
        <v>150</v>
      </c>
      <c r="F13" s="382">
        <v>60</v>
      </c>
      <c r="G13" s="367"/>
      <c r="H13" s="341">
        <v>0.78</v>
      </c>
      <c r="I13" s="42">
        <v>6.12</v>
      </c>
      <c r="J13" s="43">
        <v>5.52</v>
      </c>
      <c r="K13" s="423">
        <v>79.5</v>
      </c>
      <c r="L13" s="470">
        <v>0.01</v>
      </c>
      <c r="M13" s="472">
        <v>0.03</v>
      </c>
      <c r="N13" s="57">
        <v>2.4</v>
      </c>
      <c r="O13" s="57">
        <v>0</v>
      </c>
      <c r="P13" s="58">
        <v>0</v>
      </c>
      <c r="Q13" s="472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0"/>
      <c r="C14" s="176">
        <v>138</v>
      </c>
      <c r="D14" s="319" t="s">
        <v>9</v>
      </c>
      <c r="E14" s="407" t="s">
        <v>72</v>
      </c>
      <c r="F14" s="231">
        <v>200</v>
      </c>
      <c r="G14" s="129"/>
      <c r="H14" s="306">
        <v>6.2</v>
      </c>
      <c r="I14" s="13">
        <v>6.2</v>
      </c>
      <c r="J14" s="50">
        <v>11</v>
      </c>
      <c r="K14" s="131">
        <v>125.8</v>
      </c>
      <c r="L14" s="306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0"/>
      <c r="C15" s="176">
        <v>126</v>
      </c>
      <c r="D15" s="319" t="s">
        <v>10</v>
      </c>
      <c r="E15" s="407" t="s">
        <v>182</v>
      </c>
      <c r="F15" s="231">
        <v>90</v>
      </c>
      <c r="G15" s="129"/>
      <c r="H15" s="306">
        <v>16.649999999999999</v>
      </c>
      <c r="I15" s="13">
        <v>8.01</v>
      </c>
      <c r="J15" s="50">
        <v>4.8600000000000003</v>
      </c>
      <c r="K15" s="131">
        <v>168.75</v>
      </c>
      <c r="L15" s="306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0"/>
      <c r="C16" s="176">
        <v>210</v>
      </c>
      <c r="D16" s="319" t="s">
        <v>68</v>
      </c>
      <c r="E16" s="435" t="s">
        <v>74</v>
      </c>
      <c r="F16" s="176">
        <v>150</v>
      </c>
      <c r="G16" s="129"/>
      <c r="H16" s="306">
        <v>13.95</v>
      </c>
      <c r="I16" s="13">
        <v>4.6500000000000004</v>
      </c>
      <c r="J16" s="50">
        <v>31.95</v>
      </c>
      <c r="K16" s="131">
        <v>224.85</v>
      </c>
      <c r="L16" s="306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0"/>
      <c r="C17" s="176">
        <v>101</v>
      </c>
      <c r="D17" s="319" t="s">
        <v>18</v>
      </c>
      <c r="E17" s="407" t="s">
        <v>73</v>
      </c>
      <c r="F17" s="231">
        <v>200</v>
      </c>
      <c r="G17" s="129"/>
      <c r="H17" s="305">
        <v>0.8</v>
      </c>
      <c r="I17" s="17">
        <v>0</v>
      </c>
      <c r="J17" s="46">
        <v>24.6</v>
      </c>
      <c r="K17" s="324">
        <v>101.2</v>
      </c>
      <c r="L17" s="305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0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5">
        <v>3.19</v>
      </c>
      <c r="I18" s="17">
        <v>0.31</v>
      </c>
      <c r="J18" s="46">
        <v>19.89</v>
      </c>
      <c r="K18" s="240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0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5">
        <v>1.42</v>
      </c>
      <c r="I19" s="17">
        <v>0.27</v>
      </c>
      <c r="J19" s="46">
        <v>9.3000000000000007</v>
      </c>
      <c r="K19" s="240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0"/>
      <c r="C20" s="284"/>
      <c r="D20" s="191"/>
      <c r="E20" s="408" t="s">
        <v>21</v>
      </c>
      <c r="F20" s="418">
        <f>SUM(F13:F19)</f>
        <v>770</v>
      </c>
      <c r="G20" s="167"/>
      <c r="H20" s="251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25">
        <f>SUM(K13:K19)</f>
        <v>853.42000000000007</v>
      </c>
      <c r="L20" s="251">
        <f t="shared" ref="L20:R20" si="1">SUM(L13:L19)</f>
        <v>0.88</v>
      </c>
      <c r="M20" s="251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2"/>
      <c r="B21" s="431"/>
      <c r="C21" s="433"/>
      <c r="D21" s="436"/>
      <c r="E21" s="409" t="s">
        <v>22</v>
      </c>
      <c r="F21" s="383"/>
      <c r="G21" s="411"/>
      <c r="H21" s="385"/>
      <c r="I21" s="47"/>
      <c r="J21" s="48"/>
      <c r="K21" s="426">
        <f>K20/23.5</f>
        <v>36.315744680851068</v>
      </c>
      <c r="L21" s="385"/>
      <c r="M21" s="381"/>
      <c r="N21" s="47"/>
      <c r="O21" s="47"/>
      <c r="P21" s="48"/>
      <c r="Q21" s="381"/>
      <c r="R21" s="47"/>
      <c r="S21" s="333"/>
      <c r="T21" s="47"/>
      <c r="U21" s="47"/>
      <c r="V21" s="47"/>
      <c r="W21" s="333"/>
      <c r="X21" s="334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17"/>
      <c r="E4" s="217"/>
      <c r="F4" s="134"/>
      <c r="G4" s="127"/>
      <c r="H4" s="326" t="s">
        <v>23</v>
      </c>
      <c r="I4" s="85"/>
      <c r="J4" s="327"/>
      <c r="K4" s="42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88"/>
    </row>
    <row r="5" spans="1:24" s="18" customFormat="1" ht="47" thickBot="1" x14ac:dyDescent="0.4">
      <c r="A5" s="183" t="s">
        <v>0</v>
      </c>
      <c r="B5" s="148"/>
      <c r="C5" s="128" t="s">
        <v>41</v>
      </c>
      <c r="D5" s="399" t="s">
        <v>42</v>
      </c>
      <c r="E5" s="128" t="s">
        <v>39</v>
      </c>
      <c r="F5" s="135" t="s">
        <v>27</v>
      </c>
      <c r="G5" s="128" t="s">
        <v>38</v>
      </c>
      <c r="H5" s="862" t="s">
        <v>28</v>
      </c>
      <c r="I5" s="741" t="s">
        <v>29</v>
      </c>
      <c r="J5" s="745" t="s">
        <v>30</v>
      </c>
      <c r="K5" s="421" t="s">
        <v>31</v>
      </c>
      <c r="L5" s="743" t="s">
        <v>32</v>
      </c>
      <c r="M5" s="743" t="s">
        <v>135</v>
      </c>
      <c r="N5" s="743" t="s">
        <v>33</v>
      </c>
      <c r="O5" s="856" t="s">
        <v>136</v>
      </c>
      <c r="P5" s="743" t="s">
        <v>137</v>
      </c>
      <c r="Q5" s="743" t="s">
        <v>34</v>
      </c>
      <c r="R5" s="743" t="s">
        <v>35</v>
      </c>
      <c r="S5" s="743" t="s">
        <v>36</v>
      </c>
      <c r="T5" s="743" t="s">
        <v>37</v>
      </c>
      <c r="U5" s="743" t="s">
        <v>138</v>
      </c>
      <c r="V5" s="743" t="s">
        <v>139</v>
      </c>
      <c r="W5" s="743" t="s">
        <v>140</v>
      </c>
      <c r="X5" s="743" t="s">
        <v>141</v>
      </c>
    </row>
    <row r="6" spans="1:24" s="18" customFormat="1" ht="19.5" customHeight="1" x14ac:dyDescent="0.35">
      <c r="A6" s="186" t="s">
        <v>6</v>
      </c>
      <c r="B6" s="649"/>
      <c r="C6" s="650">
        <v>1</v>
      </c>
      <c r="D6" s="541" t="s">
        <v>20</v>
      </c>
      <c r="E6" s="339" t="s">
        <v>12</v>
      </c>
      <c r="F6" s="196">
        <v>15</v>
      </c>
      <c r="G6" s="651"/>
      <c r="H6" s="470">
        <v>3.66</v>
      </c>
      <c r="I6" s="57">
        <v>3.54</v>
      </c>
      <c r="J6" s="58">
        <v>0</v>
      </c>
      <c r="K6" s="652">
        <v>46.5</v>
      </c>
      <c r="L6" s="341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1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7" t="s">
        <v>48</v>
      </c>
      <c r="E7" s="368" t="s">
        <v>175</v>
      </c>
      <c r="F7" s="175">
        <v>32</v>
      </c>
      <c r="G7" s="259"/>
      <c r="H7" s="352">
        <v>0.2</v>
      </c>
      <c r="I7" s="22">
        <v>0.03</v>
      </c>
      <c r="J7" s="54">
        <v>25.6</v>
      </c>
      <c r="K7" s="585">
        <v>105.6</v>
      </c>
      <c r="L7" s="305"/>
      <c r="M7" s="17"/>
      <c r="N7" s="17"/>
      <c r="O7" s="17"/>
      <c r="P7" s="20"/>
      <c r="Q7" s="305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7" t="s">
        <v>66</v>
      </c>
      <c r="E8" s="386" t="s">
        <v>144</v>
      </c>
      <c r="F8" s="233" t="s">
        <v>98</v>
      </c>
      <c r="G8" s="130"/>
      <c r="H8" s="529">
        <v>7.17</v>
      </c>
      <c r="I8" s="121">
        <v>7.38</v>
      </c>
      <c r="J8" s="126">
        <v>35.049999999999997</v>
      </c>
      <c r="K8" s="653">
        <v>234.72</v>
      </c>
      <c r="L8" s="424">
        <v>0.08</v>
      </c>
      <c r="M8" s="29">
        <v>0.23</v>
      </c>
      <c r="N8" s="29">
        <v>0.88</v>
      </c>
      <c r="O8" s="29">
        <v>40</v>
      </c>
      <c r="P8" s="951">
        <v>0.15</v>
      </c>
      <c r="Q8" s="424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1" t="s">
        <v>47</v>
      </c>
      <c r="E9" s="272" t="s">
        <v>54</v>
      </c>
      <c r="F9" s="478">
        <v>200</v>
      </c>
      <c r="G9" s="213"/>
      <c r="H9" s="305">
        <v>0.2</v>
      </c>
      <c r="I9" s="17">
        <v>0</v>
      </c>
      <c r="J9" s="46">
        <v>11</v>
      </c>
      <c r="K9" s="324">
        <v>44.8</v>
      </c>
      <c r="L9" s="305">
        <v>0</v>
      </c>
      <c r="M9" s="17">
        <v>0</v>
      </c>
      <c r="N9" s="17">
        <v>0.08</v>
      </c>
      <c r="O9" s="17">
        <v>0</v>
      </c>
      <c r="P9" s="20">
        <v>0</v>
      </c>
      <c r="Q9" s="305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186</v>
      </c>
      <c r="D10" s="221" t="s">
        <v>18</v>
      </c>
      <c r="E10" s="272" t="s">
        <v>188</v>
      </c>
      <c r="F10" s="478">
        <v>200</v>
      </c>
      <c r="G10" s="213"/>
      <c r="H10" s="305">
        <v>5.4</v>
      </c>
      <c r="I10" s="17">
        <v>4.2</v>
      </c>
      <c r="J10" s="46">
        <v>18</v>
      </c>
      <c r="K10" s="324">
        <v>131.4</v>
      </c>
      <c r="L10" s="305"/>
      <c r="M10" s="17"/>
      <c r="N10" s="17"/>
      <c r="O10" s="17"/>
      <c r="P10" s="20"/>
      <c r="Q10" s="305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28">
        <v>116</v>
      </c>
      <c r="D11" s="257" t="s">
        <v>14</v>
      </c>
      <c r="E11" s="259" t="s">
        <v>43</v>
      </c>
      <c r="F11" s="175">
        <v>30</v>
      </c>
      <c r="G11" s="624"/>
      <c r="H11" s="352">
        <v>2.13</v>
      </c>
      <c r="I11" s="22">
        <v>0.21</v>
      </c>
      <c r="J11" s="54">
        <v>13.26</v>
      </c>
      <c r="K11" s="585">
        <v>72</v>
      </c>
      <c r="L11" s="352">
        <v>0.03</v>
      </c>
      <c r="M11" s="22">
        <v>0.01</v>
      </c>
      <c r="N11" s="22">
        <v>0</v>
      </c>
      <c r="O11" s="22">
        <v>0</v>
      </c>
      <c r="P11" s="23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7" t="s">
        <v>15</v>
      </c>
      <c r="E12" s="259" t="s">
        <v>13</v>
      </c>
      <c r="F12" s="175">
        <v>20</v>
      </c>
      <c r="G12" s="624"/>
      <c r="H12" s="352">
        <v>1.1399999999999999</v>
      </c>
      <c r="I12" s="22">
        <v>0.22</v>
      </c>
      <c r="J12" s="54">
        <v>7.44</v>
      </c>
      <c r="K12" s="58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7"/>
      <c r="E13" s="387" t="s">
        <v>21</v>
      </c>
      <c r="F13" s="344">
        <f>F6+F7+205+F9+F11+F12+F10</f>
        <v>702</v>
      </c>
      <c r="G13" s="347"/>
      <c r="H13" s="575">
        <f t="shared" ref="H13:X13" si="0">H6+H7+205+H9+H11+H12+H10</f>
        <v>217.73</v>
      </c>
      <c r="I13" s="104">
        <f t="shared" si="0"/>
        <v>213.2</v>
      </c>
      <c r="J13" s="345">
        <f t="shared" si="0"/>
        <v>280.3</v>
      </c>
      <c r="K13" s="625">
        <f>K6+K7+K8+K9+K10+K11+K12</f>
        <v>671.28</v>
      </c>
      <c r="L13" s="575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6">
        <f t="shared" si="0"/>
        <v>205.14</v>
      </c>
      <c r="Q13" s="575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45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7"/>
      <c r="E14" s="388" t="s">
        <v>22</v>
      </c>
      <c r="F14" s="175"/>
      <c r="G14" s="130"/>
      <c r="H14" s="312"/>
      <c r="I14" s="194"/>
      <c r="J14" s="195"/>
      <c r="K14" s="654">
        <f>K13/23.5</f>
        <v>28.565106382978723</v>
      </c>
      <c r="L14" s="312"/>
      <c r="M14" s="876"/>
      <c r="N14" s="876"/>
      <c r="O14" s="876"/>
      <c r="P14" s="952"/>
      <c r="Q14" s="878"/>
      <c r="R14" s="876"/>
      <c r="S14" s="879"/>
      <c r="T14" s="876"/>
      <c r="U14" s="876"/>
      <c r="V14" s="876"/>
      <c r="W14" s="876"/>
      <c r="X14" s="877"/>
    </row>
    <row r="15" spans="1:24" s="18" customFormat="1" ht="33.75" customHeight="1" x14ac:dyDescent="0.35">
      <c r="A15" s="186" t="s">
        <v>7</v>
      </c>
      <c r="B15" s="152"/>
      <c r="C15" s="196">
        <v>25</v>
      </c>
      <c r="D15" s="316" t="s">
        <v>20</v>
      </c>
      <c r="E15" s="475" t="s">
        <v>52</v>
      </c>
      <c r="F15" s="477">
        <v>150</v>
      </c>
      <c r="G15" s="179"/>
      <c r="H15" s="55">
        <v>0.6</v>
      </c>
      <c r="I15" s="39">
        <v>0.45</v>
      </c>
      <c r="J15" s="56">
        <v>12.3</v>
      </c>
      <c r="K15" s="242">
        <v>54.9</v>
      </c>
      <c r="L15" s="328">
        <v>0.03</v>
      </c>
      <c r="M15" s="55">
        <v>0.05</v>
      </c>
      <c r="N15" s="39">
        <v>7.5</v>
      </c>
      <c r="O15" s="39">
        <v>0</v>
      </c>
      <c r="P15" s="276">
        <v>0</v>
      </c>
      <c r="Q15" s="328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40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9" t="s">
        <v>9</v>
      </c>
      <c r="E16" s="303" t="s">
        <v>75</v>
      </c>
      <c r="F16" s="231">
        <v>200</v>
      </c>
      <c r="G16" s="129"/>
      <c r="H16" s="306">
        <v>4.8</v>
      </c>
      <c r="I16" s="13">
        <v>7.6</v>
      </c>
      <c r="J16" s="50">
        <v>9</v>
      </c>
      <c r="K16" s="131">
        <v>123.6</v>
      </c>
      <c r="L16" s="306">
        <v>0.04</v>
      </c>
      <c r="M16" s="100">
        <v>0.1</v>
      </c>
      <c r="N16" s="13">
        <v>1.92</v>
      </c>
      <c r="O16" s="13">
        <v>167.8</v>
      </c>
      <c r="P16" s="25">
        <v>0</v>
      </c>
      <c r="Q16" s="306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9" t="s">
        <v>10</v>
      </c>
      <c r="E17" s="303" t="s">
        <v>100</v>
      </c>
      <c r="F17" s="231">
        <v>90</v>
      </c>
      <c r="G17" s="129"/>
      <c r="H17" s="306">
        <v>14.88</v>
      </c>
      <c r="I17" s="13">
        <v>13.95</v>
      </c>
      <c r="J17" s="50">
        <v>3.3</v>
      </c>
      <c r="K17" s="131">
        <v>198.45</v>
      </c>
      <c r="L17" s="529">
        <v>0.05</v>
      </c>
      <c r="M17" s="120">
        <v>0.11</v>
      </c>
      <c r="N17" s="121">
        <v>1</v>
      </c>
      <c r="O17" s="121">
        <v>49</v>
      </c>
      <c r="P17" s="122">
        <v>0</v>
      </c>
      <c r="Q17" s="529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5" t="s">
        <v>68</v>
      </c>
      <c r="E18" s="435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6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5">
        <v>216</v>
      </c>
      <c r="D19" s="221" t="s">
        <v>18</v>
      </c>
      <c r="E19" s="272" t="s">
        <v>148</v>
      </c>
      <c r="F19" s="174">
        <v>200</v>
      </c>
      <c r="G19" s="322"/>
      <c r="H19" s="305">
        <v>0.26</v>
      </c>
      <c r="I19" s="17">
        <v>0</v>
      </c>
      <c r="J19" s="46">
        <v>15.46</v>
      </c>
      <c r="K19" s="240">
        <v>62</v>
      </c>
      <c r="L19" s="352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52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5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0">
        <v>72</v>
      </c>
      <c r="L20" s="352">
        <v>0.03</v>
      </c>
      <c r="M20" s="21">
        <v>0.01</v>
      </c>
      <c r="N20" s="22">
        <v>0</v>
      </c>
      <c r="O20" s="22">
        <v>0</v>
      </c>
      <c r="P20" s="54">
        <v>0</v>
      </c>
      <c r="Q20" s="352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5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0">
        <v>36.26</v>
      </c>
      <c r="L21" s="352">
        <v>0.02</v>
      </c>
      <c r="M21" s="21">
        <v>2.4E-2</v>
      </c>
      <c r="N21" s="22">
        <v>0.08</v>
      </c>
      <c r="O21" s="22">
        <v>0</v>
      </c>
      <c r="P21" s="54">
        <v>0</v>
      </c>
      <c r="Q21" s="352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0"/>
      <c r="D22" s="286"/>
      <c r="E22" s="387" t="s">
        <v>21</v>
      </c>
      <c r="F22" s="418">
        <f>F15+F16+F17+F18+F19+F20+F21+60</f>
        <v>900</v>
      </c>
      <c r="G22" s="167"/>
      <c r="H22" s="251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25">
        <f>SUM(K15:K21)</f>
        <v>733.66</v>
      </c>
      <c r="L22" s="701">
        <f t="shared" ref="L22:X22" si="2">SUM(L14:L21)</f>
        <v>0.2</v>
      </c>
      <c r="M22" s="701">
        <f t="shared" si="2"/>
        <v>0.32400000000000007</v>
      </c>
      <c r="N22" s="702">
        <f t="shared" si="2"/>
        <v>14.9</v>
      </c>
      <c r="O22" s="702">
        <f t="shared" si="2"/>
        <v>235.70000000000002</v>
      </c>
      <c r="P22" s="703">
        <f t="shared" si="2"/>
        <v>0.08</v>
      </c>
      <c r="Q22" s="701">
        <f t="shared" si="2"/>
        <v>100.95</v>
      </c>
      <c r="R22" s="702">
        <f t="shared" si="2"/>
        <v>369.47</v>
      </c>
      <c r="S22" s="702">
        <f t="shared" si="2"/>
        <v>110.07</v>
      </c>
      <c r="T22" s="702">
        <f t="shared" si="2"/>
        <v>7.25</v>
      </c>
      <c r="U22" s="702">
        <f t="shared" si="2"/>
        <v>1148.8499999999999</v>
      </c>
      <c r="V22" s="702">
        <f t="shared" si="2"/>
        <v>1.7000000000000001E-2</v>
      </c>
      <c r="W22" s="702">
        <f t="shared" si="2"/>
        <v>1.2200000000000001E-2</v>
      </c>
      <c r="X22" s="880">
        <f t="shared" si="2"/>
        <v>0.17300000000000001</v>
      </c>
    </row>
    <row r="23" spans="1:24" s="18" customFormat="1" ht="33.75" customHeight="1" thickBot="1" x14ac:dyDescent="0.4">
      <c r="A23" s="332"/>
      <c r="B23" s="395"/>
      <c r="C23" s="397"/>
      <c r="D23" s="383"/>
      <c r="E23" s="389" t="s">
        <v>22</v>
      </c>
      <c r="F23" s="383"/>
      <c r="G23" s="411"/>
      <c r="H23" s="385"/>
      <c r="I23" s="47"/>
      <c r="J23" s="48"/>
      <c r="K23" s="426">
        <f>K22/23.5</f>
        <v>31.219574468085106</v>
      </c>
      <c r="L23" s="385"/>
      <c r="M23" s="381"/>
      <c r="N23" s="47"/>
      <c r="O23" s="47"/>
      <c r="P23" s="384"/>
      <c r="Q23" s="385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0" customFormat="1" ht="18" x14ac:dyDescent="0.35">
      <c r="B25" s="354"/>
      <c r="C25" s="354"/>
      <c r="D25" s="355"/>
      <c r="E25" s="356"/>
      <c r="F25" s="357"/>
      <c r="G25" s="355"/>
      <c r="H25" s="355"/>
      <c r="I25" s="355"/>
      <c r="J25" s="355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48"/>
      <c r="C4" s="534" t="s">
        <v>40</v>
      </c>
      <c r="D4" s="132"/>
      <c r="E4" s="201"/>
      <c r="F4" s="127"/>
      <c r="G4" s="134"/>
      <c r="H4" s="85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5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549"/>
      <c r="C5" s="135" t="s">
        <v>41</v>
      </c>
      <c r="D5" s="554" t="s">
        <v>42</v>
      </c>
      <c r="E5" s="135" t="s">
        <v>39</v>
      </c>
      <c r="F5" s="128" t="s">
        <v>27</v>
      </c>
      <c r="G5" s="135" t="s">
        <v>38</v>
      </c>
      <c r="H5" s="740" t="s">
        <v>28</v>
      </c>
      <c r="I5" s="741" t="s">
        <v>29</v>
      </c>
      <c r="J5" s="742" t="s">
        <v>30</v>
      </c>
      <c r="K5" s="239" t="s">
        <v>31</v>
      </c>
      <c r="L5" s="743" t="s">
        <v>32</v>
      </c>
      <c r="M5" s="743" t="s">
        <v>135</v>
      </c>
      <c r="N5" s="743" t="s">
        <v>33</v>
      </c>
      <c r="O5" s="856" t="s">
        <v>136</v>
      </c>
      <c r="P5" s="846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26.5" customHeight="1" x14ac:dyDescent="0.35">
      <c r="A6" s="186" t="s">
        <v>6</v>
      </c>
      <c r="B6" s="429"/>
      <c r="C6" s="179">
        <v>134</v>
      </c>
      <c r="D6" s="316" t="s">
        <v>20</v>
      </c>
      <c r="E6" s="349" t="s">
        <v>126</v>
      </c>
      <c r="F6" s="179">
        <v>150</v>
      </c>
      <c r="G6" s="419"/>
      <c r="H6" s="341">
        <v>0.6</v>
      </c>
      <c r="I6" s="42">
        <v>0</v>
      </c>
      <c r="J6" s="43">
        <v>16.95</v>
      </c>
      <c r="K6" s="423">
        <v>69</v>
      </c>
      <c r="L6" s="341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6">
        <v>1.4999999999999999E-2</v>
      </c>
    </row>
    <row r="7" spans="1:24" s="18" customFormat="1" ht="26.5" customHeight="1" x14ac:dyDescent="0.35">
      <c r="A7" s="392"/>
      <c r="B7" s="550" t="s">
        <v>80</v>
      </c>
      <c r="C7" s="229">
        <v>221</v>
      </c>
      <c r="D7" s="462" t="s">
        <v>10</v>
      </c>
      <c r="E7" s="301" t="s">
        <v>78</v>
      </c>
      <c r="F7" s="229">
        <v>90</v>
      </c>
      <c r="G7" s="462"/>
      <c r="H7" s="412">
        <v>18.100000000000001</v>
      </c>
      <c r="I7" s="73">
        <v>15.7</v>
      </c>
      <c r="J7" s="74">
        <v>11.7</v>
      </c>
      <c r="K7" s="557">
        <v>261.8</v>
      </c>
      <c r="L7" s="412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93"/>
      <c r="B8" s="551" t="s">
        <v>82</v>
      </c>
      <c r="C8" s="230">
        <v>81</v>
      </c>
      <c r="D8" s="461" t="s">
        <v>10</v>
      </c>
      <c r="E8" s="400" t="s">
        <v>77</v>
      </c>
      <c r="F8" s="230">
        <v>90</v>
      </c>
      <c r="G8" s="461"/>
      <c r="H8" s="307">
        <v>22.41</v>
      </c>
      <c r="I8" s="77">
        <v>15.3</v>
      </c>
      <c r="J8" s="139">
        <v>0.54</v>
      </c>
      <c r="K8" s="558">
        <v>229.77</v>
      </c>
      <c r="L8" s="307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0"/>
      <c r="C9" s="130">
        <v>227</v>
      </c>
      <c r="D9" s="257" t="s">
        <v>68</v>
      </c>
      <c r="E9" s="401" t="s">
        <v>134</v>
      </c>
      <c r="F9" s="362">
        <v>150</v>
      </c>
      <c r="G9" s="212"/>
      <c r="H9" s="315">
        <v>4.3499999999999996</v>
      </c>
      <c r="I9" s="105">
        <v>3.9</v>
      </c>
      <c r="J9" s="262">
        <v>20.399999999999999</v>
      </c>
      <c r="K9" s="528">
        <v>134.25</v>
      </c>
      <c r="L9" s="315">
        <v>0.12</v>
      </c>
      <c r="M9" s="105">
        <v>0.08</v>
      </c>
      <c r="N9" s="105">
        <v>0</v>
      </c>
      <c r="O9" s="105">
        <v>19.5</v>
      </c>
      <c r="P9" s="262">
        <v>0.08</v>
      </c>
      <c r="Q9" s="263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2">
        <v>8.9999999999999993E-3</v>
      </c>
    </row>
    <row r="10" spans="1:24" s="38" customFormat="1" ht="38.25" customHeight="1" x14ac:dyDescent="0.35">
      <c r="A10" s="184"/>
      <c r="B10" s="552"/>
      <c r="C10" s="175">
        <v>95</v>
      </c>
      <c r="D10" s="335" t="s">
        <v>18</v>
      </c>
      <c r="E10" s="407" t="s">
        <v>172</v>
      </c>
      <c r="F10" s="361">
        <v>200</v>
      </c>
      <c r="G10" s="211"/>
      <c r="H10" s="305">
        <v>0</v>
      </c>
      <c r="I10" s="17">
        <v>0</v>
      </c>
      <c r="J10" s="46">
        <v>20.2</v>
      </c>
      <c r="K10" s="324">
        <v>81.400000000000006</v>
      </c>
      <c r="L10" s="305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52"/>
      <c r="C11" s="177">
        <v>119</v>
      </c>
      <c r="D11" s="191" t="s">
        <v>14</v>
      </c>
      <c r="E11" s="191" t="s">
        <v>58</v>
      </c>
      <c r="F11" s="228">
        <v>20</v>
      </c>
      <c r="G11" s="167"/>
      <c r="H11" s="305">
        <v>1.4</v>
      </c>
      <c r="I11" s="17">
        <v>0.14000000000000001</v>
      </c>
      <c r="J11" s="46">
        <v>8.8000000000000007</v>
      </c>
      <c r="K11" s="324">
        <v>48</v>
      </c>
      <c r="L11" s="305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52"/>
      <c r="C12" s="174">
        <v>120</v>
      </c>
      <c r="D12" s="221" t="s">
        <v>15</v>
      </c>
      <c r="E12" s="191" t="s">
        <v>13</v>
      </c>
      <c r="F12" s="174">
        <v>20</v>
      </c>
      <c r="G12" s="321"/>
      <c r="H12" s="305">
        <v>1.1399999999999999</v>
      </c>
      <c r="I12" s="17">
        <v>0.22</v>
      </c>
      <c r="J12" s="46">
        <v>7.44</v>
      </c>
      <c r="K12" s="32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92"/>
      <c r="B13" s="550" t="s">
        <v>80</v>
      </c>
      <c r="C13" s="229"/>
      <c r="D13" s="462"/>
      <c r="E13" s="402" t="s">
        <v>21</v>
      </c>
      <c r="F13" s="379">
        <f>F6+F7+F9+F10+F11+F12</f>
        <v>630</v>
      </c>
      <c r="G13" s="680"/>
      <c r="H13" s="595">
        <f t="shared" ref="H13:K13" si="0">H6+H7+H9+H10+H11+H12</f>
        <v>25.590000000000003</v>
      </c>
      <c r="I13" s="596">
        <f t="shared" si="0"/>
        <v>19.959999999999997</v>
      </c>
      <c r="J13" s="597">
        <f t="shared" si="0"/>
        <v>85.49</v>
      </c>
      <c r="K13" s="663">
        <f t="shared" si="0"/>
        <v>630.71</v>
      </c>
      <c r="L13" s="252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93"/>
      <c r="B14" s="551" t="s">
        <v>82</v>
      </c>
      <c r="C14" s="230"/>
      <c r="D14" s="461"/>
      <c r="E14" s="403" t="s">
        <v>21</v>
      </c>
      <c r="F14" s="377">
        <f>F6+F8+F9+F10+F11+F12</f>
        <v>630</v>
      </c>
      <c r="G14" s="209"/>
      <c r="H14" s="413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59">
        <f>K6+K8+K9+K10+K11+K12</f>
        <v>598.67999999999995</v>
      </c>
      <c r="L14" s="413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57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92"/>
      <c r="B15" s="550" t="s">
        <v>80</v>
      </c>
      <c r="C15" s="229"/>
      <c r="D15" s="462"/>
      <c r="E15" s="404" t="s">
        <v>22</v>
      </c>
      <c r="F15" s="229"/>
      <c r="G15" s="208"/>
      <c r="H15" s="252"/>
      <c r="I15" s="24"/>
      <c r="J15" s="75"/>
      <c r="K15" s="560">
        <f>K13/23.5</f>
        <v>26.838723404255322</v>
      </c>
      <c r="L15" s="252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94"/>
      <c r="B16" s="553" t="s">
        <v>82</v>
      </c>
      <c r="C16" s="232"/>
      <c r="D16" s="463"/>
      <c r="E16" s="405" t="s">
        <v>22</v>
      </c>
      <c r="F16" s="232"/>
      <c r="G16" s="210"/>
      <c r="H16" s="573"/>
      <c r="I16" s="535"/>
      <c r="J16" s="536"/>
      <c r="K16" s="561">
        <f>K14/23.5</f>
        <v>25.475744680851061</v>
      </c>
      <c r="L16" s="573"/>
      <c r="M16" s="535"/>
      <c r="N16" s="535"/>
      <c r="O16" s="535"/>
      <c r="P16" s="536"/>
      <c r="Q16" s="574"/>
      <c r="R16" s="535"/>
      <c r="S16" s="535"/>
      <c r="T16" s="535"/>
      <c r="U16" s="535"/>
      <c r="V16" s="535"/>
      <c r="W16" s="535"/>
      <c r="X16" s="536"/>
    </row>
    <row r="17" spans="1:24" s="18" customFormat="1" ht="33.75" customHeight="1" x14ac:dyDescent="0.35">
      <c r="A17" s="111" t="s">
        <v>7</v>
      </c>
      <c r="B17" s="152"/>
      <c r="C17" s="867">
        <v>172</v>
      </c>
      <c r="D17" s="432" t="s">
        <v>20</v>
      </c>
      <c r="E17" s="406" t="s">
        <v>158</v>
      </c>
      <c r="F17" s="764">
        <v>60</v>
      </c>
      <c r="G17" s="367"/>
      <c r="H17" s="369">
        <v>1.86</v>
      </c>
      <c r="I17" s="114">
        <v>0.12</v>
      </c>
      <c r="J17" s="116">
        <v>4.26</v>
      </c>
      <c r="K17" s="765">
        <v>24.6</v>
      </c>
      <c r="L17" s="369">
        <v>0.06</v>
      </c>
      <c r="M17" s="114">
        <v>0.11</v>
      </c>
      <c r="N17" s="114">
        <v>6</v>
      </c>
      <c r="O17" s="114">
        <v>1.2</v>
      </c>
      <c r="P17" s="115">
        <v>0</v>
      </c>
      <c r="Q17" s="369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23">
        <v>49</v>
      </c>
      <c r="D18" s="462" t="s">
        <v>9</v>
      </c>
      <c r="E18" s="589" t="s">
        <v>124</v>
      </c>
      <c r="F18" s="458">
        <v>200</v>
      </c>
      <c r="G18" s="208"/>
      <c r="H18" s="590">
        <v>8.6</v>
      </c>
      <c r="I18" s="591">
        <v>8.4</v>
      </c>
      <c r="J18" s="592">
        <v>10.8</v>
      </c>
      <c r="K18" s="593">
        <v>153.80000000000001</v>
      </c>
      <c r="L18" s="590">
        <v>0.1</v>
      </c>
      <c r="M18" s="591">
        <v>0.16</v>
      </c>
      <c r="N18" s="591">
        <v>10</v>
      </c>
      <c r="O18" s="591">
        <v>305.8</v>
      </c>
      <c r="P18" s="683">
        <v>0.36</v>
      </c>
      <c r="Q18" s="590">
        <v>36.840000000000003</v>
      </c>
      <c r="R18" s="591">
        <v>101.94</v>
      </c>
      <c r="S18" s="591">
        <v>30.52</v>
      </c>
      <c r="T18" s="591">
        <v>1.2</v>
      </c>
      <c r="U18" s="591">
        <v>199.4</v>
      </c>
      <c r="V18" s="591">
        <v>4.0000000000000001E-3</v>
      </c>
      <c r="W18" s="591">
        <v>0</v>
      </c>
      <c r="X18" s="592">
        <v>7.0000000000000007E-2</v>
      </c>
    </row>
    <row r="19" spans="1:24" s="18" customFormat="1" ht="33.75" customHeight="1" x14ac:dyDescent="0.35">
      <c r="A19" s="109"/>
      <c r="B19" s="871" t="s">
        <v>82</v>
      </c>
      <c r="C19" s="868">
        <v>37</v>
      </c>
      <c r="D19" s="766" t="s">
        <v>9</v>
      </c>
      <c r="E19" s="767" t="s">
        <v>59</v>
      </c>
      <c r="F19" s="768">
        <v>200</v>
      </c>
      <c r="G19" s="769"/>
      <c r="H19" s="770">
        <v>6</v>
      </c>
      <c r="I19" s="771">
        <v>5.4</v>
      </c>
      <c r="J19" s="772">
        <v>10.8</v>
      </c>
      <c r="K19" s="773">
        <v>115.6</v>
      </c>
      <c r="L19" s="770">
        <v>0.1</v>
      </c>
      <c r="M19" s="771">
        <v>0.1</v>
      </c>
      <c r="N19" s="771">
        <v>10.7</v>
      </c>
      <c r="O19" s="771">
        <v>162</v>
      </c>
      <c r="P19" s="774">
        <v>0</v>
      </c>
      <c r="Q19" s="770">
        <v>33.14</v>
      </c>
      <c r="R19" s="771">
        <v>77.040000000000006</v>
      </c>
      <c r="S19" s="771">
        <v>27.32</v>
      </c>
      <c r="T19" s="771">
        <v>1.02</v>
      </c>
      <c r="U19" s="771">
        <v>565.79999999999995</v>
      </c>
      <c r="V19" s="771">
        <v>6.0000000000000001E-3</v>
      </c>
      <c r="W19" s="771">
        <v>0</v>
      </c>
      <c r="X19" s="772">
        <v>0.05</v>
      </c>
    </row>
    <row r="20" spans="1:24" s="18" customFormat="1" ht="33.75" customHeight="1" x14ac:dyDescent="0.35">
      <c r="A20" s="112"/>
      <c r="B20" s="156" t="s">
        <v>80</v>
      </c>
      <c r="C20" s="723">
        <v>179</v>
      </c>
      <c r="D20" s="462" t="s">
        <v>10</v>
      </c>
      <c r="E20" s="589" t="s">
        <v>121</v>
      </c>
      <c r="F20" s="458">
        <v>90</v>
      </c>
      <c r="G20" s="208"/>
      <c r="H20" s="590">
        <v>11.61</v>
      </c>
      <c r="I20" s="591">
        <v>7.02</v>
      </c>
      <c r="J20" s="592">
        <v>2.52</v>
      </c>
      <c r="K20" s="593">
        <v>119.43</v>
      </c>
      <c r="L20" s="590">
        <v>0.21</v>
      </c>
      <c r="M20" s="591">
        <v>1.55</v>
      </c>
      <c r="N20" s="591">
        <v>77.16</v>
      </c>
      <c r="O20" s="591">
        <v>4412.25</v>
      </c>
      <c r="P20" s="683">
        <v>1.08</v>
      </c>
      <c r="Q20" s="590">
        <v>22.15</v>
      </c>
      <c r="R20" s="591">
        <v>221.14</v>
      </c>
      <c r="S20" s="591">
        <v>14.93</v>
      </c>
      <c r="T20" s="591">
        <v>11.35</v>
      </c>
      <c r="U20" s="591">
        <v>233.1</v>
      </c>
      <c r="V20" s="591">
        <v>6.0000000000000001E-3</v>
      </c>
      <c r="W20" s="591">
        <v>3.5999999999999997E-2</v>
      </c>
      <c r="X20" s="592">
        <v>0.21</v>
      </c>
    </row>
    <row r="21" spans="1:24" s="18" customFormat="1" ht="33.75" customHeight="1" x14ac:dyDescent="0.35">
      <c r="A21" s="112"/>
      <c r="B21" s="157" t="s">
        <v>82</v>
      </c>
      <c r="C21" s="869">
        <v>85</v>
      </c>
      <c r="D21" s="461" t="s">
        <v>10</v>
      </c>
      <c r="E21" s="588" t="s">
        <v>177</v>
      </c>
      <c r="F21" s="459">
        <v>90</v>
      </c>
      <c r="G21" s="209"/>
      <c r="H21" s="467">
        <v>13.77</v>
      </c>
      <c r="I21" s="65">
        <v>7.74</v>
      </c>
      <c r="J21" s="98">
        <v>3.33</v>
      </c>
      <c r="K21" s="465">
        <v>138.15</v>
      </c>
      <c r="L21" s="467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67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40">
        <v>64</v>
      </c>
      <c r="D22" s="259" t="s">
        <v>51</v>
      </c>
      <c r="E22" s="401" t="s">
        <v>76</v>
      </c>
      <c r="F22" s="233">
        <v>150</v>
      </c>
      <c r="G22" s="130"/>
      <c r="H22" s="315">
        <v>6.45</v>
      </c>
      <c r="I22" s="105">
        <v>4.05</v>
      </c>
      <c r="J22" s="262">
        <v>40.200000000000003</v>
      </c>
      <c r="K22" s="528">
        <v>223.65</v>
      </c>
      <c r="L22" s="315">
        <v>0.08</v>
      </c>
      <c r="M22" s="105">
        <v>0.2</v>
      </c>
      <c r="N22" s="105">
        <v>0</v>
      </c>
      <c r="O22" s="105">
        <v>30</v>
      </c>
      <c r="P22" s="106">
        <v>0.11</v>
      </c>
      <c r="Q22" s="315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2">
        <v>0</v>
      </c>
    </row>
    <row r="23" spans="1:24" s="18" customFormat="1" ht="43.5" customHeight="1" x14ac:dyDescent="0.35">
      <c r="A23" s="112"/>
      <c r="B23" s="153"/>
      <c r="C23" s="175">
        <v>95</v>
      </c>
      <c r="D23" s="335" t="s">
        <v>18</v>
      </c>
      <c r="E23" s="407" t="s">
        <v>173</v>
      </c>
      <c r="F23" s="361">
        <v>200</v>
      </c>
      <c r="G23" s="175"/>
      <c r="H23" s="352">
        <v>0</v>
      </c>
      <c r="I23" s="22">
        <v>0</v>
      </c>
      <c r="J23" s="23">
        <v>20</v>
      </c>
      <c r="K23" s="243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5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63">
        <v>119</v>
      </c>
      <c r="D24" s="259" t="s">
        <v>14</v>
      </c>
      <c r="E24" s="193" t="s">
        <v>58</v>
      </c>
      <c r="F24" s="175">
        <v>30</v>
      </c>
      <c r="G24" s="212"/>
      <c r="H24" s="352">
        <v>2.13</v>
      </c>
      <c r="I24" s="22">
        <v>0.21</v>
      </c>
      <c r="J24" s="54">
        <v>13.26</v>
      </c>
      <c r="K24" s="585">
        <v>72</v>
      </c>
      <c r="L24" s="352">
        <v>0.03</v>
      </c>
      <c r="M24" s="22">
        <v>0.01</v>
      </c>
      <c r="N24" s="22">
        <v>0</v>
      </c>
      <c r="O24" s="22">
        <v>0</v>
      </c>
      <c r="P24" s="23">
        <v>0</v>
      </c>
      <c r="Q24" s="352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40">
        <v>120</v>
      </c>
      <c r="D25" s="259" t="s">
        <v>15</v>
      </c>
      <c r="E25" s="193" t="s">
        <v>49</v>
      </c>
      <c r="F25" s="175">
        <v>20</v>
      </c>
      <c r="G25" s="212"/>
      <c r="H25" s="352">
        <v>1.1399999999999999</v>
      </c>
      <c r="I25" s="22">
        <v>0.22</v>
      </c>
      <c r="J25" s="54">
        <v>7.44</v>
      </c>
      <c r="K25" s="585">
        <v>36.26</v>
      </c>
      <c r="L25" s="352">
        <v>0.02</v>
      </c>
      <c r="M25" s="22">
        <v>2.4E-2</v>
      </c>
      <c r="N25" s="22">
        <v>0.08</v>
      </c>
      <c r="O25" s="22">
        <v>0</v>
      </c>
      <c r="P25" s="23">
        <v>0</v>
      </c>
      <c r="Q25" s="35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2" t="s">
        <v>80</v>
      </c>
      <c r="C26" s="723"/>
      <c r="D26" s="219"/>
      <c r="E26" s="594" t="s">
        <v>21</v>
      </c>
      <c r="F26" s="379">
        <f>F17+F18+F20+F22+F23+F24+F25</f>
        <v>750</v>
      </c>
      <c r="G26" s="680"/>
      <c r="H26" s="595">
        <f t="shared" ref="H26:X26" si="8">H17+H18+H20+H22+H23+H24+H25</f>
        <v>31.79</v>
      </c>
      <c r="I26" s="596">
        <f t="shared" si="8"/>
        <v>20.02</v>
      </c>
      <c r="J26" s="597">
        <f t="shared" si="8"/>
        <v>98.48</v>
      </c>
      <c r="K26" s="663">
        <f t="shared" si="8"/>
        <v>710.34</v>
      </c>
      <c r="L26" s="595">
        <f t="shared" si="8"/>
        <v>0.60000000000000009</v>
      </c>
      <c r="M26" s="596">
        <f t="shared" si="8"/>
        <v>2.1539999999999999</v>
      </c>
      <c r="N26" s="596">
        <f t="shared" si="8"/>
        <v>96.24</v>
      </c>
      <c r="O26" s="596">
        <f t="shared" si="8"/>
        <v>4828.45</v>
      </c>
      <c r="P26" s="684">
        <f t="shared" si="8"/>
        <v>2.5099999999999998</v>
      </c>
      <c r="Q26" s="595">
        <f t="shared" si="8"/>
        <v>99.539999999999992</v>
      </c>
      <c r="R26" s="596">
        <f t="shared" si="8"/>
        <v>502.62</v>
      </c>
      <c r="S26" s="596">
        <f t="shared" si="8"/>
        <v>108.28</v>
      </c>
      <c r="T26" s="596">
        <f t="shared" si="8"/>
        <v>15.52</v>
      </c>
      <c r="U26" s="596">
        <f t="shared" si="8"/>
        <v>973.6</v>
      </c>
      <c r="V26" s="596">
        <f t="shared" si="8"/>
        <v>1.2999999999999999E-2</v>
      </c>
      <c r="W26" s="596">
        <f t="shared" si="8"/>
        <v>4.1000000000000002E-2</v>
      </c>
      <c r="X26" s="597">
        <f t="shared" si="8"/>
        <v>0.312</v>
      </c>
    </row>
    <row r="27" spans="1:24" s="18" customFormat="1" ht="33.75" customHeight="1" x14ac:dyDescent="0.35">
      <c r="A27" s="112"/>
      <c r="B27" s="819" t="s">
        <v>82</v>
      </c>
      <c r="C27" s="870"/>
      <c r="D27" s="598"/>
      <c r="E27" s="599" t="s">
        <v>21</v>
      </c>
      <c r="F27" s="378">
        <f>F17+F19+F21+F22+F23+F24+F25</f>
        <v>750</v>
      </c>
      <c r="G27" s="681"/>
      <c r="H27" s="644">
        <f t="shared" ref="H27:X27" si="9">H17+H19+H21+H22+H23+H24+H25</f>
        <v>31.349999999999998</v>
      </c>
      <c r="I27" s="641">
        <f t="shared" si="9"/>
        <v>17.740000000000002</v>
      </c>
      <c r="J27" s="645">
        <f t="shared" si="9"/>
        <v>99.29</v>
      </c>
      <c r="K27" s="682">
        <f t="shared" si="9"/>
        <v>690.86</v>
      </c>
      <c r="L27" s="644">
        <f t="shared" si="9"/>
        <v>0.55000000000000004</v>
      </c>
      <c r="M27" s="641">
        <f t="shared" si="9"/>
        <v>1.9239999999999999</v>
      </c>
      <c r="N27" s="641">
        <f t="shared" si="9"/>
        <v>26.569999999999997</v>
      </c>
      <c r="O27" s="641">
        <f t="shared" si="9"/>
        <v>4197.9299999999994</v>
      </c>
      <c r="P27" s="648">
        <f t="shared" si="9"/>
        <v>1.91</v>
      </c>
      <c r="Q27" s="644">
        <f t="shared" si="9"/>
        <v>102.49</v>
      </c>
      <c r="R27" s="641">
        <f t="shared" si="9"/>
        <v>460.98</v>
      </c>
      <c r="S27" s="641">
        <f t="shared" si="9"/>
        <v>107.33</v>
      </c>
      <c r="T27" s="641">
        <f t="shared" si="9"/>
        <v>8.39</v>
      </c>
      <c r="U27" s="641">
        <f t="shared" si="9"/>
        <v>1302.3799999999999</v>
      </c>
      <c r="V27" s="641">
        <f t="shared" si="9"/>
        <v>0.04</v>
      </c>
      <c r="W27" s="641">
        <f t="shared" si="9"/>
        <v>3.3000000000000002E-2</v>
      </c>
      <c r="X27" s="645">
        <f t="shared" si="9"/>
        <v>0.24200000000000002</v>
      </c>
    </row>
    <row r="28" spans="1:24" s="18" customFormat="1" ht="33.75" customHeight="1" thickBot="1" x14ac:dyDescent="0.4">
      <c r="A28" s="112"/>
      <c r="B28" s="817" t="s">
        <v>80</v>
      </c>
      <c r="C28" s="754"/>
      <c r="D28" s="600"/>
      <c r="E28" s="601" t="s">
        <v>22</v>
      </c>
      <c r="F28" s="602"/>
      <c r="G28" s="603"/>
      <c r="H28" s="595"/>
      <c r="I28" s="596"/>
      <c r="J28" s="597"/>
      <c r="K28" s="611">
        <f>K26/23.5</f>
        <v>30.227234042553192</v>
      </c>
      <c r="L28" s="595"/>
      <c r="M28" s="596"/>
      <c r="N28" s="596"/>
      <c r="O28" s="596"/>
      <c r="P28" s="684"/>
      <c r="Q28" s="595"/>
      <c r="R28" s="596"/>
      <c r="S28" s="596"/>
      <c r="T28" s="596"/>
      <c r="U28" s="596"/>
      <c r="V28" s="596"/>
      <c r="W28" s="596"/>
      <c r="X28" s="597"/>
    </row>
    <row r="29" spans="1:24" s="18" customFormat="1" ht="33.75" customHeight="1" thickBot="1" x14ac:dyDescent="0.4">
      <c r="A29" s="499"/>
      <c r="B29" s="732" t="s">
        <v>82</v>
      </c>
      <c r="C29" s="729"/>
      <c r="D29" s="604"/>
      <c r="E29" s="605" t="s">
        <v>22</v>
      </c>
      <c r="F29" s="606"/>
      <c r="G29" s="210"/>
      <c r="H29" s="607"/>
      <c r="I29" s="608"/>
      <c r="J29" s="609"/>
      <c r="K29" s="610">
        <f>K27/23.5</f>
        <v>29.398297872340425</v>
      </c>
      <c r="L29" s="607"/>
      <c r="M29" s="608"/>
      <c r="N29" s="608"/>
      <c r="O29" s="608"/>
      <c r="P29" s="685"/>
      <c r="Q29" s="607"/>
      <c r="R29" s="608"/>
      <c r="S29" s="608"/>
      <c r="T29" s="608"/>
      <c r="U29" s="608"/>
      <c r="V29" s="608"/>
      <c r="W29" s="608"/>
      <c r="X29" s="609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56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3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23"/>
      <c r="C4" s="127" t="s">
        <v>40</v>
      </c>
      <c r="D4" s="168"/>
      <c r="E4" s="217"/>
      <c r="F4" s="996" t="s">
        <v>27</v>
      </c>
      <c r="G4" s="134"/>
      <c r="H4" s="85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28.5" customHeight="1" thickBot="1" x14ac:dyDescent="0.4">
      <c r="A5" s="86" t="s">
        <v>0</v>
      </c>
      <c r="B5" s="443"/>
      <c r="C5" s="128" t="s">
        <v>41</v>
      </c>
      <c r="D5" s="169" t="s">
        <v>42</v>
      </c>
      <c r="E5" s="128" t="s">
        <v>39</v>
      </c>
      <c r="F5" s="997"/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494" t="s">
        <v>141</v>
      </c>
    </row>
    <row r="6" spans="1:24" s="18" customFormat="1" ht="33.75" customHeight="1" x14ac:dyDescent="0.35">
      <c r="A6" s="117" t="s">
        <v>7</v>
      </c>
      <c r="B6" s="563"/>
      <c r="C6" s="179">
        <v>13</v>
      </c>
      <c r="D6" s="349" t="s">
        <v>8</v>
      </c>
      <c r="E6" s="451" t="s">
        <v>62</v>
      </c>
      <c r="F6" s="956">
        <v>60</v>
      </c>
      <c r="G6" s="179"/>
      <c r="H6" s="470">
        <v>1.2</v>
      </c>
      <c r="I6" s="57">
        <v>4.26</v>
      </c>
      <c r="J6" s="58">
        <v>6.18</v>
      </c>
      <c r="K6" s="953">
        <v>67.92</v>
      </c>
      <c r="L6" s="470">
        <v>0.03</v>
      </c>
      <c r="M6" s="57">
        <v>0.02</v>
      </c>
      <c r="N6" s="57">
        <v>7.44</v>
      </c>
      <c r="O6" s="57">
        <v>930</v>
      </c>
      <c r="P6" s="542">
        <v>0</v>
      </c>
      <c r="Q6" s="470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87">
        <v>48</v>
      </c>
      <c r="D7" s="335" t="s">
        <v>9</v>
      </c>
      <c r="E7" s="407" t="s">
        <v>79</v>
      </c>
      <c r="F7" s="361">
        <v>200</v>
      </c>
      <c r="G7" s="176"/>
      <c r="H7" s="306">
        <v>7.2</v>
      </c>
      <c r="I7" s="13">
        <v>6.4</v>
      </c>
      <c r="J7" s="50">
        <v>8</v>
      </c>
      <c r="K7" s="373">
        <v>117.6</v>
      </c>
      <c r="L7" s="306">
        <v>0.1</v>
      </c>
      <c r="M7" s="13">
        <v>0.08</v>
      </c>
      <c r="N7" s="13">
        <v>15.44</v>
      </c>
      <c r="O7" s="13">
        <v>96</v>
      </c>
      <c r="P7" s="25">
        <v>0.06</v>
      </c>
      <c r="Q7" s="306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7"/>
      <c r="B8" s="204" t="s">
        <v>82</v>
      </c>
      <c r="C8" s="377">
        <v>126</v>
      </c>
      <c r="D8" s="461" t="s">
        <v>10</v>
      </c>
      <c r="E8" s="910" t="s">
        <v>182</v>
      </c>
      <c r="F8" s="714">
        <v>90</v>
      </c>
      <c r="G8" s="230"/>
      <c r="H8" s="307">
        <v>16.649999999999999</v>
      </c>
      <c r="I8" s="77">
        <v>8.01</v>
      </c>
      <c r="J8" s="139">
        <v>4.8600000000000003</v>
      </c>
      <c r="K8" s="858">
        <v>168.75</v>
      </c>
      <c r="L8" s="307">
        <v>0.15</v>
      </c>
      <c r="M8" s="77">
        <v>0.12</v>
      </c>
      <c r="N8" s="77">
        <v>2.0099999999999998</v>
      </c>
      <c r="O8" s="77">
        <v>0</v>
      </c>
      <c r="P8" s="706">
        <v>0</v>
      </c>
      <c r="Q8" s="307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89"/>
      <c r="B9" s="119"/>
      <c r="C9" s="418">
        <v>54</v>
      </c>
      <c r="D9" s="221" t="s">
        <v>68</v>
      </c>
      <c r="E9" s="192" t="s">
        <v>44</v>
      </c>
      <c r="F9" s="167">
        <v>150</v>
      </c>
      <c r="G9" s="174"/>
      <c r="H9" s="352">
        <v>7.2</v>
      </c>
      <c r="I9" s="22">
        <v>5.0999999999999996</v>
      </c>
      <c r="J9" s="54">
        <v>33.9</v>
      </c>
      <c r="K9" s="372">
        <v>210.3</v>
      </c>
      <c r="L9" s="352">
        <v>0.21</v>
      </c>
      <c r="M9" s="22">
        <v>0.11</v>
      </c>
      <c r="N9" s="22">
        <v>0</v>
      </c>
      <c r="O9" s="22">
        <v>0</v>
      </c>
      <c r="P9" s="23">
        <v>0</v>
      </c>
      <c r="Q9" s="352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89"/>
      <c r="B10" s="119"/>
      <c r="C10" s="887">
        <v>107</v>
      </c>
      <c r="D10" s="335" t="s">
        <v>18</v>
      </c>
      <c r="E10" s="407" t="s">
        <v>151</v>
      </c>
      <c r="F10" s="361">
        <v>200</v>
      </c>
      <c r="G10" s="176"/>
      <c r="H10" s="305">
        <v>0</v>
      </c>
      <c r="I10" s="17">
        <v>0</v>
      </c>
      <c r="J10" s="46">
        <v>24.2</v>
      </c>
      <c r="K10" s="954">
        <v>96.6</v>
      </c>
      <c r="L10" s="305">
        <v>0.08</v>
      </c>
      <c r="M10" s="17"/>
      <c r="N10" s="17">
        <v>50</v>
      </c>
      <c r="O10" s="17">
        <v>0.06</v>
      </c>
      <c r="P10" s="20"/>
      <c r="Q10" s="305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82"/>
      <c r="B11" s="112"/>
      <c r="C11" s="885">
        <v>119</v>
      </c>
      <c r="D11" s="221" t="s">
        <v>14</v>
      </c>
      <c r="E11" s="191" t="s">
        <v>58</v>
      </c>
      <c r="F11" s="445">
        <v>20</v>
      </c>
      <c r="G11" s="174"/>
      <c r="H11" s="305">
        <v>1.4</v>
      </c>
      <c r="I11" s="17">
        <v>0.14000000000000001</v>
      </c>
      <c r="J11" s="46">
        <v>8.8000000000000007</v>
      </c>
      <c r="K11" s="954">
        <v>48</v>
      </c>
      <c r="L11" s="305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5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82"/>
      <c r="B12" s="112"/>
      <c r="C12" s="418">
        <v>120</v>
      </c>
      <c r="D12" s="221" t="s">
        <v>15</v>
      </c>
      <c r="E12" s="192" t="s">
        <v>49</v>
      </c>
      <c r="F12" s="167">
        <v>20</v>
      </c>
      <c r="G12" s="174"/>
      <c r="H12" s="305">
        <v>1.1399999999999999</v>
      </c>
      <c r="I12" s="17">
        <v>0.22</v>
      </c>
      <c r="J12" s="46">
        <v>7.44</v>
      </c>
      <c r="K12" s="95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82"/>
      <c r="B13" s="202" t="s">
        <v>80</v>
      </c>
      <c r="C13" s="924"/>
      <c r="D13" s="504"/>
      <c r="E13" s="402" t="s">
        <v>21</v>
      </c>
      <c r="F13" s="663" t="e">
        <f>F6+F7+#REF!+F9+F10+F11+F12</f>
        <v>#REF!</v>
      </c>
      <c r="G13" s="379"/>
      <c r="H13" s="595" t="e">
        <f>H6+H7+#REF!+H9+H10+H11+H12</f>
        <v>#REF!</v>
      </c>
      <c r="I13" s="596" t="e">
        <f>I6+I7+#REF!+I9+I10+I11+I12</f>
        <v>#REF!</v>
      </c>
      <c r="J13" s="597" t="e">
        <f>J6+J7+#REF!+J9+J10+J11+J12</f>
        <v>#REF!</v>
      </c>
      <c r="K13" s="680" t="e">
        <f>K6+K7+#REF!+K9+K10+K11+K12</f>
        <v>#REF!</v>
      </c>
      <c r="L13" s="595" t="e">
        <f>L6+L7+#REF!+L9+L10+L11+L12</f>
        <v>#REF!</v>
      </c>
      <c r="M13" s="596" t="e">
        <f>M6+M7+#REF!+M9+M10+M11+M12</f>
        <v>#REF!</v>
      </c>
      <c r="N13" s="596" t="e">
        <f>N6+N7+#REF!+N9+N10+N11+N12</f>
        <v>#REF!</v>
      </c>
      <c r="O13" s="596" t="e">
        <f>O6+O7+#REF!+O9+O10+O11+O12</f>
        <v>#REF!</v>
      </c>
      <c r="P13" s="684" t="e">
        <f>P6+P7+#REF!+P9+P10+P11+P12</f>
        <v>#REF!</v>
      </c>
      <c r="Q13" s="595" t="e">
        <f>Q6+Q7+#REF!+Q9+Q10+Q11+Q12</f>
        <v>#REF!</v>
      </c>
      <c r="R13" s="596" t="e">
        <f>R6+R7+#REF!+R9+R10+R11+R12</f>
        <v>#REF!</v>
      </c>
      <c r="S13" s="596" t="e">
        <f>S6+S7+#REF!+S9+S10+S11+S12</f>
        <v>#REF!</v>
      </c>
      <c r="T13" s="596" t="e">
        <f>T6+T7+#REF!+T9+T10+T11+T12</f>
        <v>#REF!</v>
      </c>
      <c r="U13" s="596" t="e">
        <f>U6+U7+#REF!+U9+U10+U11+U12</f>
        <v>#REF!</v>
      </c>
      <c r="V13" s="596" t="e">
        <f>V6+V7+#REF!+V9+V10+V11+V12</f>
        <v>#REF!</v>
      </c>
      <c r="W13" s="596" t="e">
        <f>W6+W7+#REF!+W9+W10+W11+W12</f>
        <v>#REF!</v>
      </c>
      <c r="X13" s="597" t="e">
        <f>X6+X7+#REF!+X9+X10+X11+X12</f>
        <v>#REF!</v>
      </c>
    </row>
    <row r="14" spans="1:24" s="18" customFormat="1" ht="33.75" customHeight="1" x14ac:dyDescent="0.35">
      <c r="A14" s="882"/>
      <c r="B14" s="204" t="s">
        <v>82</v>
      </c>
      <c r="C14" s="925"/>
      <c r="D14" s="503"/>
      <c r="E14" s="403" t="s">
        <v>21</v>
      </c>
      <c r="F14" s="682">
        <f>F6+F7+F8+F10+F9+F11+F12</f>
        <v>740</v>
      </c>
      <c r="G14" s="378"/>
      <c r="H14" s="644">
        <f t="shared" ref="H14:X14" si="0">H6+H7+H8+H10+H9+H11+H12</f>
        <v>34.79</v>
      </c>
      <c r="I14" s="641">
        <f t="shared" si="0"/>
        <v>24.130000000000003</v>
      </c>
      <c r="J14" s="645">
        <f t="shared" si="0"/>
        <v>93.379999999999981</v>
      </c>
      <c r="K14" s="681">
        <f t="shared" si="0"/>
        <v>745.43000000000006</v>
      </c>
      <c r="L14" s="644">
        <f t="shared" si="0"/>
        <v>0.6100000000000001</v>
      </c>
      <c r="M14" s="641">
        <f t="shared" si="0"/>
        <v>0.36000000000000004</v>
      </c>
      <c r="N14" s="641">
        <f t="shared" si="0"/>
        <v>74.97</v>
      </c>
      <c r="O14" s="641">
        <f t="shared" si="0"/>
        <v>1026.06</v>
      </c>
      <c r="P14" s="648">
        <f t="shared" si="0"/>
        <v>0.06</v>
      </c>
      <c r="Q14" s="644">
        <f t="shared" si="0"/>
        <v>141.11000000000001</v>
      </c>
      <c r="R14" s="641">
        <f t="shared" si="0"/>
        <v>733.56000000000006</v>
      </c>
      <c r="S14" s="641">
        <f t="shared" si="0"/>
        <v>280.75</v>
      </c>
      <c r="T14" s="641">
        <f t="shared" si="0"/>
        <v>12.620000000000001</v>
      </c>
      <c r="U14" s="641">
        <f t="shared" si="0"/>
        <v>1153.07</v>
      </c>
      <c r="V14" s="641">
        <f t="shared" si="0"/>
        <v>1.7599999999999998E-2</v>
      </c>
      <c r="W14" s="641">
        <f t="shared" si="0"/>
        <v>8.0000000000000002E-3</v>
      </c>
      <c r="X14" s="645">
        <f t="shared" si="0"/>
        <v>0.32200000000000006</v>
      </c>
    </row>
    <row r="15" spans="1:24" s="18" customFormat="1" ht="33.75" customHeight="1" x14ac:dyDescent="0.35">
      <c r="A15" s="882"/>
      <c r="B15" s="202" t="s">
        <v>80</v>
      </c>
      <c r="C15" s="753"/>
      <c r="D15" s="830"/>
      <c r="E15" s="831" t="s">
        <v>22</v>
      </c>
      <c r="F15" s="603"/>
      <c r="G15" s="299"/>
      <c r="H15" s="252"/>
      <c r="I15" s="24"/>
      <c r="J15" s="75"/>
      <c r="K15" s="779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83"/>
      <c r="B16" s="732" t="s">
        <v>82</v>
      </c>
      <c r="C16" s="926"/>
      <c r="D16" s="807"/>
      <c r="E16" s="405" t="s">
        <v>22</v>
      </c>
      <c r="F16" s="807"/>
      <c r="G16" s="758"/>
      <c r="H16" s="915"/>
      <c r="I16" s="916"/>
      <c r="J16" s="917"/>
      <c r="K16" s="780">
        <f>K14/23.5</f>
        <v>31.720425531914895</v>
      </c>
      <c r="L16" s="915"/>
      <c r="M16" s="916"/>
      <c r="N16" s="916"/>
      <c r="O16" s="916"/>
      <c r="P16" s="918"/>
      <c r="Q16" s="915"/>
      <c r="R16" s="916"/>
      <c r="S16" s="916"/>
      <c r="T16" s="916"/>
      <c r="U16" s="916"/>
      <c r="V16" s="916"/>
      <c r="W16" s="916"/>
      <c r="X16" s="917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1"/>
      <c r="B18" s="531"/>
      <c r="C18" s="355"/>
      <c r="D18" s="267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56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3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33" t="s">
        <v>40</v>
      </c>
      <c r="D4" s="168"/>
      <c r="E4" s="201"/>
      <c r="F4" s="533"/>
      <c r="G4" s="534"/>
      <c r="H4" s="326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8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4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707" t="s">
        <v>141</v>
      </c>
    </row>
    <row r="6" spans="1:24" s="18" customFormat="1" ht="33.75" customHeight="1" x14ac:dyDescent="0.35">
      <c r="A6" s="563" t="s">
        <v>7</v>
      </c>
      <c r="B6" s="957"/>
      <c r="C6" s="179">
        <v>24</v>
      </c>
      <c r="D6" s="964" t="s">
        <v>8</v>
      </c>
      <c r="E6" s="349" t="s">
        <v>133</v>
      </c>
      <c r="F6" s="179">
        <v>150</v>
      </c>
      <c r="G6" s="316"/>
      <c r="H6" s="341">
        <v>0.6</v>
      </c>
      <c r="I6" s="42">
        <v>0</v>
      </c>
      <c r="J6" s="43">
        <v>16.95</v>
      </c>
      <c r="K6" s="777">
        <v>69</v>
      </c>
      <c r="L6" s="341">
        <v>0.01</v>
      </c>
      <c r="M6" s="42">
        <v>0.03</v>
      </c>
      <c r="N6" s="42">
        <v>19.5</v>
      </c>
      <c r="O6" s="42">
        <v>0</v>
      </c>
      <c r="P6" s="49">
        <v>0</v>
      </c>
      <c r="Q6" s="341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58"/>
      <c r="C7" s="176">
        <v>31</v>
      </c>
      <c r="D7" s="965" t="s">
        <v>9</v>
      </c>
      <c r="E7" s="407" t="s">
        <v>84</v>
      </c>
      <c r="F7" s="231">
        <v>200</v>
      </c>
      <c r="G7" s="129"/>
      <c r="H7" s="306">
        <v>5.74</v>
      </c>
      <c r="I7" s="13">
        <v>8.7799999999999994</v>
      </c>
      <c r="J7" s="50">
        <v>8.74</v>
      </c>
      <c r="K7" s="373">
        <v>138.04</v>
      </c>
      <c r="L7" s="306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60" t="s">
        <v>82</v>
      </c>
      <c r="C8" s="230">
        <v>148</v>
      </c>
      <c r="D8" s="835" t="s">
        <v>10</v>
      </c>
      <c r="E8" s="588" t="s">
        <v>123</v>
      </c>
      <c r="F8" s="459">
        <v>90</v>
      </c>
      <c r="G8" s="209"/>
      <c r="H8" s="576">
        <v>19.71</v>
      </c>
      <c r="I8" s="103">
        <v>15.75</v>
      </c>
      <c r="J8" s="577">
        <v>6.21</v>
      </c>
      <c r="K8" s="778">
        <v>245.34</v>
      </c>
      <c r="L8" s="576">
        <v>0.03</v>
      </c>
      <c r="M8" s="103">
        <v>0.11</v>
      </c>
      <c r="N8" s="103">
        <v>2.4</v>
      </c>
      <c r="O8" s="103">
        <v>173.7</v>
      </c>
      <c r="P8" s="668">
        <v>0.21</v>
      </c>
      <c r="Q8" s="576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77">
        <v>0.51</v>
      </c>
    </row>
    <row r="9" spans="1:24" s="18" customFormat="1" ht="51" customHeight="1" x14ac:dyDescent="0.35">
      <c r="A9" s="119"/>
      <c r="B9" s="960" t="s">
        <v>82</v>
      </c>
      <c r="C9" s="230">
        <v>22</v>
      </c>
      <c r="D9" s="461" t="s">
        <v>68</v>
      </c>
      <c r="E9" s="400" t="s">
        <v>174</v>
      </c>
      <c r="F9" s="209">
        <v>150</v>
      </c>
      <c r="G9" s="230"/>
      <c r="H9" s="467">
        <v>2.4</v>
      </c>
      <c r="I9" s="65">
        <v>6.9</v>
      </c>
      <c r="J9" s="66">
        <v>14.1</v>
      </c>
      <c r="K9" s="309">
        <v>128.85</v>
      </c>
      <c r="L9" s="308">
        <v>0.09</v>
      </c>
      <c r="M9" s="308">
        <v>7.0000000000000001E-3</v>
      </c>
      <c r="N9" s="65">
        <v>21.27</v>
      </c>
      <c r="O9" s="65">
        <v>420</v>
      </c>
      <c r="P9" s="66">
        <v>6.0000000000000001E-3</v>
      </c>
      <c r="Q9" s="467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04"/>
      <c r="C10" s="174">
        <v>114</v>
      </c>
      <c r="D10" s="221" t="s">
        <v>47</v>
      </c>
      <c r="E10" s="272" t="s">
        <v>54</v>
      </c>
      <c r="F10" s="445">
        <v>200</v>
      </c>
      <c r="G10" s="191"/>
      <c r="H10" s="305">
        <v>0.2</v>
      </c>
      <c r="I10" s="17">
        <v>0</v>
      </c>
      <c r="J10" s="46">
        <v>11</v>
      </c>
      <c r="K10" s="324">
        <v>44.8</v>
      </c>
      <c r="L10" s="305">
        <v>0</v>
      </c>
      <c r="M10" s="19">
        <v>0</v>
      </c>
      <c r="N10" s="17">
        <v>0.08</v>
      </c>
      <c r="O10" s="17">
        <v>0</v>
      </c>
      <c r="P10" s="20">
        <v>0</v>
      </c>
      <c r="Q10" s="305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04"/>
      <c r="C11" s="265">
        <v>119</v>
      </c>
      <c r="D11" s="884" t="s">
        <v>14</v>
      </c>
      <c r="E11" s="193" t="s">
        <v>58</v>
      </c>
      <c r="F11" s="175">
        <v>45</v>
      </c>
      <c r="G11" s="130"/>
      <c r="H11" s="352">
        <v>3.19</v>
      </c>
      <c r="I11" s="22">
        <v>0.31</v>
      </c>
      <c r="J11" s="54">
        <v>19.89</v>
      </c>
      <c r="K11" s="372">
        <v>108</v>
      </c>
      <c r="L11" s="352">
        <v>0.05</v>
      </c>
      <c r="M11" s="22">
        <v>0.02</v>
      </c>
      <c r="N11" s="22">
        <v>0</v>
      </c>
      <c r="O11" s="22">
        <v>0</v>
      </c>
      <c r="P11" s="23">
        <v>0</v>
      </c>
      <c r="Q11" s="352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04"/>
      <c r="C12" s="175">
        <v>120</v>
      </c>
      <c r="D12" s="884" t="s">
        <v>15</v>
      </c>
      <c r="E12" s="193" t="s">
        <v>49</v>
      </c>
      <c r="F12" s="175">
        <v>25</v>
      </c>
      <c r="G12" s="130"/>
      <c r="H12" s="352">
        <v>1.42</v>
      </c>
      <c r="I12" s="22">
        <v>0.27</v>
      </c>
      <c r="J12" s="54">
        <v>9.3000000000000007</v>
      </c>
      <c r="K12" s="372">
        <v>45.32</v>
      </c>
      <c r="L12" s="352">
        <v>0.02</v>
      </c>
      <c r="M12" s="22">
        <v>0.03</v>
      </c>
      <c r="N12" s="22">
        <v>0.1</v>
      </c>
      <c r="O12" s="22">
        <v>0</v>
      </c>
      <c r="P12" s="23">
        <v>0</v>
      </c>
      <c r="Q12" s="352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59" t="s">
        <v>80</v>
      </c>
      <c r="C13" s="496"/>
      <c r="D13" s="966"/>
      <c r="E13" s="402" t="s">
        <v>21</v>
      </c>
      <c r="F13" s="379" t="e">
        <f>F6+F7+#REF!+#REF!+F10+F11+F12</f>
        <v>#REF!</v>
      </c>
      <c r="G13" s="663"/>
      <c r="H13" s="595" t="e">
        <f>H6+H7+#REF!+#REF!+H10+H11+H12</f>
        <v>#REF!</v>
      </c>
      <c r="I13" s="596" t="e">
        <f>I6+I7+#REF!+#REF!+I10+I11+I12</f>
        <v>#REF!</v>
      </c>
      <c r="J13" s="597" t="e">
        <f>J6+J7+#REF!+#REF!+J10+J11+J12</f>
        <v>#REF!</v>
      </c>
      <c r="K13" s="680" t="e">
        <f>K6+K7+#REF!+#REF!+K10+K11+K12</f>
        <v>#REF!</v>
      </c>
      <c r="L13" s="595" t="e">
        <f>L6+L7+#REF!+#REF!+L10+L11+L12</f>
        <v>#REF!</v>
      </c>
      <c r="M13" s="596" t="e">
        <f>M6+M7+#REF!+#REF!+M10+M11+M12</f>
        <v>#REF!</v>
      </c>
      <c r="N13" s="596" t="e">
        <f>N6+N7+#REF!+#REF!+N10+N11+N12</f>
        <v>#REF!</v>
      </c>
      <c r="O13" s="596" t="e">
        <f>O6+O7+#REF!+#REF!+O10+O11+O12</f>
        <v>#REF!</v>
      </c>
      <c r="P13" s="684" t="e">
        <f>P6+P7+#REF!+#REF!+P10+P11+P12</f>
        <v>#REF!</v>
      </c>
      <c r="Q13" s="595" t="e">
        <f>Q6+Q7+#REF!+#REF!+Q10+Q11+Q12</f>
        <v>#REF!</v>
      </c>
      <c r="R13" s="596" t="e">
        <f>R6+R7+#REF!+#REF!+R10+R11+R12</f>
        <v>#REF!</v>
      </c>
      <c r="S13" s="596" t="e">
        <f>S6+S7+#REF!+#REF!+S10+S11+S12</f>
        <v>#REF!</v>
      </c>
      <c r="T13" s="596" t="e">
        <f>T6+T7+#REF!+#REF!+T10+T11+T12</f>
        <v>#REF!</v>
      </c>
      <c r="U13" s="596" t="e">
        <f>U6+U7+#REF!+#REF!+U10+U11+U12</f>
        <v>#REF!</v>
      </c>
      <c r="V13" s="596" t="e">
        <f>V6+V7+#REF!+#REF!+V10+V11+V12</f>
        <v>#REF!</v>
      </c>
      <c r="W13" s="596" t="e">
        <f>W6+W7+#REF!+#REF!+W10+W11+W12</f>
        <v>#REF!</v>
      </c>
      <c r="X13" s="597" t="e">
        <f>X6+X7+#REF!+#REF!+X10+X11+X12</f>
        <v>#REF!</v>
      </c>
    </row>
    <row r="14" spans="1:24" s="18" customFormat="1" ht="33.75" customHeight="1" x14ac:dyDescent="0.35">
      <c r="A14" s="119"/>
      <c r="B14" s="961" t="s">
        <v>82</v>
      </c>
      <c r="C14" s="969"/>
      <c r="D14" s="967"/>
      <c r="E14" s="403" t="s">
        <v>21</v>
      </c>
      <c r="F14" s="378" t="e">
        <f>F6+F7+F8+#REF!+F10+F11+F12</f>
        <v>#REF!</v>
      </c>
      <c r="G14" s="682"/>
      <c r="H14" s="644">
        <f t="shared" ref="H14:X14" si="0">H6+H7+H8+H9+H10+H11+H12</f>
        <v>33.26</v>
      </c>
      <c r="I14" s="641">
        <f t="shared" si="0"/>
        <v>32.01</v>
      </c>
      <c r="J14" s="645">
        <f t="shared" si="0"/>
        <v>86.19</v>
      </c>
      <c r="K14" s="681">
        <f t="shared" si="0"/>
        <v>779.35</v>
      </c>
      <c r="L14" s="644">
        <f t="shared" si="0"/>
        <v>0.23999999999999996</v>
      </c>
      <c r="M14" s="641">
        <f t="shared" si="0"/>
        <v>0.27700000000000002</v>
      </c>
      <c r="N14" s="641">
        <f t="shared" si="0"/>
        <v>48.589999999999996</v>
      </c>
      <c r="O14" s="641">
        <f t="shared" si="0"/>
        <v>726.5</v>
      </c>
      <c r="P14" s="648">
        <f t="shared" si="0"/>
        <v>0.27600000000000002</v>
      </c>
      <c r="Q14" s="644">
        <f t="shared" si="0"/>
        <v>171.72</v>
      </c>
      <c r="R14" s="641">
        <f t="shared" si="0"/>
        <v>401.08000000000004</v>
      </c>
      <c r="S14" s="641">
        <f t="shared" si="0"/>
        <v>124.64</v>
      </c>
      <c r="T14" s="641">
        <f t="shared" si="0"/>
        <v>8.7800000000000011</v>
      </c>
      <c r="U14" s="641">
        <f t="shared" si="0"/>
        <v>953.91</v>
      </c>
      <c r="V14" s="641">
        <f t="shared" si="0"/>
        <v>0.1288</v>
      </c>
      <c r="W14" s="641">
        <f t="shared" si="0"/>
        <v>7.3000000000000009E-3</v>
      </c>
      <c r="X14" s="645">
        <f t="shared" si="0"/>
        <v>0.6110000000000001</v>
      </c>
    </row>
    <row r="15" spans="1:24" s="18" customFormat="1" ht="33.75" customHeight="1" thickBot="1" x14ac:dyDescent="0.4">
      <c r="A15" s="119"/>
      <c r="B15" s="962" t="s">
        <v>80</v>
      </c>
      <c r="C15" s="505"/>
      <c r="D15" s="968"/>
      <c r="E15" s="776" t="s">
        <v>22</v>
      </c>
      <c r="F15" s="602"/>
      <c r="G15" s="724"/>
      <c r="H15" s="252"/>
      <c r="I15" s="24"/>
      <c r="J15" s="75"/>
      <c r="K15" s="779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63" t="s">
        <v>82</v>
      </c>
      <c r="C16" s="806"/>
      <c r="D16" s="914"/>
      <c r="E16" s="405" t="s">
        <v>22</v>
      </c>
      <c r="F16" s="232"/>
      <c r="G16" s="210"/>
      <c r="H16" s="607"/>
      <c r="I16" s="608"/>
      <c r="J16" s="609"/>
      <c r="K16" s="780">
        <f>K14/23.5</f>
        <v>33.163829787234043</v>
      </c>
      <c r="L16" s="607"/>
      <c r="M16" s="608"/>
      <c r="N16" s="608"/>
      <c r="O16" s="608"/>
      <c r="P16" s="685"/>
      <c r="Q16" s="607"/>
      <c r="R16" s="608"/>
      <c r="S16" s="608"/>
      <c r="T16" s="608"/>
      <c r="U16" s="608"/>
      <c r="V16" s="608"/>
      <c r="W16" s="608"/>
      <c r="X16" s="60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31"/>
      <c r="B18" s="358"/>
      <c r="C18" s="355"/>
      <c r="D18" s="267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58"/>
      <c r="C19" s="355"/>
      <c r="D19" s="355"/>
      <c r="E19" s="27"/>
      <c r="F19" s="28"/>
      <c r="G19" s="11"/>
      <c r="H19" s="11"/>
      <c r="I19" s="11"/>
      <c r="J19" s="11"/>
      <c r="R19" s="699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88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494" t="s">
        <v>141</v>
      </c>
    </row>
    <row r="6" spans="1:24" s="18" customFormat="1" ht="33.75" customHeight="1" x14ac:dyDescent="0.35">
      <c r="A6" s="111" t="s">
        <v>7</v>
      </c>
      <c r="B6" s="152"/>
      <c r="C6" s="578">
        <v>28</v>
      </c>
      <c r="D6" s="283" t="s">
        <v>20</v>
      </c>
      <c r="E6" s="579" t="s">
        <v>168</v>
      </c>
      <c r="F6" s="545">
        <v>60</v>
      </c>
      <c r="G6" s="672"/>
      <c r="H6" s="676">
        <v>0.42</v>
      </c>
      <c r="I6" s="677">
        <v>0.06</v>
      </c>
      <c r="J6" s="678">
        <v>1.02</v>
      </c>
      <c r="K6" s="679">
        <v>6.18</v>
      </c>
      <c r="L6" s="711">
        <v>0.02</v>
      </c>
      <c r="M6" s="472">
        <v>0.02</v>
      </c>
      <c r="N6" s="57">
        <v>6</v>
      </c>
      <c r="O6" s="57">
        <v>10</v>
      </c>
      <c r="P6" s="58">
        <v>0</v>
      </c>
      <c r="Q6" s="472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64"/>
      <c r="C7" s="130">
        <v>34</v>
      </c>
      <c r="D7" s="170" t="s">
        <v>9</v>
      </c>
      <c r="E7" s="224" t="s">
        <v>83</v>
      </c>
      <c r="F7" s="285">
        <v>200</v>
      </c>
      <c r="G7" s="130"/>
      <c r="H7" s="315">
        <v>9</v>
      </c>
      <c r="I7" s="105">
        <v>5.6</v>
      </c>
      <c r="J7" s="106">
        <v>13.8</v>
      </c>
      <c r="K7" s="265">
        <v>141</v>
      </c>
      <c r="L7" s="315">
        <v>0.24</v>
      </c>
      <c r="M7" s="263">
        <v>0.1</v>
      </c>
      <c r="N7" s="105">
        <v>1.1599999999999999</v>
      </c>
      <c r="O7" s="105">
        <v>160</v>
      </c>
      <c r="P7" s="262">
        <v>0</v>
      </c>
      <c r="Q7" s="263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33.75" customHeight="1" x14ac:dyDescent="0.35">
      <c r="A8" s="119"/>
      <c r="B8" s="153"/>
      <c r="C8" s="130">
        <v>86</v>
      </c>
      <c r="D8" s="257" t="s">
        <v>10</v>
      </c>
      <c r="E8" s="386" t="s">
        <v>86</v>
      </c>
      <c r="F8" s="233">
        <v>240</v>
      </c>
      <c r="G8" s="130"/>
      <c r="H8" s="305">
        <v>20.88</v>
      </c>
      <c r="I8" s="17">
        <v>8.8800000000000008</v>
      </c>
      <c r="J8" s="20">
        <v>24.48</v>
      </c>
      <c r="K8" s="240">
        <v>428.64</v>
      </c>
      <c r="L8" s="305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9" t="s">
        <v>18</v>
      </c>
      <c r="E9" s="303" t="s">
        <v>87</v>
      </c>
      <c r="F9" s="231">
        <v>200</v>
      </c>
      <c r="G9" s="129"/>
      <c r="H9" s="305">
        <v>1</v>
      </c>
      <c r="I9" s="17">
        <v>0</v>
      </c>
      <c r="J9" s="20">
        <v>23.6</v>
      </c>
      <c r="K9" s="240">
        <v>98.4</v>
      </c>
      <c r="L9" s="305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5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0">
        <v>72</v>
      </c>
      <c r="L10" s="352">
        <v>0.03</v>
      </c>
      <c r="M10" s="21">
        <v>0.01</v>
      </c>
      <c r="N10" s="22">
        <v>0</v>
      </c>
      <c r="O10" s="22">
        <v>0</v>
      </c>
      <c r="P10" s="54">
        <v>0</v>
      </c>
      <c r="Q10" s="352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5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0">
        <v>36.26</v>
      </c>
      <c r="L11" s="352">
        <v>0.02</v>
      </c>
      <c r="M11" s="21">
        <v>2.4E-2</v>
      </c>
      <c r="N11" s="22">
        <v>0.08</v>
      </c>
      <c r="O11" s="22">
        <v>0</v>
      </c>
      <c r="P11" s="54">
        <v>0</v>
      </c>
      <c r="Q11" s="35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64"/>
      <c r="C12" s="130"/>
      <c r="D12" s="257"/>
      <c r="E12" s="387" t="s">
        <v>21</v>
      </c>
      <c r="F12" s="344">
        <f>SUM(F6:F11)</f>
        <v>750</v>
      </c>
      <c r="G12" s="130"/>
      <c r="H12" s="352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1">
        <f>K6+K7+K8+K9+K10+K11</f>
        <v>782.4799999999999</v>
      </c>
      <c r="L12" s="352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65"/>
      <c r="C13" s="331"/>
      <c r="D13" s="173"/>
      <c r="E13" s="389" t="s">
        <v>22</v>
      </c>
      <c r="F13" s="178"/>
      <c r="G13" s="260"/>
      <c r="H13" s="256"/>
      <c r="I13" s="59"/>
      <c r="J13" s="166"/>
      <c r="K13" s="513">
        <f>K12/23.5</f>
        <v>33.297021276595743</v>
      </c>
      <c r="L13" s="256"/>
      <c r="M13" s="197"/>
      <c r="N13" s="59"/>
      <c r="O13" s="59"/>
      <c r="P13" s="146"/>
      <c r="Q13" s="197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1"/>
      <c r="F4" s="534"/>
      <c r="G4" s="533"/>
      <c r="H4" s="326" t="s">
        <v>23</v>
      </c>
      <c r="I4" s="85"/>
      <c r="J4" s="327"/>
      <c r="K4" s="238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3.75" customHeight="1" x14ac:dyDescent="0.35">
      <c r="A6" s="111" t="s">
        <v>7</v>
      </c>
      <c r="B6" s="396"/>
      <c r="C6" s="365">
        <v>9</v>
      </c>
      <c r="D6" s="432" t="s">
        <v>20</v>
      </c>
      <c r="E6" s="406" t="s">
        <v>101</v>
      </c>
      <c r="F6" s="410">
        <v>60</v>
      </c>
      <c r="G6" s="781"/>
      <c r="H6" s="341">
        <v>1.26</v>
      </c>
      <c r="I6" s="42">
        <v>4.26</v>
      </c>
      <c r="J6" s="43">
        <v>7.26</v>
      </c>
      <c r="K6" s="423">
        <v>72.48</v>
      </c>
      <c r="L6" s="341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1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9" t="s">
        <v>9</v>
      </c>
      <c r="E7" s="401" t="s">
        <v>90</v>
      </c>
      <c r="F7" s="233">
        <v>200</v>
      </c>
      <c r="G7" s="530"/>
      <c r="H7" s="315">
        <v>6.8</v>
      </c>
      <c r="I7" s="105">
        <v>5.4</v>
      </c>
      <c r="J7" s="262">
        <v>8.8000000000000007</v>
      </c>
      <c r="K7" s="528">
        <v>111</v>
      </c>
      <c r="L7" s="315">
        <v>0.12</v>
      </c>
      <c r="M7" s="105">
        <v>0.1</v>
      </c>
      <c r="N7" s="105">
        <v>7.2</v>
      </c>
      <c r="O7" s="105">
        <v>160</v>
      </c>
      <c r="P7" s="106">
        <v>0</v>
      </c>
      <c r="Q7" s="315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33.75" customHeight="1" x14ac:dyDescent="0.35">
      <c r="A8" s="119"/>
      <c r="B8" s="904"/>
      <c r="C8" s="175">
        <v>81</v>
      </c>
      <c r="D8" s="259" t="s">
        <v>10</v>
      </c>
      <c r="E8" s="200" t="s">
        <v>77</v>
      </c>
      <c r="F8" s="362">
        <v>90</v>
      </c>
      <c r="G8" s="212"/>
      <c r="H8" s="352">
        <v>22.41</v>
      </c>
      <c r="I8" s="22">
        <v>15.3</v>
      </c>
      <c r="J8" s="54">
        <v>0.54</v>
      </c>
      <c r="K8" s="351">
        <v>229.77</v>
      </c>
      <c r="L8" s="352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52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9" t="s">
        <v>93</v>
      </c>
      <c r="E9" s="508" t="s">
        <v>91</v>
      </c>
      <c r="F9" s="233">
        <v>150</v>
      </c>
      <c r="G9" s="530"/>
      <c r="H9" s="315">
        <v>4.05</v>
      </c>
      <c r="I9" s="105">
        <v>4.5</v>
      </c>
      <c r="J9" s="262">
        <v>22.8</v>
      </c>
      <c r="K9" s="528">
        <v>147.30000000000001</v>
      </c>
      <c r="L9" s="315">
        <v>0.11</v>
      </c>
      <c r="M9" s="105">
        <v>0.02</v>
      </c>
      <c r="N9" s="105">
        <v>0</v>
      </c>
      <c r="O9" s="105">
        <v>0</v>
      </c>
      <c r="P9" s="106">
        <v>0</v>
      </c>
      <c r="Q9" s="315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2">
        <v>0.02</v>
      </c>
    </row>
    <row r="10" spans="1:24" s="18" customFormat="1" ht="33.75" customHeight="1" x14ac:dyDescent="0.35">
      <c r="A10" s="112"/>
      <c r="B10" s="528"/>
      <c r="C10" s="265">
        <v>100</v>
      </c>
      <c r="D10" s="259" t="s">
        <v>94</v>
      </c>
      <c r="E10" s="193" t="s">
        <v>92</v>
      </c>
      <c r="F10" s="175">
        <v>200</v>
      </c>
      <c r="G10" s="530"/>
      <c r="H10" s="352">
        <v>0.2</v>
      </c>
      <c r="I10" s="22">
        <v>0</v>
      </c>
      <c r="J10" s="54">
        <v>15.56</v>
      </c>
      <c r="K10" s="351">
        <v>63.2</v>
      </c>
      <c r="L10" s="305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5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28"/>
      <c r="C11" s="265">
        <v>119</v>
      </c>
      <c r="D11" s="259" t="s">
        <v>14</v>
      </c>
      <c r="E11" s="193" t="s">
        <v>58</v>
      </c>
      <c r="F11" s="175">
        <v>45</v>
      </c>
      <c r="G11" s="530"/>
      <c r="H11" s="352">
        <v>3.19</v>
      </c>
      <c r="I11" s="22">
        <v>0.31</v>
      </c>
      <c r="J11" s="54">
        <v>19.89</v>
      </c>
      <c r="K11" s="351">
        <v>108</v>
      </c>
      <c r="L11" s="352">
        <v>0.05</v>
      </c>
      <c r="M11" s="22">
        <v>0.02</v>
      </c>
      <c r="N11" s="22">
        <v>0</v>
      </c>
      <c r="O11" s="22">
        <v>0</v>
      </c>
      <c r="P11" s="23">
        <v>0</v>
      </c>
      <c r="Q11" s="352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9" t="s">
        <v>15</v>
      </c>
      <c r="E12" s="193" t="s">
        <v>49</v>
      </c>
      <c r="F12" s="175">
        <v>25</v>
      </c>
      <c r="G12" s="530"/>
      <c r="H12" s="352">
        <v>1.42</v>
      </c>
      <c r="I12" s="22">
        <v>0.27</v>
      </c>
      <c r="J12" s="54">
        <v>9.3000000000000007</v>
      </c>
      <c r="K12" s="351">
        <v>45.32</v>
      </c>
      <c r="L12" s="352">
        <v>0.02</v>
      </c>
      <c r="M12" s="22">
        <v>0.03</v>
      </c>
      <c r="N12" s="22">
        <v>0.1</v>
      </c>
      <c r="O12" s="22">
        <v>0</v>
      </c>
      <c r="P12" s="23">
        <v>0</v>
      </c>
      <c r="Q12" s="352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04"/>
      <c r="C13" s="180"/>
      <c r="D13" s="920"/>
      <c r="E13" s="408" t="s">
        <v>21</v>
      </c>
      <c r="F13" s="244">
        <f>F6+F7+F8+F9+F10+F11+F12</f>
        <v>770</v>
      </c>
      <c r="G13" s="374"/>
      <c r="H13" s="575">
        <f t="shared" ref="H13:X13" si="0">H6+H7+H8+H9+H10+H11+H12</f>
        <v>39.33</v>
      </c>
      <c r="I13" s="104">
        <f t="shared" si="0"/>
        <v>30.04</v>
      </c>
      <c r="J13" s="345">
        <f t="shared" si="0"/>
        <v>84.15</v>
      </c>
      <c r="K13" s="921">
        <f t="shared" si="0"/>
        <v>777.07</v>
      </c>
      <c r="L13" s="575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6">
        <f t="shared" si="0"/>
        <v>0</v>
      </c>
      <c r="Q13" s="575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45">
        <f t="shared" si="0"/>
        <v>0.20399999999999999</v>
      </c>
    </row>
    <row r="14" spans="1:24" s="18" customFormat="1" ht="33.75" customHeight="1" thickBot="1" x14ac:dyDescent="0.4">
      <c r="A14" s="145"/>
      <c r="B14" s="922"/>
      <c r="C14" s="178"/>
      <c r="D14" s="277"/>
      <c r="E14" s="409" t="s">
        <v>22</v>
      </c>
      <c r="F14" s="512"/>
      <c r="G14" s="260"/>
      <c r="H14" s="256"/>
      <c r="I14" s="59"/>
      <c r="J14" s="146"/>
      <c r="K14" s="670">
        <f>K13/23.5</f>
        <v>33.066808510638303</v>
      </c>
      <c r="L14" s="256"/>
      <c r="M14" s="59"/>
      <c r="N14" s="59"/>
      <c r="O14" s="59"/>
      <c r="P14" s="166"/>
      <c r="Q14" s="256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0"/>
      <c r="B16" s="354"/>
      <c r="C16" s="354"/>
      <c r="D16" s="355"/>
      <c r="E16" s="356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1"/>
      <c r="C4" s="621" t="s">
        <v>40</v>
      </c>
      <c r="D4" s="655"/>
      <c r="E4" s="201"/>
      <c r="F4" s="621"/>
      <c r="G4" s="620"/>
      <c r="H4" s="326" t="s">
        <v>23</v>
      </c>
      <c r="I4" s="85"/>
      <c r="J4" s="327"/>
      <c r="K4" s="42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88"/>
    </row>
    <row r="5" spans="1:24" s="18" customFormat="1" ht="47" thickBot="1" x14ac:dyDescent="0.4">
      <c r="A5" s="183" t="s">
        <v>0</v>
      </c>
      <c r="B5" s="135"/>
      <c r="C5" s="135" t="s">
        <v>41</v>
      </c>
      <c r="D5" s="656" t="s">
        <v>42</v>
      </c>
      <c r="E5" s="135" t="s">
        <v>39</v>
      </c>
      <c r="F5" s="135" t="s">
        <v>27</v>
      </c>
      <c r="G5" s="128" t="s">
        <v>38</v>
      </c>
      <c r="H5" s="862" t="s">
        <v>28</v>
      </c>
      <c r="I5" s="741" t="s">
        <v>29</v>
      </c>
      <c r="J5" s="745" t="s">
        <v>30</v>
      </c>
      <c r="K5" s="421" t="s">
        <v>31</v>
      </c>
      <c r="L5" s="743" t="s">
        <v>32</v>
      </c>
      <c r="M5" s="743" t="s">
        <v>135</v>
      </c>
      <c r="N5" s="743" t="s">
        <v>33</v>
      </c>
      <c r="O5" s="856" t="s">
        <v>136</v>
      </c>
      <c r="P5" s="743" t="s">
        <v>137</v>
      </c>
      <c r="Q5" s="743" t="s">
        <v>34</v>
      </c>
      <c r="R5" s="743" t="s">
        <v>35</v>
      </c>
      <c r="S5" s="743" t="s">
        <v>36</v>
      </c>
      <c r="T5" s="743" t="s">
        <v>37</v>
      </c>
      <c r="U5" s="743" t="s">
        <v>138</v>
      </c>
      <c r="V5" s="743" t="s">
        <v>139</v>
      </c>
      <c r="W5" s="743" t="s">
        <v>140</v>
      </c>
      <c r="X5" s="743" t="s">
        <v>141</v>
      </c>
    </row>
    <row r="6" spans="1:24" s="18" customFormat="1" ht="26.5" customHeight="1" x14ac:dyDescent="0.35">
      <c r="A6" s="186" t="s">
        <v>7</v>
      </c>
      <c r="B6" s="179"/>
      <c r="C6" s="546">
        <v>135</v>
      </c>
      <c r="D6" s="527" t="s">
        <v>20</v>
      </c>
      <c r="E6" s="222" t="s">
        <v>176</v>
      </c>
      <c r="F6" s="196">
        <v>60</v>
      </c>
      <c r="G6" s="339"/>
      <c r="H6" s="639">
        <v>1.2</v>
      </c>
      <c r="I6" s="525">
        <v>5.4</v>
      </c>
      <c r="J6" s="640">
        <v>5.16</v>
      </c>
      <c r="K6" s="243">
        <v>73.2</v>
      </c>
      <c r="L6" s="639">
        <v>0.01</v>
      </c>
      <c r="M6" s="524">
        <v>0.03</v>
      </c>
      <c r="N6" s="525">
        <v>4.2</v>
      </c>
      <c r="O6" s="525">
        <v>90</v>
      </c>
      <c r="P6" s="526">
        <v>0</v>
      </c>
      <c r="Q6" s="639">
        <v>24.6</v>
      </c>
      <c r="R6" s="525">
        <v>40.200000000000003</v>
      </c>
      <c r="S6" s="525">
        <v>21</v>
      </c>
      <c r="T6" s="525">
        <v>4.2</v>
      </c>
      <c r="U6" s="525">
        <v>189</v>
      </c>
      <c r="V6" s="525">
        <v>0</v>
      </c>
      <c r="W6" s="525">
        <v>0</v>
      </c>
      <c r="X6" s="640">
        <v>0</v>
      </c>
    </row>
    <row r="7" spans="1:24" s="18" customFormat="1" ht="26.5" customHeight="1" x14ac:dyDescent="0.35">
      <c r="A7" s="136"/>
      <c r="B7" s="176"/>
      <c r="C7" s="176">
        <v>138</v>
      </c>
      <c r="D7" s="659" t="s">
        <v>9</v>
      </c>
      <c r="E7" s="661" t="s">
        <v>99</v>
      </c>
      <c r="F7" s="231">
        <v>200</v>
      </c>
      <c r="G7" s="129"/>
      <c r="H7" s="306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58" t="s">
        <v>10</v>
      </c>
      <c r="E8" s="662" t="s">
        <v>108</v>
      </c>
      <c r="F8" s="233">
        <v>90</v>
      </c>
      <c r="G8" s="130"/>
      <c r="H8" s="306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57" t="s">
        <v>93</v>
      </c>
      <c r="E9" s="192" t="s">
        <v>44</v>
      </c>
      <c r="F9" s="174">
        <v>150</v>
      </c>
      <c r="G9" s="167"/>
      <c r="H9" s="352">
        <v>7.2</v>
      </c>
      <c r="I9" s="22">
        <v>5.0999999999999996</v>
      </c>
      <c r="J9" s="54">
        <v>33.9</v>
      </c>
      <c r="K9" s="243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52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1" t="s">
        <v>17</v>
      </c>
      <c r="F10" s="246">
        <v>200</v>
      </c>
      <c r="G10" s="539"/>
      <c r="H10" s="305">
        <v>0.4</v>
      </c>
      <c r="I10" s="17">
        <v>0</v>
      </c>
      <c r="J10" s="20">
        <v>27</v>
      </c>
      <c r="K10" s="241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5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57" t="s">
        <v>58</v>
      </c>
      <c r="E11" s="192" t="s">
        <v>43</v>
      </c>
      <c r="F11" s="174">
        <v>30</v>
      </c>
      <c r="G11" s="167"/>
      <c r="H11" s="305">
        <v>2.13</v>
      </c>
      <c r="I11" s="17">
        <v>0.21</v>
      </c>
      <c r="J11" s="46">
        <v>13.26</v>
      </c>
      <c r="K11" s="240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57" t="s">
        <v>49</v>
      </c>
      <c r="E12" s="192" t="s">
        <v>49</v>
      </c>
      <c r="F12" s="174">
        <v>25</v>
      </c>
      <c r="G12" s="167"/>
      <c r="H12" s="305">
        <v>1.42</v>
      </c>
      <c r="I12" s="17">
        <v>0.27</v>
      </c>
      <c r="J12" s="46">
        <v>9.3000000000000007</v>
      </c>
      <c r="K12" s="240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5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60"/>
      <c r="E13" s="198" t="s">
        <v>21</v>
      </c>
      <c r="F13" s="244">
        <f>SUM(F6:F12)</f>
        <v>755</v>
      </c>
      <c r="G13" s="329"/>
      <c r="H13" s="255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4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89"/>
      <c r="E14" s="199" t="s">
        <v>22</v>
      </c>
      <c r="F14" s="178"/>
      <c r="G14" s="260"/>
      <c r="H14" s="256"/>
      <c r="I14" s="59"/>
      <c r="J14" s="146"/>
      <c r="K14" s="245">
        <f>K13/23.5</f>
        <v>35.714893617021282</v>
      </c>
      <c r="L14" s="197"/>
      <c r="M14" s="197"/>
      <c r="N14" s="59"/>
      <c r="O14" s="59"/>
      <c r="P14" s="146"/>
      <c r="Q14" s="197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0" customFormat="1" ht="18" x14ac:dyDescent="0.35">
      <c r="A16" s="531"/>
      <c r="B16" s="358"/>
      <c r="C16" s="355"/>
      <c r="D16" s="355"/>
      <c r="E16" s="356"/>
      <c r="F16" s="357"/>
      <c r="G16" s="355"/>
      <c r="H16" s="355"/>
      <c r="I16" s="355"/>
      <c r="J16" s="355"/>
    </row>
    <row r="17" spans="1:10" ht="18" x14ac:dyDescent="0.35">
      <c r="A17" s="11"/>
      <c r="B17" s="488"/>
      <c r="C17" s="488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59"/>
      <c r="E4" s="201"/>
      <c r="F4" s="620"/>
      <c r="G4" s="693"/>
      <c r="H4" s="715" t="s">
        <v>23</v>
      </c>
      <c r="I4" s="337"/>
      <c r="J4" s="717"/>
      <c r="K4" s="238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65" t="s">
        <v>42</v>
      </c>
      <c r="E5" s="135" t="s">
        <v>39</v>
      </c>
      <c r="F5" s="128" t="s">
        <v>27</v>
      </c>
      <c r="G5" s="135" t="s">
        <v>38</v>
      </c>
      <c r="H5" s="716" t="s">
        <v>28</v>
      </c>
      <c r="I5" s="14" t="s">
        <v>29</v>
      </c>
      <c r="J5" s="718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698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6" customHeight="1" x14ac:dyDescent="0.35">
      <c r="A6" s="186" t="s">
        <v>7</v>
      </c>
      <c r="B6" s="196"/>
      <c r="C6" s="196">
        <v>134</v>
      </c>
      <c r="D6" s="316" t="s">
        <v>20</v>
      </c>
      <c r="E6" s="349" t="s">
        <v>126</v>
      </c>
      <c r="F6" s="793">
        <v>150</v>
      </c>
      <c r="G6" s="796"/>
      <c r="H6" s="341">
        <v>0.6</v>
      </c>
      <c r="I6" s="42">
        <v>0</v>
      </c>
      <c r="J6" s="49">
        <v>16.95</v>
      </c>
      <c r="K6" s="686">
        <v>69</v>
      </c>
      <c r="L6" s="341">
        <v>0.01</v>
      </c>
      <c r="M6" s="42">
        <v>0.03</v>
      </c>
      <c r="N6" s="42">
        <v>19.5</v>
      </c>
      <c r="O6" s="42">
        <v>0</v>
      </c>
      <c r="P6" s="49">
        <v>0</v>
      </c>
      <c r="Q6" s="341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1">
        <v>34</v>
      </c>
      <c r="D7" s="537" t="s">
        <v>9</v>
      </c>
      <c r="E7" s="540" t="s">
        <v>83</v>
      </c>
      <c r="F7" s="361">
        <v>200</v>
      </c>
      <c r="G7" s="211"/>
      <c r="H7" s="306">
        <v>9</v>
      </c>
      <c r="I7" s="13">
        <v>5.6</v>
      </c>
      <c r="J7" s="25">
        <v>13.8</v>
      </c>
      <c r="K7" s="373">
        <v>141</v>
      </c>
      <c r="L7" s="315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5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26.5" customHeight="1" x14ac:dyDescent="0.35">
      <c r="A8" s="137"/>
      <c r="B8" s="157"/>
      <c r="C8" s="209">
        <v>82</v>
      </c>
      <c r="D8" s="302" t="s">
        <v>10</v>
      </c>
      <c r="E8" s="453" t="s">
        <v>160</v>
      </c>
      <c r="F8" s="795">
        <v>95</v>
      </c>
      <c r="G8" s="235"/>
      <c r="H8" s="467">
        <v>23.46</v>
      </c>
      <c r="I8" s="65">
        <v>16.34</v>
      </c>
      <c r="J8" s="66">
        <v>0.56999999999999995</v>
      </c>
      <c r="K8" s="798">
        <v>243.58</v>
      </c>
      <c r="L8" s="467">
        <v>0.05</v>
      </c>
      <c r="M8" s="65">
        <v>0.12</v>
      </c>
      <c r="N8" s="65">
        <v>0.96</v>
      </c>
      <c r="O8" s="65">
        <v>32.11</v>
      </c>
      <c r="P8" s="66">
        <v>0.06</v>
      </c>
      <c r="Q8" s="467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12">
        <v>65</v>
      </c>
      <c r="D9" s="538" t="s">
        <v>93</v>
      </c>
      <c r="E9" s="192" t="s">
        <v>57</v>
      </c>
      <c r="F9" s="167">
        <v>150</v>
      </c>
      <c r="G9" s="213"/>
      <c r="H9" s="529">
        <v>6.45</v>
      </c>
      <c r="I9" s="121">
        <v>4.05</v>
      </c>
      <c r="J9" s="122">
        <v>40.200000000000003</v>
      </c>
      <c r="K9" s="799">
        <v>223.65</v>
      </c>
      <c r="L9" s="306">
        <v>0.08</v>
      </c>
      <c r="M9" s="13">
        <v>0.02</v>
      </c>
      <c r="N9" s="13">
        <v>0</v>
      </c>
      <c r="O9" s="13">
        <v>30</v>
      </c>
      <c r="P9" s="25">
        <v>0.11</v>
      </c>
      <c r="Q9" s="306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5">
        <v>216</v>
      </c>
      <c r="D10" s="221" t="s">
        <v>18</v>
      </c>
      <c r="E10" s="272" t="s">
        <v>148</v>
      </c>
      <c r="F10" s="174">
        <v>200</v>
      </c>
      <c r="G10" s="322"/>
      <c r="H10" s="305">
        <v>0.26</v>
      </c>
      <c r="I10" s="17">
        <v>0</v>
      </c>
      <c r="J10" s="46">
        <v>15.46</v>
      </c>
      <c r="K10" s="240">
        <v>62</v>
      </c>
      <c r="L10" s="352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1" t="s">
        <v>14</v>
      </c>
      <c r="E11" s="221" t="s">
        <v>58</v>
      </c>
      <c r="F11" s="228">
        <v>20</v>
      </c>
      <c r="G11" s="167"/>
      <c r="H11" s="305">
        <v>1.4</v>
      </c>
      <c r="I11" s="17">
        <v>0.14000000000000001</v>
      </c>
      <c r="J11" s="46">
        <v>8.8000000000000007</v>
      </c>
      <c r="K11" s="324">
        <v>48</v>
      </c>
      <c r="L11" s="305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39" t="s">
        <v>15</v>
      </c>
      <c r="E12" s="192" t="s">
        <v>49</v>
      </c>
      <c r="F12" s="212">
        <v>20</v>
      </c>
      <c r="G12" s="212"/>
      <c r="H12" s="352">
        <v>1.1399999999999999</v>
      </c>
      <c r="I12" s="22">
        <v>0.22</v>
      </c>
      <c r="J12" s="23">
        <v>7.44</v>
      </c>
      <c r="K12" s="633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38"/>
      <c r="D13" s="784"/>
      <c r="E13" s="594" t="s">
        <v>21</v>
      </c>
      <c r="F13" s="603" t="e">
        <f>F6+F7+#REF!+F9+F10+F11+F12</f>
        <v>#REF!</v>
      </c>
      <c r="G13" s="797" t="e">
        <f>G6+G7+#REF!+G9+G10+G11+G12</f>
        <v>#REF!</v>
      </c>
      <c r="H13" s="595" t="e">
        <f>H6+H7+#REF!+H9+H10+H11+H12</f>
        <v>#REF!</v>
      </c>
      <c r="I13" s="596" t="e">
        <f>I6+I7+#REF!+I9+I10+I11+I12</f>
        <v>#REF!</v>
      </c>
      <c r="J13" s="684" t="e">
        <f>J6+J7+#REF!+J9+J10+J11+J12</f>
        <v>#REF!</v>
      </c>
      <c r="K13" s="680" t="e">
        <f>K6+K7+#REF!+K9+K10+K11+K12</f>
        <v>#REF!</v>
      </c>
      <c r="L13" s="595" t="e">
        <f>L6+L7+#REF!+L9+L10+L11+L12</f>
        <v>#REF!</v>
      </c>
      <c r="M13" s="596" t="e">
        <f>M6+M7+#REF!+M9+M10+M11+M12</f>
        <v>#REF!</v>
      </c>
      <c r="N13" s="596" t="e">
        <f>N6+N7+#REF!+N9+N10+N11+N12</f>
        <v>#REF!</v>
      </c>
      <c r="O13" s="596" t="e">
        <f>O6+O7+#REF!+O9+O10+O11+O12</f>
        <v>#REF!</v>
      </c>
      <c r="P13" s="684" t="e">
        <f>P6+P7+#REF!+P9+P10+P11+P12</f>
        <v>#REF!</v>
      </c>
      <c r="Q13" s="595" t="e">
        <f>Q6+Q7+#REF!+Q9+Q10+Q11+Q12</f>
        <v>#REF!</v>
      </c>
      <c r="R13" s="596" t="e">
        <f>R6+R7+#REF!+R9+R10+R11+R12</f>
        <v>#REF!</v>
      </c>
      <c r="S13" s="596" t="e">
        <f>S6+S7+#REF!+S9+S10+S11+S12</f>
        <v>#REF!</v>
      </c>
      <c r="T13" s="596" t="e">
        <f>T6+T7+#REF!+T9+T10+T11+T12</f>
        <v>#REF!</v>
      </c>
      <c r="U13" s="596" t="e">
        <f>U6+U7+#REF!+U9+U10+U11+U12</f>
        <v>#REF!</v>
      </c>
      <c r="V13" s="596" t="e">
        <f>V6+V7+#REF!+V9+V10+V11+V12</f>
        <v>#REF!</v>
      </c>
      <c r="W13" s="596" t="e">
        <f>W6+W7+#REF!+W9+W10+W11+W12</f>
        <v>#REF!</v>
      </c>
      <c r="X13" s="597" t="e">
        <f>X6+X7+#REF!+X9+X10+X11+X12</f>
        <v>#REF!</v>
      </c>
    </row>
    <row r="14" spans="1:24" s="38" customFormat="1" ht="26.5" customHeight="1" x14ac:dyDescent="0.35">
      <c r="A14" s="137"/>
      <c r="B14" s="786"/>
      <c r="C14" s="787"/>
      <c r="D14" s="788"/>
      <c r="E14" s="789" t="s">
        <v>21</v>
      </c>
      <c r="F14" s="682">
        <f>F6+F7+F8+F9+F10+F11+F12</f>
        <v>835</v>
      </c>
      <c r="G14" s="681">
        <f>G6+G7+G8+G9+G10+G11+G12</f>
        <v>0</v>
      </c>
      <c r="H14" s="644">
        <f>H6+H7+H8+H9+H10+H11+H12</f>
        <v>42.31</v>
      </c>
      <c r="I14" s="641">
        <f>I6+I7+I8+I9+I10+I11+I12</f>
        <v>26.349999999999998</v>
      </c>
      <c r="J14" s="648">
        <f>J6+J7+J8+J9+J10+J11+J12</f>
        <v>103.22000000000001</v>
      </c>
      <c r="K14" s="380">
        <f>K6+K7+K8+K9+K10+K11+K12</f>
        <v>823.49</v>
      </c>
      <c r="L14" s="644">
        <f>L6+L7+L8+L9+L10+L11+L12</f>
        <v>0.42000000000000004</v>
      </c>
      <c r="M14" s="641">
        <f>M6+M7+M8+M9+M10+M11+M12</f>
        <v>0.30000000000000004</v>
      </c>
      <c r="N14" s="641">
        <f>N6+N7+N8+N9+N10+N11+N12</f>
        <v>26.1</v>
      </c>
      <c r="O14" s="641">
        <f>O6+O7+O8+O9+O10+O11+O12</f>
        <v>222.11</v>
      </c>
      <c r="P14" s="648">
        <f>P6+P7+P8+P9+P10+P11+P12</f>
        <v>0.16999999999999998</v>
      </c>
      <c r="Q14" s="644">
        <f>Q6+Q7+Q8+Q9+Q10+Q11+Q12</f>
        <v>128.16000000000003</v>
      </c>
      <c r="R14" s="641">
        <f>R6+R7+R8+R9+R10+R11+R12</f>
        <v>409.1</v>
      </c>
      <c r="S14" s="641">
        <f>S6+S7+S8+S9+S10+S11+S12</f>
        <v>109.79</v>
      </c>
      <c r="T14" s="641">
        <f>T6+T7+T8+T9+T10+T11+T12</f>
        <v>9.32</v>
      </c>
      <c r="U14" s="641">
        <f>U6+U7+U8+U9+U10+U11+U12</f>
        <v>1199.7599999999998</v>
      </c>
      <c r="V14" s="641">
        <f>V6+V7+V8+V9+V10+V11+V12</f>
        <v>1.1600000000000001E-2</v>
      </c>
      <c r="W14" s="641">
        <f>W6+W7+W8+W9+W10+W11+W12</f>
        <v>5.4999999999999997E-3</v>
      </c>
      <c r="X14" s="645">
        <f>X6+X7+X8+X9+X10+X11+X12</f>
        <v>0.13700000000000001</v>
      </c>
    </row>
    <row r="15" spans="1:24" s="38" customFormat="1" ht="26.5" customHeight="1" x14ac:dyDescent="0.35">
      <c r="A15" s="137"/>
      <c r="B15" s="785"/>
      <c r="C15" s="738"/>
      <c r="D15" s="784"/>
      <c r="E15" s="664" t="s">
        <v>22</v>
      </c>
      <c r="F15" s="603"/>
      <c r="G15" s="738"/>
      <c r="H15" s="252"/>
      <c r="I15" s="24"/>
      <c r="J15" s="140"/>
      <c r="K15" s="801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158"/>
      <c r="C16" s="790"/>
      <c r="D16" s="791"/>
      <c r="E16" s="605" t="s">
        <v>22</v>
      </c>
      <c r="F16" s="210"/>
      <c r="G16" s="792"/>
      <c r="H16" s="607"/>
      <c r="I16" s="608"/>
      <c r="J16" s="685"/>
      <c r="K16" s="802">
        <f>K14/23.5</f>
        <v>35.042127659574469</v>
      </c>
      <c r="L16" s="607"/>
      <c r="M16" s="608"/>
      <c r="N16" s="608"/>
      <c r="O16" s="608"/>
      <c r="P16" s="685"/>
      <c r="Q16" s="607"/>
      <c r="R16" s="608"/>
      <c r="S16" s="608"/>
      <c r="T16" s="608"/>
      <c r="U16" s="608"/>
      <c r="V16" s="608"/>
      <c r="W16" s="608"/>
      <c r="X16" s="609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23" t="s">
        <v>40</v>
      </c>
      <c r="D4" s="132"/>
      <c r="E4" s="201"/>
      <c r="F4" s="134"/>
      <c r="G4" s="134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0"/>
      <c r="O4" s="990"/>
      <c r="P4" s="991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0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26.5" customHeight="1" x14ac:dyDescent="0.35">
      <c r="A6" s="186" t="s">
        <v>7</v>
      </c>
      <c r="B6" s="186"/>
      <c r="C6" s="179">
        <v>133</v>
      </c>
      <c r="D6" s="544" t="s">
        <v>20</v>
      </c>
      <c r="E6" s="316" t="s">
        <v>159</v>
      </c>
      <c r="F6" s="793">
        <v>60</v>
      </c>
      <c r="G6" s="800"/>
      <c r="H6" s="341">
        <v>1.32</v>
      </c>
      <c r="I6" s="42">
        <v>0.24</v>
      </c>
      <c r="J6" s="43">
        <v>8.82</v>
      </c>
      <c r="K6" s="423">
        <v>40.799999999999997</v>
      </c>
      <c r="L6" s="369">
        <v>0</v>
      </c>
      <c r="M6" s="114">
        <v>0.03</v>
      </c>
      <c r="N6" s="114">
        <v>2.88</v>
      </c>
      <c r="O6" s="114">
        <v>1.2</v>
      </c>
      <c r="P6" s="115">
        <v>0</v>
      </c>
      <c r="Q6" s="369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8" t="s">
        <v>107</v>
      </c>
      <c r="E7" s="200" t="s">
        <v>104</v>
      </c>
      <c r="F7" s="233">
        <v>200</v>
      </c>
      <c r="G7" s="212"/>
      <c r="H7" s="306">
        <v>4.8</v>
      </c>
      <c r="I7" s="13">
        <v>7.6</v>
      </c>
      <c r="J7" s="50">
        <v>9</v>
      </c>
      <c r="K7" s="131">
        <v>123.6</v>
      </c>
      <c r="L7" s="305">
        <v>0.04</v>
      </c>
      <c r="M7" s="17">
        <v>0.1</v>
      </c>
      <c r="N7" s="17">
        <v>1.92</v>
      </c>
      <c r="O7" s="17">
        <v>167.8</v>
      </c>
      <c r="P7" s="20">
        <v>0</v>
      </c>
      <c r="Q7" s="305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7" t="s">
        <v>10</v>
      </c>
      <c r="E8" s="224" t="s">
        <v>153</v>
      </c>
      <c r="F8" s="285">
        <v>90</v>
      </c>
      <c r="G8" s="212"/>
      <c r="H8" s="352">
        <v>19.71</v>
      </c>
      <c r="I8" s="22">
        <v>15.75</v>
      </c>
      <c r="J8" s="54">
        <v>6.21</v>
      </c>
      <c r="K8" s="351">
        <v>245.34</v>
      </c>
      <c r="L8" s="305">
        <v>0.03</v>
      </c>
      <c r="M8" s="19">
        <v>0.11</v>
      </c>
      <c r="N8" s="17">
        <v>2.4</v>
      </c>
      <c r="O8" s="17">
        <v>173.7</v>
      </c>
      <c r="P8" s="46">
        <v>0.21</v>
      </c>
      <c r="Q8" s="305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803" t="s">
        <v>82</v>
      </c>
      <c r="C9" s="230">
        <v>51</v>
      </c>
      <c r="D9" s="205" t="s">
        <v>68</v>
      </c>
      <c r="E9" s="763" t="s">
        <v>156</v>
      </c>
      <c r="F9" s="230">
        <v>150</v>
      </c>
      <c r="G9" s="209"/>
      <c r="H9" s="642">
        <v>3.3</v>
      </c>
      <c r="I9" s="637">
        <v>3.9</v>
      </c>
      <c r="J9" s="643">
        <v>25.65</v>
      </c>
      <c r="K9" s="646">
        <v>151.35</v>
      </c>
      <c r="L9" s="642">
        <v>0.15</v>
      </c>
      <c r="M9" s="637">
        <v>0.09</v>
      </c>
      <c r="N9" s="637">
        <v>21</v>
      </c>
      <c r="O9" s="637">
        <v>0</v>
      </c>
      <c r="P9" s="638">
        <v>0</v>
      </c>
      <c r="Q9" s="642">
        <v>14.01</v>
      </c>
      <c r="R9" s="637">
        <v>78.63</v>
      </c>
      <c r="S9" s="637">
        <v>29.37</v>
      </c>
      <c r="T9" s="637">
        <v>1.32</v>
      </c>
      <c r="U9" s="637">
        <v>809.4</v>
      </c>
      <c r="V9" s="637">
        <v>8.0000000000000002E-3</v>
      </c>
      <c r="W9" s="637">
        <v>5.9999999999999995E-4</v>
      </c>
      <c r="X9" s="643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8" t="s">
        <v>18</v>
      </c>
      <c r="E10" s="200" t="s">
        <v>106</v>
      </c>
      <c r="F10" s="233">
        <v>200</v>
      </c>
      <c r="G10" s="673"/>
      <c r="H10" s="305">
        <v>0</v>
      </c>
      <c r="I10" s="17">
        <v>0</v>
      </c>
      <c r="J10" s="46">
        <v>19.600000000000001</v>
      </c>
      <c r="K10" s="324">
        <v>78</v>
      </c>
      <c r="L10" s="305">
        <v>0.02</v>
      </c>
      <c r="M10" s="17">
        <v>0.02</v>
      </c>
      <c r="N10" s="17">
        <v>8</v>
      </c>
      <c r="O10" s="17">
        <v>16</v>
      </c>
      <c r="P10" s="20">
        <v>0</v>
      </c>
      <c r="Q10" s="305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21" t="s">
        <v>14</v>
      </c>
      <c r="E11" s="192" t="s">
        <v>58</v>
      </c>
      <c r="F11" s="174">
        <v>45</v>
      </c>
      <c r="G11" s="808"/>
      <c r="H11" s="305">
        <v>3.19</v>
      </c>
      <c r="I11" s="17">
        <v>0.31</v>
      </c>
      <c r="J11" s="46">
        <v>19.89</v>
      </c>
      <c r="K11" s="324">
        <v>108</v>
      </c>
      <c r="L11" s="305">
        <v>0.05</v>
      </c>
      <c r="M11" s="17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21" t="s">
        <v>15</v>
      </c>
      <c r="E12" s="192" t="s">
        <v>49</v>
      </c>
      <c r="F12" s="174">
        <v>25</v>
      </c>
      <c r="G12" s="808"/>
      <c r="H12" s="305">
        <v>1.42</v>
      </c>
      <c r="I12" s="17">
        <v>0.27</v>
      </c>
      <c r="J12" s="46">
        <v>9.3000000000000007</v>
      </c>
      <c r="K12" s="324">
        <v>45.32</v>
      </c>
      <c r="L12" s="352">
        <v>0.02</v>
      </c>
      <c r="M12" s="22">
        <v>0.03</v>
      </c>
      <c r="N12" s="22">
        <v>0.1</v>
      </c>
      <c r="O12" s="22">
        <v>0</v>
      </c>
      <c r="P12" s="23">
        <v>0</v>
      </c>
      <c r="Q12" s="352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804" t="s">
        <v>80</v>
      </c>
      <c r="C13" s="299"/>
      <c r="D13" s="567"/>
      <c r="E13" s="594" t="s">
        <v>21</v>
      </c>
      <c r="F13" s="602" t="e">
        <f>F6+F7+F8+#REF!+F10+F11+F12</f>
        <v>#REF!</v>
      </c>
      <c r="G13" s="797"/>
      <c r="H13" s="595" t="e">
        <f>H6+H7+H8+#REF!+H10+H11+H12</f>
        <v>#REF!</v>
      </c>
      <c r="I13" s="596" t="e">
        <f>I6+I7+I8+#REF!+I10+I11+I12</f>
        <v>#REF!</v>
      </c>
      <c r="J13" s="597" t="e">
        <f>J6+J7+J8+#REF!+J10+J11+J12</f>
        <v>#REF!</v>
      </c>
      <c r="K13" s="603" t="e">
        <f>K6+K7+K8+#REF!+K10+K11+K12</f>
        <v>#REF!</v>
      </c>
      <c r="L13" s="595" t="e">
        <f>L6+L7+L8+#REF!+L10+L11+L12</f>
        <v>#REF!</v>
      </c>
      <c r="M13" s="596" t="e">
        <f>M6+M7+M8+#REF!+M10+M11+M12</f>
        <v>#REF!</v>
      </c>
      <c r="N13" s="596" t="e">
        <f>N6+N7+N8+#REF!+N10+N11+N12</f>
        <v>#REF!</v>
      </c>
      <c r="O13" s="596" t="e">
        <f>O6+O7+O8+#REF!+O10+O11+O12</f>
        <v>#REF!</v>
      </c>
      <c r="P13" s="684" t="e">
        <f>P6+P7+P8+#REF!+P10+P11+P12</f>
        <v>#REF!</v>
      </c>
      <c r="Q13" s="595" t="e">
        <f>Q6+Q7+Q8+#REF!+Q10+Q11+Q12</f>
        <v>#REF!</v>
      </c>
      <c r="R13" s="596" t="e">
        <f>R6+R7+R8+#REF!+R10+R11+R12</f>
        <v>#REF!</v>
      </c>
      <c r="S13" s="596" t="e">
        <f>S6+S7+S8+#REF!+S10+S11+S12</f>
        <v>#REF!</v>
      </c>
      <c r="T13" s="596" t="e">
        <f>T6+T7+T8+#REF!+T10+T11+T12</f>
        <v>#REF!</v>
      </c>
      <c r="U13" s="596" t="e">
        <f>U6+U7+U8+#REF!+U10+U11+U12</f>
        <v>#REF!</v>
      </c>
      <c r="V13" s="596" t="e">
        <f>V6+V7+V8+#REF!+V10+V11+V12</f>
        <v>#REF!</v>
      </c>
      <c r="W13" s="596" t="e">
        <f>W6+W7+W8+#REF!+W10+W11+W12</f>
        <v>#REF!</v>
      </c>
      <c r="X13" s="597" t="e">
        <f>X6+X7+X8+#REF!+X10+X11+X12</f>
        <v>#REF!</v>
      </c>
    </row>
    <row r="14" spans="1:24" s="38" customFormat="1" ht="26.5" customHeight="1" x14ac:dyDescent="0.35">
      <c r="A14" s="137"/>
      <c r="B14" s="803" t="s">
        <v>82</v>
      </c>
      <c r="C14" s="300"/>
      <c r="D14" s="566"/>
      <c r="E14" s="789" t="s">
        <v>21</v>
      </c>
      <c r="F14" s="378">
        <f>F6+F7+F8+F9+F10+F11+F12</f>
        <v>770</v>
      </c>
      <c r="G14" s="681"/>
      <c r="H14" s="644">
        <f>H6+H7+H8+H9+H10+H11+H12</f>
        <v>33.74</v>
      </c>
      <c r="I14" s="641">
        <f>I6+I7+I8+I9+I10+I11+I12</f>
        <v>28.069999999999997</v>
      </c>
      <c r="J14" s="645">
        <f>J6+J7+J8+J9+J10+J11+J12</f>
        <v>98.47</v>
      </c>
      <c r="K14" s="682">
        <f>K6+K7+K8+K9+K10+K11+K12</f>
        <v>792.41000000000008</v>
      </c>
      <c r="L14" s="644">
        <f>L6+L7+L8+L9+L10+L11+L12</f>
        <v>0.31</v>
      </c>
      <c r="M14" s="641">
        <f>M6+M7+M8+M9+M10+M11+M12</f>
        <v>0.4</v>
      </c>
      <c r="N14" s="641">
        <f>N6+N7+N8+N9+N10+N11+N12</f>
        <v>36.300000000000004</v>
      </c>
      <c r="O14" s="641">
        <f>O6+O7+O8+O9+O10+O11+O12</f>
        <v>358.7</v>
      </c>
      <c r="P14" s="648">
        <f>P6+P7+P8+P9+P10+P11+P12</f>
        <v>0.21</v>
      </c>
      <c r="Q14" s="644">
        <f>Q6+Q7+Q8+Q9+Q10+Q11+Q12</f>
        <v>102.22</v>
      </c>
      <c r="R14" s="641">
        <f>R6+R7+R8+R9+R10+R11+R12</f>
        <v>390.32000000000005</v>
      </c>
      <c r="S14" s="641">
        <f>S6+S7+S8+S9+S10+S11+S12</f>
        <v>101.51</v>
      </c>
      <c r="T14" s="641">
        <f>T6+T7+T8+T9+T10+T11+T12</f>
        <v>4.5200000000000005</v>
      </c>
      <c r="U14" s="641">
        <f>U6+U7+U8+U9+U10+U11+U12</f>
        <v>1926.5899999999997</v>
      </c>
      <c r="V14" s="641">
        <f>V6+V7+V8+V9+V10+V11+V12</f>
        <v>0.1285</v>
      </c>
      <c r="W14" s="641">
        <f>W6+W7+W8+W9+W10+W11+W12</f>
        <v>7.3000000000000009E-3</v>
      </c>
      <c r="X14" s="645">
        <f>X6+X7+X8+X9+X10+X11+X12</f>
        <v>0.65</v>
      </c>
    </row>
    <row r="15" spans="1:24" s="38" customFormat="1" ht="26.5" customHeight="1" x14ac:dyDescent="0.35">
      <c r="A15" s="137"/>
      <c r="B15" s="804" t="s">
        <v>80</v>
      </c>
      <c r="C15" s="299"/>
      <c r="D15" s="567"/>
      <c r="E15" s="664" t="s">
        <v>22</v>
      </c>
      <c r="F15" s="602"/>
      <c r="G15" s="738"/>
      <c r="H15" s="252"/>
      <c r="I15" s="24"/>
      <c r="J15" s="75"/>
      <c r="K15" s="812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805" t="s">
        <v>82</v>
      </c>
      <c r="C16" s="806"/>
      <c r="D16" s="807"/>
      <c r="E16" s="605" t="s">
        <v>22</v>
      </c>
      <c r="F16" s="232"/>
      <c r="G16" s="792"/>
      <c r="H16" s="607"/>
      <c r="I16" s="608"/>
      <c r="J16" s="609"/>
      <c r="K16" s="610">
        <f>K14/23.5</f>
        <v>33.719574468085106</v>
      </c>
      <c r="L16" s="607"/>
      <c r="M16" s="608"/>
      <c r="N16" s="608"/>
      <c r="O16" s="608"/>
      <c r="P16" s="685"/>
      <c r="Q16" s="607"/>
      <c r="R16" s="608"/>
      <c r="S16" s="608"/>
      <c r="T16" s="608"/>
      <c r="U16" s="608"/>
      <c r="V16" s="608"/>
      <c r="W16" s="608"/>
      <c r="X16" s="609"/>
    </row>
    <row r="17" spans="1:19" x14ac:dyDescent="0.35">
      <c r="A17" s="2"/>
      <c r="B17" s="2"/>
      <c r="C17" s="266"/>
      <c r="D17" s="30"/>
      <c r="E17" s="30"/>
      <c r="F17" s="30"/>
      <c r="G17" s="267"/>
      <c r="H17" s="268"/>
      <c r="I17" s="267"/>
      <c r="J17" s="30"/>
      <c r="K17" s="269"/>
      <c r="L17" s="30"/>
      <c r="M17" s="30"/>
      <c r="N17" s="30"/>
      <c r="O17" s="270"/>
      <c r="P17" s="270"/>
      <c r="Q17" s="270"/>
      <c r="R17" s="270"/>
      <c r="S17" s="270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70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4"/>
      <c r="D2" s="29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2"/>
      <c r="E4" s="217"/>
      <c r="F4" s="134"/>
      <c r="G4" s="981"/>
      <c r="H4" s="85" t="s">
        <v>23</v>
      </c>
      <c r="I4" s="85"/>
      <c r="J4" s="85"/>
      <c r="K4" s="37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1" t="s">
        <v>42</v>
      </c>
      <c r="E5" s="722" t="s">
        <v>39</v>
      </c>
      <c r="F5" s="135" t="s">
        <v>27</v>
      </c>
      <c r="G5" s="722"/>
      <c r="H5" s="740" t="s">
        <v>28</v>
      </c>
      <c r="I5" s="741" t="s">
        <v>29</v>
      </c>
      <c r="J5" s="742" t="s">
        <v>30</v>
      </c>
      <c r="K5" s="371" t="s">
        <v>31</v>
      </c>
      <c r="L5" s="743" t="s">
        <v>32</v>
      </c>
      <c r="M5" s="743" t="s">
        <v>135</v>
      </c>
      <c r="N5" s="84" t="s">
        <v>33</v>
      </c>
      <c r="O5" s="744" t="s">
        <v>136</v>
      </c>
      <c r="P5" s="745" t="s">
        <v>137</v>
      </c>
      <c r="Q5" s="740" t="s">
        <v>34</v>
      </c>
      <c r="R5" s="741" t="s">
        <v>35</v>
      </c>
      <c r="S5" s="741" t="s">
        <v>36</v>
      </c>
      <c r="T5" s="745" t="s">
        <v>37</v>
      </c>
      <c r="U5" s="743" t="s">
        <v>138</v>
      </c>
      <c r="V5" s="743" t="s">
        <v>139</v>
      </c>
      <c r="W5" s="743" t="s">
        <v>140</v>
      </c>
      <c r="X5" s="944" t="s">
        <v>141</v>
      </c>
    </row>
    <row r="6" spans="1:24" s="18" customFormat="1" ht="43.5" customHeight="1" x14ac:dyDescent="0.35">
      <c r="A6" s="186" t="s">
        <v>7</v>
      </c>
      <c r="B6" s="290"/>
      <c r="C6" s="179">
        <v>25</v>
      </c>
      <c r="D6" s="587" t="s">
        <v>20</v>
      </c>
      <c r="E6" s="899" t="s">
        <v>52</v>
      </c>
      <c r="F6" s="477">
        <v>150</v>
      </c>
      <c r="G6" s="982"/>
      <c r="H6" s="328">
        <v>0.6</v>
      </c>
      <c r="I6" s="39">
        <v>0.45</v>
      </c>
      <c r="J6" s="276">
        <v>12.3</v>
      </c>
      <c r="K6" s="423">
        <v>54.9</v>
      </c>
      <c r="L6" s="328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8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6">
        <v>0.03</v>
      </c>
    </row>
    <row r="7" spans="1:24" s="18" customFormat="1" ht="26.5" customHeight="1" x14ac:dyDescent="0.35">
      <c r="A7" s="136"/>
      <c r="B7" s="204" t="s">
        <v>82</v>
      </c>
      <c r="C7" s="209" t="s">
        <v>161</v>
      </c>
      <c r="D7" s="205" t="s">
        <v>9</v>
      </c>
      <c r="E7" s="813" t="s">
        <v>162</v>
      </c>
      <c r="F7" s="814" t="s">
        <v>125</v>
      </c>
      <c r="G7" s="824"/>
      <c r="H7" s="467">
        <v>3.8</v>
      </c>
      <c r="I7" s="65">
        <v>3.73</v>
      </c>
      <c r="J7" s="98">
        <v>15.43</v>
      </c>
      <c r="K7" s="465">
        <v>110.37</v>
      </c>
      <c r="L7" s="467">
        <v>0.08</v>
      </c>
      <c r="M7" s="65">
        <v>6.3E-2</v>
      </c>
      <c r="N7" s="65">
        <v>4.13</v>
      </c>
      <c r="O7" s="65">
        <v>178</v>
      </c>
      <c r="P7" s="66">
        <v>0.06</v>
      </c>
      <c r="Q7" s="467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3"/>
      <c r="C8" s="129">
        <v>89</v>
      </c>
      <c r="D8" s="319" t="s">
        <v>10</v>
      </c>
      <c r="E8" s="303" t="s">
        <v>100</v>
      </c>
      <c r="F8" s="231">
        <v>90</v>
      </c>
      <c r="G8" s="247"/>
      <c r="H8" s="306">
        <v>14.88</v>
      </c>
      <c r="I8" s="13">
        <v>13.95</v>
      </c>
      <c r="J8" s="50">
        <v>3.3</v>
      </c>
      <c r="K8" s="131">
        <v>198.45</v>
      </c>
      <c r="L8" s="529">
        <v>0.05</v>
      </c>
      <c r="M8" s="120">
        <v>0.11</v>
      </c>
      <c r="N8" s="121">
        <v>1</v>
      </c>
      <c r="O8" s="121">
        <v>49</v>
      </c>
      <c r="P8" s="122">
        <v>0</v>
      </c>
      <c r="Q8" s="529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68</v>
      </c>
      <c r="E9" s="264" t="s">
        <v>109</v>
      </c>
      <c r="F9" s="175">
        <v>150</v>
      </c>
      <c r="G9" s="212"/>
      <c r="H9" s="352">
        <v>3.3</v>
      </c>
      <c r="I9" s="22">
        <v>4.95</v>
      </c>
      <c r="J9" s="54">
        <v>32.25</v>
      </c>
      <c r="K9" s="351">
        <v>186.45</v>
      </c>
      <c r="L9" s="352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52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9" t="s">
        <v>18</v>
      </c>
      <c r="E10" s="407" t="s">
        <v>73</v>
      </c>
      <c r="F10" s="231">
        <v>200</v>
      </c>
      <c r="G10" s="247"/>
      <c r="H10" s="305">
        <v>0.8</v>
      </c>
      <c r="I10" s="17">
        <v>0</v>
      </c>
      <c r="J10" s="46">
        <v>24.6</v>
      </c>
      <c r="K10" s="324">
        <v>101.2</v>
      </c>
      <c r="L10" s="305">
        <v>0</v>
      </c>
      <c r="M10" s="17">
        <v>0.04</v>
      </c>
      <c r="N10" s="17">
        <v>140</v>
      </c>
      <c r="O10" s="17">
        <v>100</v>
      </c>
      <c r="P10" s="20">
        <v>0</v>
      </c>
      <c r="Q10" s="305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28">
        <v>119</v>
      </c>
      <c r="D11" s="170" t="s">
        <v>58</v>
      </c>
      <c r="E11" s="264" t="s">
        <v>58</v>
      </c>
      <c r="F11" s="175">
        <v>30</v>
      </c>
      <c r="G11" s="212"/>
      <c r="H11" s="352">
        <v>2.13</v>
      </c>
      <c r="I11" s="22">
        <v>0.21</v>
      </c>
      <c r="J11" s="54">
        <v>13.26</v>
      </c>
      <c r="K11" s="585">
        <v>72</v>
      </c>
      <c r="L11" s="352">
        <v>0.03</v>
      </c>
      <c r="M11" s="22">
        <v>0.01</v>
      </c>
      <c r="N11" s="22">
        <v>0</v>
      </c>
      <c r="O11" s="22">
        <v>0</v>
      </c>
      <c r="P11" s="23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28">
        <v>120</v>
      </c>
      <c r="D12" s="170" t="s">
        <v>49</v>
      </c>
      <c r="E12" s="264" t="s">
        <v>49</v>
      </c>
      <c r="F12" s="175">
        <v>20</v>
      </c>
      <c r="G12" s="212"/>
      <c r="H12" s="352">
        <v>1.1399999999999999</v>
      </c>
      <c r="I12" s="22">
        <v>0.22</v>
      </c>
      <c r="J12" s="54">
        <v>7.44</v>
      </c>
      <c r="K12" s="58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2"/>
      <c r="C13" s="724"/>
      <c r="D13" s="815"/>
      <c r="E13" s="816" t="s">
        <v>21</v>
      </c>
      <c r="F13" s="602">
        <f>F6+F8+F9+F10+F11+F12+210</f>
        <v>850</v>
      </c>
      <c r="G13" s="797"/>
      <c r="H13" s="595" t="e">
        <f>H6+#REF!+H8+H9+H10+H11+H12</f>
        <v>#REF!</v>
      </c>
      <c r="I13" s="596" t="e">
        <f>I6+#REF!+I8+I9+I10+I11+I12</f>
        <v>#REF!</v>
      </c>
      <c r="J13" s="597" t="e">
        <f>J6+#REF!+J8+J9+J10+J11+J12</f>
        <v>#REF!</v>
      </c>
      <c r="K13" s="603" t="e">
        <f>K6+#REF!+K8+K9+K10+K11+K12</f>
        <v>#REF!</v>
      </c>
      <c r="L13" s="595" t="e">
        <f>L6+#REF!+L8+L9+L10+L11+L12</f>
        <v>#REF!</v>
      </c>
      <c r="M13" s="596" t="e">
        <f>M6+#REF!+M8+M9+M10+M11+M12</f>
        <v>#REF!</v>
      </c>
      <c r="N13" s="596" t="e">
        <f>N6+#REF!+N8+N9+N10+N11+N12</f>
        <v>#REF!</v>
      </c>
      <c r="O13" s="596" t="e">
        <f>O6+#REF!+O8+O9+O10+O11+O12</f>
        <v>#REF!</v>
      </c>
      <c r="P13" s="684" t="e">
        <f>P6+#REF!+P8+P9+P10+P11+P12</f>
        <v>#REF!</v>
      </c>
      <c r="Q13" s="595" t="e">
        <f>Q6+#REF!+Q8+Q9+Q10+Q11+Q12</f>
        <v>#REF!</v>
      </c>
      <c r="R13" s="596" t="e">
        <f>R6+#REF!+R8+R9+R10+R11+R12</f>
        <v>#REF!</v>
      </c>
      <c r="S13" s="596" t="e">
        <f>S6+#REF!+S8+S9+S10+S11+S12</f>
        <v>#REF!</v>
      </c>
      <c r="T13" s="596" t="e">
        <f>T6+#REF!+T8+T9+T10+T11+T12</f>
        <v>#REF!</v>
      </c>
      <c r="U13" s="596" t="e">
        <f>U6+#REF!+U8+U9+U10+U11+U12</f>
        <v>#REF!</v>
      </c>
      <c r="V13" s="596" t="e">
        <f>V6+#REF!+V8+V9+V10+V11+V12</f>
        <v>#REF!</v>
      </c>
      <c r="W13" s="596" t="e">
        <f>W6+#REF!+W8+W9+W10+W11+W12</f>
        <v>#REF!</v>
      </c>
      <c r="X13" s="597" t="e">
        <f>X6+#REF!+X8+X9+X10+X11+X12</f>
        <v>#REF!</v>
      </c>
    </row>
    <row r="14" spans="1:24" s="38" customFormat="1" ht="26.5" customHeight="1" x14ac:dyDescent="0.35">
      <c r="A14" s="137"/>
      <c r="B14" s="819"/>
      <c r="C14" s="757"/>
      <c r="D14" s="820"/>
      <c r="E14" s="821" t="s">
        <v>21</v>
      </c>
      <c r="F14" s="378">
        <f>F6+F8+F9+F10+F11+F12+210</f>
        <v>850</v>
      </c>
      <c r="G14" s="681"/>
      <c r="H14" s="644">
        <f>H6+H7+H8+H9+H10+H11+H12</f>
        <v>26.650000000000002</v>
      </c>
      <c r="I14" s="641">
        <f>I6+I7+I8+I9+I10+I11+I12</f>
        <v>23.509999999999998</v>
      </c>
      <c r="J14" s="645">
        <f>J6+J7+J8+J9+J10+J11+J12</f>
        <v>108.58</v>
      </c>
      <c r="K14" s="682">
        <f>K6+K7+K8+K9+K10+K11+K12</f>
        <v>759.63000000000011</v>
      </c>
      <c r="L14" s="644">
        <f>L6+L7+L8+L9+L10+L11+L12</f>
        <v>0.24</v>
      </c>
      <c r="M14" s="641">
        <f>M6+M7+M8+M9+M10+M11+M12</f>
        <v>0.32200000000000001</v>
      </c>
      <c r="N14" s="641">
        <f>N6+N7+N8+N9+N10+N11+N12</f>
        <v>152.71</v>
      </c>
      <c r="O14" s="641">
        <f>O6+O7+O8+O9+O10+O11+O12</f>
        <v>348.9</v>
      </c>
      <c r="P14" s="648">
        <f>P6+P7+P8+P9+P10+P11+P12</f>
        <v>0.14000000000000001</v>
      </c>
      <c r="Q14" s="644">
        <f>Q6+Q7+Q8+Q9+Q10+Q11+Q12</f>
        <v>203.81</v>
      </c>
      <c r="R14" s="641">
        <f>R6+R7+R8+R9+R10+R11+R12</f>
        <v>437.56999999999994</v>
      </c>
      <c r="S14" s="641">
        <f>S6+S7+S8+S9+S10+S11+S12</f>
        <v>172.40999999999997</v>
      </c>
      <c r="T14" s="641">
        <f>T6+T7+T8+T9+T10+T11+T12</f>
        <v>9.7200000000000006</v>
      </c>
      <c r="U14" s="641">
        <f>U6+U7+U8+U9+U10+U11+U12</f>
        <v>928.97</v>
      </c>
      <c r="V14" s="641">
        <f>V6+V7+V8+V9+V10+V11+V12</f>
        <v>1.6E-2</v>
      </c>
      <c r="W14" s="641">
        <f>W6+W7+W8+W9+W10+W11+W12</f>
        <v>1.23E-2</v>
      </c>
      <c r="X14" s="645">
        <f>X6+X7+X8+X9+X10+X11+X12</f>
        <v>0.14000000000000001</v>
      </c>
    </row>
    <row r="15" spans="1:24" s="38" customFormat="1" ht="26.5" customHeight="1" x14ac:dyDescent="0.35">
      <c r="A15" s="137"/>
      <c r="B15" s="817"/>
      <c r="C15" s="724"/>
      <c r="D15" s="815"/>
      <c r="E15" s="818" t="s">
        <v>22</v>
      </c>
      <c r="F15" s="602"/>
      <c r="G15" s="797"/>
      <c r="H15" s="252"/>
      <c r="I15" s="24"/>
      <c r="J15" s="75"/>
      <c r="K15" s="733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732"/>
      <c r="C16" s="210"/>
      <c r="D16" s="232"/>
      <c r="E16" s="822" t="s">
        <v>22</v>
      </c>
      <c r="F16" s="232"/>
      <c r="G16" s="792"/>
      <c r="H16" s="607"/>
      <c r="I16" s="608"/>
      <c r="J16" s="609"/>
      <c r="K16" s="828">
        <f>K14/23.5</f>
        <v>32.324680851063832</v>
      </c>
      <c r="L16" s="607"/>
      <c r="M16" s="608"/>
      <c r="N16" s="608"/>
      <c r="O16" s="608"/>
      <c r="P16" s="685"/>
      <c r="Q16" s="607"/>
      <c r="R16" s="608"/>
      <c r="S16" s="608"/>
      <c r="T16" s="608"/>
      <c r="U16" s="608"/>
      <c r="V16" s="608"/>
      <c r="W16" s="608"/>
      <c r="X16" s="609"/>
    </row>
    <row r="17" spans="1:19" ht="15.5" x14ac:dyDescent="0.35">
      <c r="A17" s="9"/>
      <c r="B17" s="287"/>
      <c r="C17" s="288"/>
      <c r="D17" s="288"/>
      <c r="E17" s="30"/>
      <c r="F17" s="30"/>
      <c r="G17" s="30"/>
      <c r="H17" s="268"/>
      <c r="I17" s="267"/>
      <c r="J17" s="30"/>
      <c r="K17" s="269"/>
      <c r="L17" s="30"/>
      <c r="M17" s="30"/>
      <c r="N17" s="30"/>
      <c r="O17" s="270"/>
      <c r="P17" s="270"/>
      <c r="Q17" s="270"/>
      <c r="R17" s="270"/>
      <c r="S17" s="270"/>
    </row>
    <row r="18" spans="1:19" x14ac:dyDescent="0.35">
      <c r="L18" s="699"/>
    </row>
    <row r="19" spans="1:19" x14ac:dyDescent="0.35">
      <c r="A19" s="70" t="s">
        <v>70</v>
      </c>
      <c r="B19" s="143"/>
      <c r="C19" s="71"/>
      <c r="D19" s="60"/>
    </row>
    <row r="20" spans="1:19" x14ac:dyDescent="0.35">
      <c r="A20" s="67" t="s">
        <v>71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7"/>
      <c r="E4" s="217"/>
      <c r="F4" s="134"/>
      <c r="G4" s="622"/>
      <c r="H4" s="336" t="s">
        <v>23</v>
      </c>
      <c r="I4" s="337"/>
      <c r="J4" s="338"/>
      <c r="K4" s="42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47" thickBot="1" x14ac:dyDescent="0.4">
      <c r="A5" s="183" t="s">
        <v>0</v>
      </c>
      <c r="B5" s="135"/>
      <c r="C5" s="128" t="s">
        <v>41</v>
      </c>
      <c r="D5" s="318" t="s">
        <v>42</v>
      </c>
      <c r="E5" s="722" t="s">
        <v>39</v>
      </c>
      <c r="F5" s="135" t="s">
        <v>27</v>
      </c>
      <c r="G5" s="128" t="s">
        <v>38</v>
      </c>
      <c r="H5" s="862" t="s">
        <v>28</v>
      </c>
      <c r="I5" s="741" t="s">
        <v>29</v>
      </c>
      <c r="J5" s="745" t="s">
        <v>30</v>
      </c>
      <c r="K5" s="850" t="s">
        <v>31</v>
      </c>
      <c r="L5" s="743" t="s">
        <v>32</v>
      </c>
      <c r="M5" s="743" t="s">
        <v>135</v>
      </c>
      <c r="N5" s="84" t="s">
        <v>33</v>
      </c>
      <c r="O5" s="744" t="s">
        <v>136</v>
      </c>
      <c r="P5" s="745" t="s">
        <v>137</v>
      </c>
      <c r="Q5" s="740" t="s">
        <v>34</v>
      </c>
      <c r="R5" s="741" t="s">
        <v>35</v>
      </c>
      <c r="S5" s="741" t="s">
        <v>36</v>
      </c>
      <c r="T5" s="745" t="s">
        <v>37</v>
      </c>
      <c r="U5" s="743" t="s">
        <v>138</v>
      </c>
      <c r="V5" s="743" t="s">
        <v>139</v>
      </c>
      <c r="W5" s="743" t="s">
        <v>140</v>
      </c>
      <c r="X5" s="847" t="s">
        <v>141</v>
      </c>
    </row>
    <row r="6" spans="1:24" s="18" customFormat="1" ht="26.5" customHeight="1" x14ac:dyDescent="0.35">
      <c r="A6" s="186" t="s">
        <v>7</v>
      </c>
      <c r="B6" s="290"/>
      <c r="C6" s="365">
        <v>17</v>
      </c>
      <c r="D6" s="366" t="s">
        <v>20</v>
      </c>
      <c r="E6" s="861" t="s">
        <v>163</v>
      </c>
      <c r="F6" s="382">
        <v>50</v>
      </c>
      <c r="G6" s="367"/>
      <c r="H6" s="328">
        <v>5.95</v>
      </c>
      <c r="I6" s="39">
        <v>5.05</v>
      </c>
      <c r="J6" s="276">
        <v>0.3</v>
      </c>
      <c r="K6" s="631">
        <v>70.7</v>
      </c>
      <c r="L6" s="242">
        <v>0.03</v>
      </c>
      <c r="M6" s="55">
        <v>0.18</v>
      </c>
      <c r="N6" s="39">
        <v>0</v>
      </c>
      <c r="O6" s="39">
        <v>78</v>
      </c>
      <c r="P6" s="56">
        <v>0.97</v>
      </c>
      <c r="Q6" s="328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6">
        <v>2.4E-2</v>
      </c>
    </row>
    <row r="7" spans="1:24" s="18" customFormat="1" ht="26.5" customHeight="1" x14ac:dyDescent="0.35">
      <c r="A7" s="136"/>
      <c r="B7" s="353"/>
      <c r="C7" s="176">
        <v>1</v>
      </c>
      <c r="D7" s="319" t="s">
        <v>20</v>
      </c>
      <c r="E7" s="303" t="s">
        <v>12</v>
      </c>
      <c r="F7" s="823">
        <v>10</v>
      </c>
      <c r="G7" s="129"/>
      <c r="H7" s="305">
        <v>2.44</v>
      </c>
      <c r="I7" s="17">
        <v>2.36</v>
      </c>
      <c r="J7" s="46">
        <v>0</v>
      </c>
      <c r="K7" s="324">
        <v>31</v>
      </c>
      <c r="L7" s="240">
        <v>0</v>
      </c>
      <c r="M7" s="19">
        <v>0.03</v>
      </c>
      <c r="N7" s="17">
        <v>0.16</v>
      </c>
      <c r="O7" s="17">
        <v>28.8</v>
      </c>
      <c r="P7" s="20">
        <v>0.1</v>
      </c>
      <c r="Q7" s="305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9" t="s">
        <v>9</v>
      </c>
      <c r="E8" s="407" t="s">
        <v>84</v>
      </c>
      <c r="F8" s="231">
        <v>200</v>
      </c>
      <c r="G8" s="129"/>
      <c r="H8" s="306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6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4" t="s">
        <v>82</v>
      </c>
      <c r="C9" s="209">
        <v>83</v>
      </c>
      <c r="D9" s="636" t="s">
        <v>10</v>
      </c>
      <c r="E9" s="813" t="s">
        <v>164</v>
      </c>
      <c r="F9" s="824">
        <v>90</v>
      </c>
      <c r="G9" s="235"/>
      <c r="H9" s="576">
        <v>20.25</v>
      </c>
      <c r="I9" s="103">
        <v>11.52</v>
      </c>
      <c r="J9" s="577">
        <v>1.35</v>
      </c>
      <c r="K9" s="775">
        <v>189.99</v>
      </c>
      <c r="L9" s="720">
        <v>7.0000000000000007E-2</v>
      </c>
      <c r="M9" s="700">
        <v>0.1</v>
      </c>
      <c r="N9" s="103">
        <v>4.84</v>
      </c>
      <c r="O9" s="103">
        <v>29.7</v>
      </c>
      <c r="P9" s="668">
        <v>0</v>
      </c>
      <c r="Q9" s="576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77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7" t="s">
        <v>68</v>
      </c>
      <c r="E10" s="368" t="s">
        <v>154</v>
      </c>
      <c r="F10" s="175">
        <v>150</v>
      </c>
      <c r="G10" s="130"/>
      <c r="H10" s="315">
        <v>3.15</v>
      </c>
      <c r="I10" s="105">
        <v>4.5</v>
      </c>
      <c r="J10" s="262">
        <v>17.55</v>
      </c>
      <c r="K10" s="528">
        <v>122.85</v>
      </c>
      <c r="L10" s="240">
        <v>0.16</v>
      </c>
      <c r="M10" s="19">
        <v>0.11</v>
      </c>
      <c r="N10" s="17">
        <v>25.3</v>
      </c>
      <c r="O10" s="17">
        <v>15</v>
      </c>
      <c r="P10" s="46">
        <v>0.03</v>
      </c>
      <c r="Q10" s="305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21" t="s">
        <v>47</v>
      </c>
      <c r="E11" s="272" t="s">
        <v>54</v>
      </c>
      <c r="F11" s="478">
        <v>200</v>
      </c>
      <c r="G11" s="174"/>
      <c r="H11" s="19">
        <v>0.2</v>
      </c>
      <c r="I11" s="17">
        <v>0</v>
      </c>
      <c r="J11" s="20">
        <v>11</v>
      </c>
      <c r="K11" s="240">
        <v>44.8</v>
      </c>
      <c r="L11" s="305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28">
        <v>119</v>
      </c>
      <c r="D12" s="193" t="s">
        <v>14</v>
      </c>
      <c r="E12" s="259" t="s">
        <v>58</v>
      </c>
      <c r="F12" s="175">
        <v>30</v>
      </c>
      <c r="G12" s="510"/>
      <c r="H12" s="352">
        <v>2.13</v>
      </c>
      <c r="I12" s="22">
        <v>0.21</v>
      </c>
      <c r="J12" s="54">
        <v>13.26</v>
      </c>
      <c r="K12" s="585">
        <v>72</v>
      </c>
      <c r="L12" s="243">
        <v>0.03</v>
      </c>
      <c r="M12" s="21">
        <v>0.01</v>
      </c>
      <c r="N12" s="22">
        <v>0</v>
      </c>
      <c r="O12" s="22">
        <v>0</v>
      </c>
      <c r="P12" s="23">
        <v>0</v>
      </c>
      <c r="Q12" s="352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3" t="s">
        <v>15</v>
      </c>
      <c r="E13" s="259" t="s">
        <v>49</v>
      </c>
      <c r="F13" s="175">
        <v>20</v>
      </c>
      <c r="G13" s="510"/>
      <c r="H13" s="352">
        <v>1.1399999999999999</v>
      </c>
      <c r="I13" s="22">
        <v>0.22</v>
      </c>
      <c r="J13" s="54">
        <v>7.44</v>
      </c>
      <c r="K13" s="585">
        <v>36.26</v>
      </c>
      <c r="L13" s="243">
        <v>0.02</v>
      </c>
      <c r="M13" s="21">
        <v>2.4E-2</v>
      </c>
      <c r="N13" s="22">
        <v>0.08</v>
      </c>
      <c r="O13" s="22">
        <v>0</v>
      </c>
      <c r="P13" s="23">
        <v>0</v>
      </c>
      <c r="Q13" s="35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2"/>
      <c r="C14" s="724"/>
      <c r="D14" s="825"/>
      <c r="E14" s="816" t="s">
        <v>21</v>
      </c>
      <c r="F14" s="602" t="e">
        <f>F6+F7+F8+#REF!+F10+F11+F12+F13</f>
        <v>#REF!</v>
      </c>
      <c r="G14" s="724"/>
      <c r="H14" s="595" t="e">
        <f>H6+H7+H8+#REF!+H10+H11+H12+H13</f>
        <v>#REF!</v>
      </c>
      <c r="I14" s="596" t="e">
        <f>I6+I7+I8+#REF!+I10+I11+I12+I13</f>
        <v>#REF!</v>
      </c>
      <c r="J14" s="597" t="e">
        <f>J6+J7+J8+#REF!+J10+J11+J12+J13</f>
        <v>#REF!</v>
      </c>
      <c r="K14" s="663" t="e">
        <f>K6+K7+K8+#REF!+K10+K11+K12+K13</f>
        <v>#REF!</v>
      </c>
      <c r="L14" s="379" t="e">
        <f>L6+L7+L8+#REF!+L10+L11+L12+L13</f>
        <v>#REF!</v>
      </c>
      <c r="M14" s="704" t="e">
        <f>M6+M7+M8+#REF!+M10+M11+M12+M13</f>
        <v>#REF!</v>
      </c>
      <c r="N14" s="596" t="e">
        <f>N6+N7+N8+#REF!+N10+N11+N12+N13</f>
        <v>#REF!</v>
      </c>
      <c r="O14" s="596" t="e">
        <f>O6+O7+O8+#REF!+O10+O11+O12+O13</f>
        <v>#REF!</v>
      </c>
      <c r="P14" s="684" t="e">
        <f>P6+P7+P8+#REF!+P10+P11+P12+P13</f>
        <v>#REF!</v>
      </c>
      <c r="Q14" s="595" t="e">
        <f>Q6+Q7+Q8+#REF!+Q10+Q11+Q12+Q13</f>
        <v>#REF!</v>
      </c>
      <c r="R14" s="596" t="e">
        <f>R6+R7+R8+#REF!+R10+R11+R12+R13</f>
        <v>#REF!</v>
      </c>
      <c r="S14" s="596" t="e">
        <f>S6+S7+S8+#REF!+S10+S11+S12+S13</f>
        <v>#REF!</v>
      </c>
      <c r="T14" s="596" t="e">
        <f>T6+T7+T8+#REF!+T10+T11+T12+T13</f>
        <v>#REF!</v>
      </c>
      <c r="U14" s="596" t="e">
        <f>U6+U7+U8+#REF!+U10+U11+U12+U13</f>
        <v>#REF!</v>
      </c>
      <c r="V14" s="596" t="e">
        <f>V6+V7+V8+#REF!+V10+V11+V12+V13</f>
        <v>#REF!</v>
      </c>
      <c r="W14" s="596" t="e">
        <f>W6+W7+W8+#REF!+W10+W11+W12+W13</f>
        <v>#REF!</v>
      </c>
      <c r="X14" s="597" t="e">
        <f>X6+X7+X8+#REF!+X10+X11+X12+X13</f>
        <v>#REF!</v>
      </c>
    </row>
    <row r="15" spans="1:24" s="38" customFormat="1" ht="26.5" customHeight="1" x14ac:dyDescent="0.35">
      <c r="A15" s="137"/>
      <c r="B15" s="819"/>
      <c r="C15" s="757"/>
      <c r="D15" s="826"/>
      <c r="E15" s="821" t="s">
        <v>21</v>
      </c>
      <c r="F15" s="378">
        <f>F6+F7+F8+F9+F10+F11+F12+F13</f>
        <v>750</v>
      </c>
      <c r="G15" s="757"/>
      <c r="H15" s="644">
        <f>H6+H7+H8+H9+H10+H11+H12+H13</f>
        <v>41.000000000000007</v>
      </c>
      <c r="I15" s="641">
        <f>I6+I7+I8+I9+I10+I11+I12+I13</f>
        <v>32.639999999999993</v>
      </c>
      <c r="J15" s="645">
        <f>J6+J7+J8+J9+J10+J11+J12+J13</f>
        <v>59.639999999999993</v>
      </c>
      <c r="K15" s="682">
        <f>K6+K7+K8+K9+K10+K11+K12+K13</f>
        <v>705.64</v>
      </c>
      <c r="L15" s="378">
        <f>L6+L7+L8+L9+L10+L11+L12+L13</f>
        <v>0.35000000000000009</v>
      </c>
      <c r="M15" s="873">
        <f>M6+M7+M8+M9+M10+M11+M12+M13</f>
        <v>0.53400000000000003</v>
      </c>
      <c r="N15" s="641">
        <f>N6+N7+N8+N9+N10+N11+N12+N13</f>
        <v>35.699999999999996</v>
      </c>
      <c r="O15" s="641">
        <f>O6+O7+O8+O9+O10+O11+O12+O13</f>
        <v>284.3</v>
      </c>
      <c r="P15" s="648">
        <f>P6+P7+P8+P9+P10+P11+P12+P13</f>
        <v>1.1600000000000001</v>
      </c>
      <c r="Q15" s="644">
        <f>Q6+Q7+Q8+Q9+Q10+Q11+Q12+Q13</f>
        <v>229.55</v>
      </c>
      <c r="R15" s="641">
        <f>R6+R7+R8+R9+R10+R11+R12+R13</f>
        <v>490.33000000000004</v>
      </c>
      <c r="S15" s="641">
        <f>S6+S7+S8+S9+S10+S11+S12+S13</f>
        <v>142.11000000000001</v>
      </c>
      <c r="T15" s="641">
        <f>T6+T7+T8+T9+T10+T11+T12+T13</f>
        <v>21.650000000000002</v>
      </c>
      <c r="U15" s="641">
        <f>U6+U7+U8+U9+U10+U11+U12+U13</f>
        <v>1546.41</v>
      </c>
      <c r="V15" s="641">
        <f>V6+V7+V8+V9+V10+V11+V12+V13</f>
        <v>3.1E-2</v>
      </c>
      <c r="W15" s="641">
        <f>W6+W7+W8+W9+W10+W11+W12+W13</f>
        <v>2.4E-2</v>
      </c>
      <c r="X15" s="645">
        <f>X6+X7+X8+X9+X10+X11+X12+X13</f>
        <v>0.13500000000000001</v>
      </c>
    </row>
    <row r="16" spans="1:24" s="38" customFormat="1" ht="26.5" customHeight="1" x14ac:dyDescent="0.35">
      <c r="A16" s="137"/>
      <c r="B16" s="817"/>
      <c r="C16" s="724"/>
      <c r="D16" s="825"/>
      <c r="E16" s="818" t="s">
        <v>22</v>
      </c>
      <c r="F16" s="299"/>
      <c r="G16" s="724"/>
      <c r="H16" s="252"/>
      <c r="I16" s="24"/>
      <c r="J16" s="75"/>
      <c r="K16" s="733" t="e">
        <f>K14/23.5</f>
        <v>#REF!</v>
      </c>
      <c r="L16" s="299"/>
      <c r="M16" s="61"/>
      <c r="N16" s="24"/>
      <c r="O16" s="24"/>
      <c r="P16" s="140"/>
      <c r="Q16" s="252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7"/>
      <c r="B17" s="732"/>
      <c r="C17" s="210"/>
      <c r="D17" s="827"/>
      <c r="E17" s="822" t="s">
        <v>22</v>
      </c>
      <c r="F17" s="232"/>
      <c r="G17" s="210"/>
      <c r="H17" s="607"/>
      <c r="I17" s="608"/>
      <c r="J17" s="609"/>
      <c r="K17" s="828">
        <f>K15/23.5</f>
        <v>30.027234042553189</v>
      </c>
      <c r="L17" s="232"/>
      <c r="M17" s="705"/>
      <c r="N17" s="608"/>
      <c r="O17" s="608"/>
      <c r="P17" s="685"/>
      <c r="Q17" s="607"/>
      <c r="R17" s="608"/>
      <c r="S17" s="608"/>
      <c r="T17" s="608"/>
      <c r="U17" s="608"/>
      <c r="V17" s="608"/>
      <c r="W17" s="608"/>
      <c r="X17" s="609"/>
    </row>
    <row r="18" spans="1:24" ht="15.5" x14ac:dyDescent="0.35">
      <c r="A18" s="9"/>
      <c r="B18" s="287"/>
      <c r="C18" s="288"/>
      <c r="D18" s="298"/>
      <c r="E18" s="30"/>
      <c r="F18" s="30"/>
      <c r="G18" s="267"/>
      <c r="H18" s="268"/>
      <c r="I18" s="267"/>
      <c r="J18" s="30"/>
      <c r="K18" s="269"/>
      <c r="L18" s="30"/>
      <c r="M18" s="30"/>
      <c r="N18" s="30"/>
      <c r="O18" s="270"/>
      <c r="P18" s="270"/>
      <c r="Q18" s="270"/>
      <c r="R18" s="270"/>
      <c r="S18" s="270"/>
    </row>
    <row r="21" spans="1:24" x14ac:dyDescent="0.35">
      <c r="A21" s="70" t="s">
        <v>70</v>
      </c>
      <c r="B21" s="143"/>
      <c r="C21" s="71"/>
      <c r="D21" s="60"/>
    </row>
    <row r="22" spans="1:24" x14ac:dyDescent="0.35">
      <c r="A22" s="67" t="s">
        <v>71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7"/>
      <c r="E4" s="217"/>
      <c r="F4" s="134"/>
      <c r="G4" s="127"/>
      <c r="H4" s="336" t="s">
        <v>23</v>
      </c>
      <c r="I4" s="337"/>
      <c r="J4" s="338"/>
      <c r="K4" s="85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8" t="s">
        <v>42</v>
      </c>
      <c r="E5" s="128" t="s">
        <v>39</v>
      </c>
      <c r="F5" s="320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710" t="s">
        <v>31</v>
      </c>
      <c r="L5" s="494" t="s">
        <v>32</v>
      </c>
      <c r="M5" s="494" t="s">
        <v>135</v>
      </c>
      <c r="N5" s="485" t="s">
        <v>33</v>
      </c>
      <c r="O5" s="708" t="s">
        <v>136</v>
      </c>
      <c r="P5" s="92" t="s">
        <v>137</v>
      </c>
      <c r="Q5" s="90" t="s">
        <v>34</v>
      </c>
      <c r="R5" s="91" t="s">
        <v>35</v>
      </c>
      <c r="S5" s="91" t="s">
        <v>36</v>
      </c>
      <c r="T5" s="92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26.5" customHeight="1" x14ac:dyDescent="0.35">
      <c r="A6" s="186" t="s">
        <v>7</v>
      </c>
      <c r="B6" s="290"/>
      <c r="C6" s="196">
        <v>9</v>
      </c>
      <c r="D6" s="222" t="s">
        <v>20</v>
      </c>
      <c r="E6" s="527" t="s">
        <v>101</v>
      </c>
      <c r="F6" s="196">
        <v>60</v>
      </c>
      <c r="G6" s="339"/>
      <c r="H6" s="341">
        <v>1.26</v>
      </c>
      <c r="I6" s="42">
        <v>4.26</v>
      </c>
      <c r="J6" s="43">
        <v>7.26</v>
      </c>
      <c r="K6" s="709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41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21" t="s">
        <v>9</v>
      </c>
      <c r="E7" s="508" t="s">
        <v>118</v>
      </c>
      <c r="F7" s="233">
        <v>200</v>
      </c>
      <c r="G7" s="191"/>
      <c r="H7" s="306">
        <v>6</v>
      </c>
      <c r="I7" s="13">
        <v>5.4</v>
      </c>
      <c r="J7" s="50">
        <v>10.8</v>
      </c>
      <c r="K7" s="177">
        <v>115.6</v>
      </c>
      <c r="L7" s="306">
        <v>0.1</v>
      </c>
      <c r="M7" s="100">
        <v>0.1</v>
      </c>
      <c r="N7" s="13">
        <v>10.7</v>
      </c>
      <c r="O7" s="13">
        <v>162</v>
      </c>
      <c r="P7" s="50">
        <v>0</v>
      </c>
      <c r="Q7" s="306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3"/>
      <c r="C8" s="176">
        <v>126</v>
      </c>
      <c r="D8" s="335" t="s">
        <v>10</v>
      </c>
      <c r="E8" s="407" t="s">
        <v>131</v>
      </c>
      <c r="F8" s="231">
        <v>90</v>
      </c>
      <c r="G8" s="129"/>
      <c r="H8" s="306">
        <v>16.649999999999999</v>
      </c>
      <c r="I8" s="13">
        <v>8.01</v>
      </c>
      <c r="J8" s="50">
        <v>4.8600000000000003</v>
      </c>
      <c r="K8" s="190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21" t="s">
        <v>68</v>
      </c>
      <c r="E9" s="272" t="s">
        <v>110</v>
      </c>
      <c r="F9" s="174">
        <v>150</v>
      </c>
      <c r="G9" s="167"/>
      <c r="H9" s="306">
        <v>4.05</v>
      </c>
      <c r="I9" s="13">
        <v>4.5</v>
      </c>
      <c r="J9" s="50">
        <v>22.8</v>
      </c>
      <c r="K9" s="190">
        <v>147.30000000000001</v>
      </c>
      <c r="L9" s="263">
        <v>0.11</v>
      </c>
      <c r="M9" s="263">
        <v>0.02</v>
      </c>
      <c r="N9" s="105">
        <v>0</v>
      </c>
      <c r="O9" s="105">
        <v>0</v>
      </c>
      <c r="P9" s="106">
        <v>0</v>
      </c>
      <c r="Q9" s="315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2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5" t="s">
        <v>18</v>
      </c>
      <c r="E10" s="191" t="s">
        <v>65</v>
      </c>
      <c r="F10" s="174">
        <v>200</v>
      </c>
      <c r="G10" s="322"/>
      <c r="H10" s="305">
        <v>0.2</v>
      </c>
      <c r="I10" s="17">
        <v>0</v>
      </c>
      <c r="J10" s="46">
        <v>15.02</v>
      </c>
      <c r="K10" s="250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305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21" t="s">
        <v>14</v>
      </c>
      <c r="E11" s="192" t="s">
        <v>58</v>
      </c>
      <c r="F11" s="174">
        <v>45</v>
      </c>
      <c r="G11" s="340"/>
      <c r="H11" s="305">
        <v>3.19</v>
      </c>
      <c r="I11" s="17">
        <v>0.31</v>
      </c>
      <c r="J11" s="46">
        <v>19.89</v>
      </c>
      <c r="K11" s="250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21" t="s">
        <v>15</v>
      </c>
      <c r="E12" s="192" t="s">
        <v>49</v>
      </c>
      <c r="F12" s="174">
        <v>30</v>
      </c>
      <c r="G12" s="340"/>
      <c r="H12" s="305">
        <v>1.71</v>
      </c>
      <c r="I12" s="17">
        <v>0.33</v>
      </c>
      <c r="J12" s="46">
        <v>11.16</v>
      </c>
      <c r="K12" s="250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5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3"/>
      <c r="C13" s="180"/>
      <c r="D13" s="691"/>
      <c r="E13" s="198" t="s">
        <v>21</v>
      </c>
      <c r="F13" s="376">
        <f>SUM(F6:F12)</f>
        <v>775</v>
      </c>
      <c r="G13" s="329"/>
      <c r="H13" s="253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18">
        <f>SUM(K6:K12)</f>
        <v>728.12</v>
      </c>
      <c r="L13" s="253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7"/>
      <c r="B14" s="313"/>
      <c r="C14" s="181"/>
      <c r="D14" s="692"/>
      <c r="E14" s="199" t="s">
        <v>22</v>
      </c>
      <c r="F14" s="178"/>
      <c r="G14" s="260"/>
      <c r="H14" s="256"/>
      <c r="I14" s="59"/>
      <c r="J14" s="146"/>
      <c r="K14" s="562">
        <f>K13/23.5</f>
        <v>30.983829787234043</v>
      </c>
      <c r="L14" s="256"/>
      <c r="M14" s="197"/>
      <c r="N14" s="59"/>
      <c r="O14" s="59"/>
      <c r="P14" s="146"/>
      <c r="Q14" s="197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7"/>
      <c r="C15" s="288"/>
      <c r="D15" s="298"/>
      <c r="E15" s="30"/>
      <c r="F15" s="30"/>
      <c r="G15" s="267"/>
      <c r="H15" s="268"/>
      <c r="I15" s="267"/>
      <c r="J15" s="30"/>
      <c r="K15" s="269"/>
      <c r="L15" s="30"/>
      <c r="M15" s="30"/>
      <c r="N15" s="30"/>
      <c r="O15" s="270"/>
      <c r="P15" s="270"/>
      <c r="Q15" s="270"/>
      <c r="R15" s="270"/>
      <c r="S15" s="2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1"/>
      <c r="C4" s="620" t="s">
        <v>40</v>
      </c>
      <c r="D4" s="317"/>
      <c r="E4" s="217"/>
      <c r="F4" s="623"/>
      <c r="G4" s="622"/>
      <c r="H4" s="336" t="s">
        <v>23</v>
      </c>
      <c r="I4" s="337"/>
      <c r="J4" s="338"/>
      <c r="K4" s="42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8" t="s">
        <v>42</v>
      </c>
      <c r="E5" s="128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1" t="s">
        <v>31</v>
      </c>
      <c r="L5" s="494" t="s">
        <v>32</v>
      </c>
      <c r="M5" s="494" t="s">
        <v>135</v>
      </c>
      <c r="N5" s="485" t="s">
        <v>33</v>
      </c>
      <c r="O5" s="708" t="s">
        <v>136</v>
      </c>
      <c r="P5" s="92" t="s">
        <v>137</v>
      </c>
      <c r="Q5" s="90" t="s">
        <v>34</v>
      </c>
      <c r="R5" s="91" t="s">
        <v>35</v>
      </c>
      <c r="S5" s="91" t="s">
        <v>36</v>
      </c>
      <c r="T5" s="92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26.5" customHeight="1" x14ac:dyDescent="0.35">
      <c r="A6" s="136" t="s">
        <v>7</v>
      </c>
      <c r="B6" s="353"/>
      <c r="C6" s="179">
        <v>25</v>
      </c>
      <c r="D6" s="316" t="s">
        <v>20</v>
      </c>
      <c r="E6" s="475" t="s">
        <v>52</v>
      </c>
      <c r="F6" s="477">
        <v>150</v>
      </c>
      <c r="G6" s="179"/>
      <c r="H6" s="41">
        <v>0.6</v>
      </c>
      <c r="I6" s="42">
        <v>0.45</v>
      </c>
      <c r="J6" s="49">
        <v>12.3</v>
      </c>
      <c r="K6" s="242">
        <v>54.9</v>
      </c>
      <c r="L6" s="341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42">
        <v>257</v>
      </c>
      <c r="D7" s="257" t="s">
        <v>9</v>
      </c>
      <c r="E7" s="386" t="s">
        <v>178</v>
      </c>
      <c r="F7" s="233">
        <v>200</v>
      </c>
      <c r="G7" s="189"/>
      <c r="H7" s="306">
        <v>7.62</v>
      </c>
      <c r="I7" s="13">
        <v>13</v>
      </c>
      <c r="J7" s="50">
        <v>5.65</v>
      </c>
      <c r="K7" s="190">
        <v>172.8</v>
      </c>
      <c r="L7" s="306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3"/>
      <c r="C8" s="342">
        <v>177</v>
      </c>
      <c r="D8" s="191" t="s">
        <v>10</v>
      </c>
      <c r="E8" s="218" t="s">
        <v>183</v>
      </c>
      <c r="F8" s="174">
        <v>90</v>
      </c>
      <c r="G8" s="188"/>
      <c r="H8" s="305">
        <v>15.76</v>
      </c>
      <c r="I8" s="17">
        <v>13.35</v>
      </c>
      <c r="J8" s="46">
        <v>1.61</v>
      </c>
      <c r="K8" s="250">
        <v>190.46</v>
      </c>
      <c r="L8" s="305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305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3">
        <v>55</v>
      </c>
      <c r="D9" s="191" t="s">
        <v>68</v>
      </c>
      <c r="E9" s="218" t="s">
        <v>112</v>
      </c>
      <c r="F9" s="174">
        <v>150</v>
      </c>
      <c r="G9" s="188"/>
      <c r="H9" s="306">
        <v>3.6</v>
      </c>
      <c r="I9" s="13">
        <v>4.95</v>
      </c>
      <c r="J9" s="50">
        <v>24.6</v>
      </c>
      <c r="K9" s="190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6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73">
        <v>104</v>
      </c>
      <c r="D10" s="192" t="s">
        <v>18</v>
      </c>
      <c r="E10" s="218" t="s">
        <v>85</v>
      </c>
      <c r="F10" s="174">
        <v>200</v>
      </c>
      <c r="G10" s="216"/>
      <c r="H10" s="305">
        <v>0</v>
      </c>
      <c r="I10" s="17">
        <v>0</v>
      </c>
      <c r="J10" s="46">
        <v>19.8</v>
      </c>
      <c r="K10" s="250">
        <v>81.599999999999994</v>
      </c>
      <c r="L10" s="305">
        <v>0.16</v>
      </c>
      <c r="M10" s="19">
        <v>0.1</v>
      </c>
      <c r="N10" s="17">
        <v>9.18</v>
      </c>
      <c r="O10" s="17">
        <v>80</v>
      </c>
      <c r="P10" s="20">
        <v>0.96</v>
      </c>
      <c r="Q10" s="305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73">
        <v>119</v>
      </c>
      <c r="D11" s="191" t="s">
        <v>14</v>
      </c>
      <c r="E11" s="225" t="s">
        <v>58</v>
      </c>
      <c r="F11" s="174">
        <v>30</v>
      </c>
      <c r="G11" s="188"/>
      <c r="H11" s="305">
        <v>2.13</v>
      </c>
      <c r="I11" s="17">
        <v>0.21</v>
      </c>
      <c r="J11" s="46">
        <v>13.26</v>
      </c>
      <c r="K11" s="250">
        <v>72</v>
      </c>
      <c r="L11" s="305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3">
        <v>120</v>
      </c>
      <c r="D12" s="191" t="s">
        <v>15</v>
      </c>
      <c r="E12" s="225" t="s">
        <v>49</v>
      </c>
      <c r="F12" s="174">
        <v>25</v>
      </c>
      <c r="G12" s="188"/>
      <c r="H12" s="305">
        <v>1.42</v>
      </c>
      <c r="I12" s="17">
        <v>0.27</v>
      </c>
      <c r="J12" s="46">
        <v>9.3000000000000007</v>
      </c>
      <c r="K12" s="250">
        <v>45.32</v>
      </c>
      <c r="L12" s="352">
        <v>0.02</v>
      </c>
      <c r="M12" s="21">
        <v>0.03</v>
      </c>
      <c r="N12" s="22">
        <v>0.1</v>
      </c>
      <c r="O12" s="22">
        <v>0</v>
      </c>
      <c r="P12" s="23">
        <v>0</v>
      </c>
      <c r="Q12" s="352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3"/>
      <c r="C13" s="214"/>
      <c r="D13" s="543"/>
      <c r="E13" s="226" t="s">
        <v>21</v>
      </c>
      <c r="F13" s="244">
        <f>SUM(F6:F12)</f>
        <v>845</v>
      </c>
      <c r="G13" s="330"/>
      <c r="H13" s="253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55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42">
        <f t="shared" si="0"/>
        <v>1.0489999999999999</v>
      </c>
      <c r="Q13" s="253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7"/>
      <c r="B14" s="313"/>
      <c r="C14" s="215"/>
      <c r="D14" s="669"/>
      <c r="E14" s="227" t="s">
        <v>22</v>
      </c>
      <c r="F14" s="178"/>
      <c r="G14" s="343"/>
      <c r="H14" s="256"/>
      <c r="I14" s="59"/>
      <c r="J14" s="146"/>
      <c r="K14" s="671">
        <f>K13/23.5</f>
        <v>32.922553191489364</v>
      </c>
      <c r="L14" s="197"/>
      <c r="M14" s="197"/>
      <c r="N14" s="59"/>
      <c r="O14" s="59"/>
      <c r="P14" s="166"/>
      <c r="Q14" s="25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7"/>
      <c r="C15" s="288"/>
      <c r="D15" s="298"/>
      <c r="E15" s="30"/>
      <c r="F15" s="30"/>
      <c r="G15" s="267"/>
      <c r="H15" s="268"/>
      <c r="I15" s="267"/>
      <c r="J15" s="30"/>
      <c r="K15" s="269"/>
      <c r="L15" s="30"/>
      <c r="M15" s="30"/>
      <c r="N15" s="30"/>
      <c r="O15" s="270"/>
      <c r="P15" s="270"/>
      <c r="Q15" s="270"/>
      <c r="R15" s="270"/>
      <c r="S15" s="2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4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30"/>
      <c r="C4" s="127" t="s">
        <v>40</v>
      </c>
      <c r="D4" s="168"/>
      <c r="E4" s="217"/>
      <c r="F4" s="134"/>
      <c r="G4" s="134"/>
      <c r="H4" s="85" t="s">
        <v>23</v>
      </c>
      <c r="I4" s="85"/>
      <c r="J4" s="85"/>
      <c r="K4" s="370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28.5" customHeight="1" thickBot="1" x14ac:dyDescent="0.4">
      <c r="A5" s="183" t="s">
        <v>0</v>
      </c>
      <c r="B5" s="731"/>
      <c r="C5" s="128" t="s">
        <v>41</v>
      </c>
      <c r="D5" s="169" t="s">
        <v>42</v>
      </c>
      <c r="E5" s="722" t="s">
        <v>39</v>
      </c>
      <c r="F5" s="135" t="s">
        <v>27</v>
      </c>
      <c r="G5" s="135" t="s">
        <v>38</v>
      </c>
      <c r="H5" s="740" t="s">
        <v>28</v>
      </c>
      <c r="I5" s="741" t="s">
        <v>29</v>
      </c>
      <c r="J5" s="742" t="s">
        <v>30</v>
      </c>
      <c r="K5" s="371" t="s">
        <v>31</v>
      </c>
      <c r="L5" s="743" t="s">
        <v>32</v>
      </c>
      <c r="M5" s="743" t="s">
        <v>135</v>
      </c>
      <c r="N5" s="84" t="s">
        <v>33</v>
      </c>
      <c r="O5" s="744" t="s">
        <v>136</v>
      </c>
      <c r="P5" s="745" t="s">
        <v>137</v>
      </c>
      <c r="Q5" s="740" t="s">
        <v>34</v>
      </c>
      <c r="R5" s="741" t="s">
        <v>35</v>
      </c>
      <c r="S5" s="741" t="s">
        <v>36</v>
      </c>
      <c r="T5" s="745" t="s">
        <v>37</v>
      </c>
      <c r="U5" s="743" t="s">
        <v>138</v>
      </c>
      <c r="V5" s="743" t="s">
        <v>139</v>
      </c>
      <c r="W5" s="743" t="s">
        <v>140</v>
      </c>
      <c r="X5" s="735" t="s">
        <v>141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39" t="s">
        <v>20</v>
      </c>
      <c r="E6" s="349" t="s">
        <v>12</v>
      </c>
      <c r="F6" s="188">
        <v>15</v>
      </c>
      <c r="G6" s="736"/>
      <c r="H6" s="341">
        <v>3.66</v>
      </c>
      <c r="I6" s="42">
        <v>3.54</v>
      </c>
      <c r="J6" s="43">
        <v>0</v>
      </c>
      <c r="K6" s="325">
        <v>46.5</v>
      </c>
      <c r="L6" s="341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1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2" t="s">
        <v>80</v>
      </c>
      <c r="C7" s="208">
        <v>90</v>
      </c>
      <c r="D7" s="666" t="s">
        <v>10</v>
      </c>
      <c r="E7" s="506" t="s">
        <v>145</v>
      </c>
      <c r="F7" s="723">
        <v>90</v>
      </c>
      <c r="G7" s="666"/>
      <c r="H7" s="412">
        <v>15.2</v>
      </c>
      <c r="I7" s="73">
        <v>14.04</v>
      </c>
      <c r="J7" s="74">
        <v>8.9</v>
      </c>
      <c r="K7" s="635">
        <v>222.75</v>
      </c>
      <c r="L7" s="412">
        <v>0.36</v>
      </c>
      <c r="M7" s="73">
        <v>0.15</v>
      </c>
      <c r="N7" s="73">
        <v>0.09</v>
      </c>
      <c r="O7" s="73">
        <v>25.35</v>
      </c>
      <c r="P7" s="141">
        <v>0.16</v>
      </c>
      <c r="Q7" s="412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4" t="s">
        <v>146</v>
      </c>
      <c r="C8" s="209">
        <v>126</v>
      </c>
      <c r="D8" s="667" t="s">
        <v>10</v>
      </c>
      <c r="E8" s="400" t="s">
        <v>182</v>
      </c>
      <c r="F8" s="209">
        <v>90</v>
      </c>
      <c r="G8" s="667"/>
      <c r="H8" s="307">
        <v>16.649999999999999</v>
      </c>
      <c r="I8" s="77">
        <v>8.01</v>
      </c>
      <c r="J8" s="139">
        <v>4.8600000000000003</v>
      </c>
      <c r="K8" s="558">
        <v>168.75</v>
      </c>
      <c r="L8" s="307">
        <v>0.05</v>
      </c>
      <c r="M8" s="77">
        <v>0.12</v>
      </c>
      <c r="N8" s="77">
        <v>0.55000000000000004</v>
      </c>
      <c r="O8" s="77">
        <v>0</v>
      </c>
      <c r="P8" s="706">
        <v>0</v>
      </c>
      <c r="Q8" s="307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3"/>
      <c r="C9" s="176">
        <v>53</v>
      </c>
      <c r="D9" s="335" t="s">
        <v>68</v>
      </c>
      <c r="E9" s="435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0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1" t="s">
        <v>167</v>
      </c>
      <c r="F10" s="228">
        <v>200</v>
      </c>
      <c r="G10" s="191"/>
      <c r="H10" s="305">
        <v>0</v>
      </c>
      <c r="I10" s="17">
        <v>0</v>
      </c>
      <c r="J10" s="20">
        <v>20</v>
      </c>
      <c r="K10" s="241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5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39" t="s">
        <v>14</v>
      </c>
      <c r="E11" s="191" t="s">
        <v>58</v>
      </c>
      <c r="F11" s="188">
        <v>25</v>
      </c>
      <c r="G11" s="737"/>
      <c r="H11" s="305">
        <v>1.7749999999999999</v>
      </c>
      <c r="I11" s="17">
        <v>0.17499999999999999</v>
      </c>
      <c r="J11" s="46">
        <v>11.05</v>
      </c>
      <c r="K11" s="325">
        <v>60</v>
      </c>
      <c r="L11" s="352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2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39" t="s">
        <v>15</v>
      </c>
      <c r="E12" s="191" t="s">
        <v>49</v>
      </c>
      <c r="F12" s="188">
        <v>20</v>
      </c>
      <c r="G12" s="737"/>
      <c r="H12" s="305">
        <v>1.1399999999999999</v>
      </c>
      <c r="I12" s="17">
        <v>0.22</v>
      </c>
      <c r="J12" s="46">
        <v>7.44</v>
      </c>
      <c r="K12" s="32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29" t="s">
        <v>80</v>
      </c>
      <c r="C13" s="208"/>
      <c r="D13" s="666"/>
      <c r="E13" s="594" t="s">
        <v>21</v>
      </c>
      <c r="F13" s="723">
        <f>F6+F7+F9+F10+F11+F12</f>
        <v>500</v>
      </c>
      <c r="G13" s="208"/>
      <c r="H13" s="252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8">
        <f t="shared" si="0"/>
        <v>632.36</v>
      </c>
      <c r="L13" s="252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2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4" t="s">
        <v>146</v>
      </c>
      <c r="C14" s="209"/>
      <c r="D14" s="727"/>
      <c r="E14" s="599" t="s">
        <v>21</v>
      </c>
      <c r="F14" s="721">
        <f>F6+F8+F9+F10+F11+F12</f>
        <v>500</v>
      </c>
      <c r="G14" s="647"/>
      <c r="H14" s="644">
        <f t="shared" ref="H14:X14" si="1">H6+H8+H9+H10+H11+H12</f>
        <v>26.524999999999999</v>
      </c>
      <c r="I14" s="641">
        <f t="shared" si="1"/>
        <v>16.895</v>
      </c>
      <c r="J14" s="645">
        <f t="shared" si="1"/>
        <v>75.599999999999994</v>
      </c>
      <c r="K14" s="647">
        <f t="shared" si="1"/>
        <v>578.36</v>
      </c>
      <c r="L14" s="644">
        <f t="shared" si="1"/>
        <v>0.22499999999999998</v>
      </c>
      <c r="M14" s="641">
        <f t="shared" si="1"/>
        <v>0.32700000000000001</v>
      </c>
      <c r="N14" s="641">
        <f t="shared" si="1"/>
        <v>3.87</v>
      </c>
      <c r="O14" s="641">
        <f t="shared" si="1"/>
        <v>141.30000000000001</v>
      </c>
      <c r="P14" s="648">
        <f t="shared" si="1"/>
        <v>1.18</v>
      </c>
      <c r="Q14" s="644">
        <f t="shared" si="1"/>
        <v>182.79</v>
      </c>
      <c r="R14" s="641">
        <f t="shared" si="1"/>
        <v>450.74999999999994</v>
      </c>
      <c r="S14" s="641">
        <f t="shared" si="1"/>
        <v>80.06</v>
      </c>
      <c r="T14" s="641">
        <f t="shared" si="1"/>
        <v>4.25</v>
      </c>
      <c r="U14" s="641">
        <f t="shared" si="1"/>
        <v>412.78</v>
      </c>
      <c r="V14" s="641">
        <f t="shared" si="1"/>
        <v>2.8E-3</v>
      </c>
      <c r="W14" s="641">
        <f t="shared" si="1"/>
        <v>1.2E-2</v>
      </c>
      <c r="X14" s="645">
        <f t="shared" si="1"/>
        <v>8.8999999999999996E-2</v>
      </c>
    </row>
    <row r="15" spans="1:24" s="38" customFormat="1" ht="26.5" customHeight="1" x14ac:dyDescent="0.35">
      <c r="A15" s="184"/>
      <c r="B15" s="202" t="s">
        <v>80</v>
      </c>
      <c r="C15" s="724"/>
      <c r="D15" s="725"/>
      <c r="E15" s="594" t="s">
        <v>22</v>
      </c>
      <c r="F15" s="726"/>
      <c r="G15" s="738"/>
      <c r="H15" s="252"/>
      <c r="I15" s="24"/>
      <c r="J15" s="75"/>
      <c r="K15" s="733">
        <f>K13/23.5</f>
        <v>26.908936170212765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32" t="s">
        <v>146</v>
      </c>
      <c r="C16" s="210"/>
      <c r="D16" s="728"/>
      <c r="E16" s="605" t="s">
        <v>22</v>
      </c>
      <c r="F16" s="729"/>
      <c r="G16" s="739"/>
      <c r="H16" s="414"/>
      <c r="I16" s="206"/>
      <c r="J16" s="207"/>
      <c r="K16" s="561">
        <f>K14/23.5</f>
        <v>24.611063829787234</v>
      </c>
      <c r="L16" s="414"/>
      <c r="M16" s="206"/>
      <c r="N16" s="206"/>
      <c r="O16" s="206"/>
      <c r="P16" s="236"/>
      <c r="Q16" s="414"/>
      <c r="R16" s="206"/>
      <c r="S16" s="206"/>
      <c r="T16" s="206"/>
      <c r="U16" s="206"/>
      <c r="V16" s="206"/>
      <c r="W16" s="206"/>
      <c r="X16" s="207"/>
    </row>
    <row r="17" spans="1:24" s="18" customFormat="1" ht="36.75" customHeight="1" x14ac:dyDescent="0.35">
      <c r="A17" s="186" t="s">
        <v>7</v>
      </c>
      <c r="B17" s="275"/>
      <c r="C17" s="396">
        <v>13</v>
      </c>
      <c r="D17" s="349" t="s">
        <v>8</v>
      </c>
      <c r="E17" s="451" t="s">
        <v>62</v>
      </c>
      <c r="F17" s="460">
        <v>60</v>
      </c>
      <c r="G17" s="396"/>
      <c r="H17" s="470">
        <v>1.2</v>
      </c>
      <c r="I17" s="57">
        <v>4.26</v>
      </c>
      <c r="J17" s="58">
        <v>6.18</v>
      </c>
      <c r="K17" s="466">
        <v>67.92</v>
      </c>
      <c r="L17" s="470">
        <v>0.03</v>
      </c>
      <c r="M17" s="472">
        <v>0.02</v>
      </c>
      <c r="N17" s="57">
        <v>7.44</v>
      </c>
      <c r="O17" s="57">
        <v>930</v>
      </c>
      <c r="P17" s="58">
        <v>0</v>
      </c>
      <c r="Q17" s="472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3" t="s">
        <v>114</v>
      </c>
      <c r="F18" s="231">
        <v>200</v>
      </c>
      <c r="G18" s="176"/>
      <c r="H18" s="100">
        <v>5</v>
      </c>
      <c r="I18" s="13">
        <v>7.6</v>
      </c>
      <c r="J18" s="25">
        <v>12.8</v>
      </c>
      <c r="K18" s="373">
        <v>139.80000000000001</v>
      </c>
      <c r="L18" s="306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06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4" t="s">
        <v>184</v>
      </c>
      <c r="F19" s="233">
        <v>240</v>
      </c>
      <c r="G19" s="175"/>
      <c r="H19" s="100">
        <v>25.92</v>
      </c>
      <c r="I19" s="13">
        <v>14.64</v>
      </c>
      <c r="J19" s="25">
        <v>12.48</v>
      </c>
      <c r="K19" s="373">
        <v>284.39999999999998</v>
      </c>
      <c r="L19" s="306">
        <v>0.7</v>
      </c>
      <c r="M19" s="100">
        <v>0.22</v>
      </c>
      <c r="N19" s="13">
        <v>21.6</v>
      </c>
      <c r="O19" s="13">
        <v>72</v>
      </c>
      <c r="P19" s="50">
        <v>0</v>
      </c>
      <c r="Q19" s="306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5">
        <v>216</v>
      </c>
      <c r="D20" s="221" t="s">
        <v>18</v>
      </c>
      <c r="E20" s="272" t="s">
        <v>148</v>
      </c>
      <c r="F20" s="174">
        <v>200</v>
      </c>
      <c r="G20" s="322"/>
      <c r="H20" s="305">
        <v>0.26</v>
      </c>
      <c r="I20" s="17">
        <v>0</v>
      </c>
      <c r="J20" s="46">
        <v>15.46</v>
      </c>
      <c r="K20" s="240">
        <v>62</v>
      </c>
      <c r="L20" s="352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5" t="s">
        <v>58</v>
      </c>
      <c r="F21" s="174">
        <v>45</v>
      </c>
      <c r="G21" s="284"/>
      <c r="H21" s="19">
        <v>3.19</v>
      </c>
      <c r="I21" s="17">
        <v>0.31</v>
      </c>
      <c r="J21" s="20">
        <v>19.89</v>
      </c>
      <c r="K21" s="240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5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5" t="s">
        <v>49</v>
      </c>
      <c r="F22" s="174">
        <v>25</v>
      </c>
      <c r="G22" s="284"/>
      <c r="H22" s="19">
        <v>1.42</v>
      </c>
      <c r="I22" s="17">
        <v>0.27</v>
      </c>
      <c r="J22" s="20">
        <v>9.3000000000000007</v>
      </c>
      <c r="K22" s="240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5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29"/>
      <c r="D23" s="172"/>
      <c r="E23" s="226" t="s">
        <v>21</v>
      </c>
      <c r="F23" s="244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37">
        <f t="shared" si="2"/>
        <v>76.11</v>
      </c>
      <c r="K23" s="374">
        <f>SUM(K17:K22)</f>
        <v>707.44</v>
      </c>
      <c r="L23" s="255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5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1"/>
      <c r="D24" s="173"/>
      <c r="E24" s="227" t="s">
        <v>22</v>
      </c>
      <c r="F24" s="178"/>
      <c r="G24" s="178"/>
      <c r="H24" s="197"/>
      <c r="I24" s="59"/>
      <c r="J24" s="166"/>
      <c r="K24" s="375">
        <f>K23/23.5</f>
        <v>30.103829787234044</v>
      </c>
      <c r="L24" s="256"/>
      <c r="M24" s="197"/>
      <c r="N24" s="59"/>
      <c r="O24" s="59"/>
      <c r="P24" s="146"/>
      <c r="Q24" s="256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1"/>
      <c r="F4" s="127"/>
      <c r="G4" s="534"/>
      <c r="H4" s="326" t="s">
        <v>23</v>
      </c>
      <c r="I4" s="85"/>
      <c r="J4" s="327"/>
      <c r="K4" s="420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4" t="s">
        <v>28</v>
      </c>
      <c r="I5" s="91" t="s">
        <v>29</v>
      </c>
      <c r="J5" s="92" t="s">
        <v>30</v>
      </c>
      <c r="K5" s="421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7.5" customHeight="1" thickBot="1" x14ac:dyDescent="0.4">
      <c r="A6" s="186" t="s">
        <v>6</v>
      </c>
      <c r="B6" s="186"/>
      <c r="C6" s="179" t="s">
        <v>119</v>
      </c>
      <c r="D6" s="349" t="s">
        <v>20</v>
      </c>
      <c r="E6" s="501" t="s">
        <v>45</v>
      </c>
      <c r="F6" s="500">
        <v>17</v>
      </c>
      <c r="G6" s="179"/>
      <c r="H6" s="305">
        <v>1.7</v>
      </c>
      <c r="I6" s="17">
        <v>4.42</v>
      </c>
      <c r="J6" s="46">
        <v>0.85</v>
      </c>
      <c r="K6" s="324">
        <v>49.98</v>
      </c>
      <c r="L6" s="328">
        <v>0</v>
      </c>
      <c r="M6" s="55">
        <v>0</v>
      </c>
      <c r="N6" s="39">
        <v>0.1</v>
      </c>
      <c r="O6" s="39">
        <v>0</v>
      </c>
      <c r="P6" s="56">
        <v>0</v>
      </c>
      <c r="Q6" s="328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6">
        <v>0</v>
      </c>
    </row>
    <row r="7" spans="1:24" s="18" customFormat="1" ht="37.5" customHeight="1" x14ac:dyDescent="0.35">
      <c r="A7" s="136"/>
      <c r="B7" s="136"/>
      <c r="C7" s="179">
        <v>25</v>
      </c>
      <c r="D7" s="316" t="s">
        <v>20</v>
      </c>
      <c r="E7" s="475" t="s">
        <v>52</v>
      </c>
      <c r="F7" s="477">
        <v>150</v>
      </c>
      <c r="G7" s="179"/>
      <c r="H7" s="41">
        <v>0.6</v>
      </c>
      <c r="I7" s="42">
        <v>0.45</v>
      </c>
      <c r="J7" s="49">
        <v>12.3</v>
      </c>
      <c r="K7" s="242">
        <v>54.9</v>
      </c>
      <c r="L7" s="341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02" t="s">
        <v>115</v>
      </c>
      <c r="F8" s="360">
        <v>150</v>
      </c>
      <c r="G8" s="174"/>
      <c r="H8" s="305">
        <v>19.2</v>
      </c>
      <c r="I8" s="17">
        <v>14.7</v>
      </c>
      <c r="J8" s="46">
        <v>32.85</v>
      </c>
      <c r="K8" s="324">
        <v>340.95</v>
      </c>
      <c r="L8" s="305">
        <v>0.73</v>
      </c>
      <c r="M8" s="19">
        <v>0.3</v>
      </c>
      <c r="N8" s="17">
        <v>0.37</v>
      </c>
      <c r="O8" s="17">
        <v>33.75</v>
      </c>
      <c r="P8" s="20">
        <v>0.3</v>
      </c>
      <c r="Q8" s="305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1" t="s">
        <v>11</v>
      </c>
      <c r="F9" s="174">
        <v>200</v>
      </c>
      <c r="G9" s="321"/>
      <c r="H9" s="305">
        <v>0.2</v>
      </c>
      <c r="I9" s="17">
        <v>0</v>
      </c>
      <c r="J9" s="46">
        <v>11</v>
      </c>
      <c r="K9" s="325">
        <v>45.6</v>
      </c>
      <c r="L9" s="305">
        <v>0</v>
      </c>
      <c r="M9" s="19">
        <v>0</v>
      </c>
      <c r="N9" s="17">
        <v>2.6</v>
      </c>
      <c r="O9" s="17">
        <v>0</v>
      </c>
      <c r="P9" s="46">
        <v>0</v>
      </c>
      <c r="Q9" s="305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2" t="s">
        <v>53</v>
      </c>
      <c r="F10" s="445">
        <v>20</v>
      </c>
      <c r="G10" s="174"/>
      <c r="H10" s="305">
        <v>1.44</v>
      </c>
      <c r="I10" s="17">
        <v>0.13</v>
      </c>
      <c r="J10" s="46">
        <v>9.83</v>
      </c>
      <c r="K10" s="324">
        <v>50.44</v>
      </c>
      <c r="L10" s="305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5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5">
        <v>1.1399999999999999</v>
      </c>
      <c r="I11" s="17">
        <v>0.22</v>
      </c>
      <c r="J11" s="46">
        <v>7.44</v>
      </c>
      <c r="K11" s="325">
        <v>36.26</v>
      </c>
      <c r="L11" s="352">
        <v>0.02</v>
      </c>
      <c r="M11" s="21">
        <v>2.4E-2</v>
      </c>
      <c r="N11" s="22">
        <v>0.08</v>
      </c>
      <c r="O11" s="22">
        <v>0</v>
      </c>
      <c r="P11" s="54">
        <v>0</v>
      </c>
      <c r="Q11" s="35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08" t="s">
        <v>21</v>
      </c>
      <c r="F12" s="416">
        <f>SUM(F6:F11)</f>
        <v>557</v>
      </c>
      <c r="G12" s="174"/>
      <c r="H12" s="305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495">
        <f>SUM(K6:K11)</f>
        <v>578.13</v>
      </c>
      <c r="L12" s="305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5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42"/>
      <c r="B13" s="442"/>
      <c r="C13" s="836"/>
      <c r="D13" s="436"/>
      <c r="E13" s="476" t="s">
        <v>22</v>
      </c>
      <c r="F13" s="479"/>
      <c r="G13" s="436"/>
      <c r="H13" s="687"/>
      <c r="I13" s="688"/>
      <c r="J13" s="689"/>
      <c r="K13" s="482">
        <f>K12/23.5</f>
        <v>24.601276595744682</v>
      </c>
      <c r="L13" s="695"/>
      <c r="M13" s="688"/>
      <c r="N13" s="688"/>
      <c r="O13" s="688"/>
      <c r="P13" s="696"/>
      <c r="Q13" s="687"/>
      <c r="R13" s="688"/>
      <c r="S13" s="688"/>
      <c r="T13" s="688"/>
      <c r="U13" s="688"/>
      <c r="V13" s="688"/>
      <c r="W13" s="688"/>
      <c r="X13" s="689"/>
    </row>
    <row r="14" spans="1:24" s="18" customFormat="1" ht="37.5" customHeight="1" x14ac:dyDescent="0.35">
      <c r="A14" s="186" t="s">
        <v>7</v>
      </c>
      <c r="B14" s="186"/>
      <c r="C14" s="196">
        <v>134</v>
      </c>
      <c r="D14" s="316" t="s">
        <v>20</v>
      </c>
      <c r="E14" s="349" t="s">
        <v>126</v>
      </c>
      <c r="F14" s="179">
        <v>150</v>
      </c>
      <c r="G14" s="419"/>
      <c r="H14" s="341">
        <v>0.6</v>
      </c>
      <c r="I14" s="42">
        <v>0</v>
      </c>
      <c r="J14" s="43">
        <v>16.95</v>
      </c>
      <c r="K14" s="423">
        <v>69</v>
      </c>
      <c r="L14" s="341">
        <v>0.01</v>
      </c>
      <c r="M14" s="42">
        <v>0.03</v>
      </c>
      <c r="N14" s="42">
        <v>19.5</v>
      </c>
      <c r="O14" s="42">
        <v>0</v>
      </c>
      <c r="P14" s="49">
        <v>0</v>
      </c>
      <c r="Q14" s="341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1" t="s">
        <v>9</v>
      </c>
      <c r="E15" s="272" t="s">
        <v>132</v>
      </c>
      <c r="F15" s="246">
        <v>200</v>
      </c>
      <c r="G15" s="539"/>
      <c r="H15" s="305">
        <v>1.8</v>
      </c>
      <c r="I15" s="17">
        <v>5.4</v>
      </c>
      <c r="J15" s="46">
        <v>7.2</v>
      </c>
      <c r="K15" s="324">
        <v>84.8</v>
      </c>
      <c r="L15" s="352">
        <v>0.03</v>
      </c>
      <c r="M15" s="22">
        <v>0.04</v>
      </c>
      <c r="N15" s="22">
        <v>10.08</v>
      </c>
      <c r="O15" s="22">
        <v>104.4</v>
      </c>
      <c r="P15" s="23">
        <v>0</v>
      </c>
      <c r="Q15" s="352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29" t="s">
        <v>80</v>
      </c>
      <c r="C16" s="229">
        <v>258</v>
      </c>
      <c r="D16" s="301" t="s">
        <v>10</v>
      </c>
      <c r="E16" s="783" t="s">
        <v>179</v>
      </c>
      <c r="F16" s="229">
        <v>90</v>
      </c>
      <c r="G16" s="208"/>
      <c r="H16" s="412">
        <v>13.03</v>
      </c>
      <c r="I16" s="73">
        <v>8.84</v>
      </c>
      <c r="J16" s="74">
        <v>8.16</v>
      </c>
      <c r="K16" s="719">
        <v>156.21</v>
      </c>
      <c r="L16" s="412">
        <v>0.06</v>
      </c>
      <c r="M16" s="72">
        <v>0.09</v>
      </c>
      <c r="N16" s="73">
        <v>1.65</v>
      </c>
      <c r="O16" s="73">
        <v>40</v>
      </c>
      <c r="P16" s="141">
        <v>0.03</v>
      </c>
      <c r="Q16" s="412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32" t="s">
        <v>82</v>
      </c>
      <c r="C17" s="230">
        <v>150</v>
      </c>
      <c r="D17" s="835" t="s">
        <v>10</v>
      </c>
      <c r="E17" s="453" t="s">
        <v>165</v>
      </c>
      <c r="F17" s="795">
        <v>90</v>
      </c>
      <c r="G17" s="235"/>
      <c r="H17" s="307">
        <v>20.25</v>
      </c>
      <c r="I17" s="77">
        <v>15.57</v>
      </c>
      <c r="J17" s="139">
        <v>2.34</v>
      </c>
      <c r="K17" s="558">
        <v>230.13</v>
      </c>
      <c r="L17" s="307">
        <v>0.06</v>
      </c>
      <c r="M17" s="77">
        <v>0.13</v>
      </c>
      <c r="N17" s="77">
        <v>8.5</v>
      </c>
      <c r="O17" s="77">
        <v>199.8</v>
      </c>
      <c r="P17" s="706">
        <v>0</v>
      </c>
      <c r="Q17" s="307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04"/>
      <c r="C18" s="229">
        <v>50</v>
      </c>
      <c r="D18" s="219" t="s">
        <v>68</v>
      </c>
      <c r="E18" s="749" t="s">
        <v>105</v>
      </c>
      <c r="F18" s="229">
        <v>150</v>
      </c>
      <c r="G18" s="794"/>
      <c r="H18" s="809">
        <v>3.3</v>
      </c>
      <c r="I18" s="750">
        <v>7.8</v>
      </c>
      <c r="J18" s="810">
        <v>22.35</v>
      </c>
      <c r="K18" s="811">
        <v>173.1</v>
      </c>
      <c r="L18" s="412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12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03" t="s">
        <v>82</v>
      </c>
      <c r="C19" s="230">
        <v>51</v>
      </c>
      <c r="D19" s="205" t="s">
        <v>68</v>
      </c>
      <c r="E19" s="763" t="s">
        <v>156</v>
      </c>
      <c r="F19" s="230">
        <v>150</v>
      </c>
      <c r="G19" s="209"/>
      <c r="H19" s="642">
        <v>3.3</v>
      </c>
      <c r="I19" s="637">
        <v>3.9</v>
      </c>
      <c r="J19" s="643">
        <v>25.65</v>
      </c>
      <c r="K19" s="646">
        <v>151.35</v>
      </c>
      <c r="L19" s="642">
        <v>0.15</v>
      </c>
      <c r="M19" s="637">
        <v>0.09</v>
      </c>
      <c r="N19" s="637">
        <v>21</v>
      </c>
      <c r="O19" s="637">
        <v>0</v>
      </c>
      <c r="P19" s="638">
        <v>0</v>
      </c>
      <c r="Q19" s="642">
        <v>14.01</v>
      </c>
      <c r="R19" s="637">
        <v>78.63</v>
      </c>
      <c r="S19" s="637">
        <v>29.37</v>
      </c>
      <c r="T19" s="637">
        <v>1.32</v>
      </c>
      <c r="U19" s="637">
        <v>809.4</v>
      </c>
      <c r="V19" s="637">
        <v>8.0000000000000002E-3</v>
      </c>
      <c r="W19" s="637">
        <v>5.9999999999999995E-4</v>
      </c>
      <c r="X19" s="643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59" t="s">
        <v>18</v>
      </c>
      <c r="E20" s="508" t="s">
        <v>116</v>
      </c>
      <c r="F20" s="248">
        <v>200</v>
      </c>
      <c r="G20" s="673"/>
      <c r="H20" s="352">
        <v>0</v>
      </c>
      <c r="I20" s="22">
        <v>0</v>
      </c>
      <c r="J20" s="54">
        <v>22.8</v>
      </c>
      <c r="K20" s="351">
        <v>92</v>
      </c>
      <c r="L20" s="352">
        <v>0.04</v>
      </c>
      <c r="M20" s="22">
        <v>0.08</v>
      </c>
      <c r="N20" s="22">
        <v>12</v>
      </c>
      <c r="O20" s="22">
        <v>100</v>
      </c>
      <c r="P20" s="23">
        <v>0</v>
      </c>
      <c r="Q20" s="352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5">
        <v>119</v>
      </c>
      <c r="D21" s="259" t="s">
        <v>14</v>
      </c>
      <c r="E21" s="193" t="s">
        <v>58</v>
      </c>
      <c r="F21" s="212">
        <v>30</v>
      </c>
      <c r="G21" s="673"/>
      <c r="H21" s="352">
        <v>2.13</v>
      </c>
      <c r="I21" s="22">
        <v>0.21</v>
      </c>
      <c r="J21" s="54">
        <v>13.26</v>
      </c>
      <c r="K21" s="585">
        <v>72</v>
      </c>
      <c r="L21" s="352">
        <v>0.03</v>
      </c>
      <c r="M21" s="22">
        <v>0.01</v>
      </c>
      <c r="N21" s="22">
        <v>0</v>
      </c>
      <c r="O21" s="22">
        <v>0</v>
      </c>
      <c r="P21" s="23">
        <v>0</v>
      </c>
      <c r="Q21" s="352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59" t="s">
        <v>15</v>
      </c>
      <c r="E22" s="193" t="s">
        <v>49</v>
      </c>
      <c r="F22" s="212">
        <v>20</v>
      </c>
      <c r="G22" s="673"/>
      <c r="H22" s="352">
        <v>1.1399999999999999</v>
      </c>
      <c r="I22" s="22">
        <v>0.22</v>
      </c>
      <c r="J22" s="54">
        <v>7.44</v>
      </c>
      <c r="K22" s="585">
        <v>36.26</v>
      </c>
      <c r="L22" s="352">
        <v>0.02</v>
      </c>
      <c r="M22" s="22">
        <v>2.4E-2</v>
      </c>
      <c r="N22" s="22">
        <v>0.08</v>
      </c>
      <c r="O22" s="22">
        <v>0</v>
      </c>
      <c r="P22" s="23">
        <v>0</v>
      </c>
      <c r="Q22" s="352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04"/>
      <c r="C23" s="496"/>
      <c r="D23" s="504"/>
      <c r="E23" s="402" t="s">
        <v>21</v>
      </c>
      <c r="F23" s="680">
        <f>F14+F15+F16+F18+F20+F21+F22</f>
        <v>840</v>
      </c>
      <c r="G23" s="680"/>
      <c r="H23" s="595">
        <f>H14+H15+H16+H18+H20+H21+H22</f>
        <v>22</v>
      </c>
      <c r="I23" s="596">
        <f t="shared" ref="I23:X23" si="2">I14+I15+I16+I18+I20+I21+I22</f>
        <v>22.47</v>
      </c>
      <c r="J23" s="597">
        <f t="shared" si="2"/>
        <v>98.160000000000011</v>
      </c>
      <c r="K23" s="663">
        <f t="shared" si="2"/>
        <v>683.37</v>
      </c>
      <c r="L23" s="595">
        <f t="shared" si="2"/>
        <v>0.33000000000000007</v>
      </c>
      <c r="M23" s="596">
        <f t="shared" si="2"/>
        <v>0.39400000000000007</v>
      </c>
      <c r="N23" s="596">
        <f t="shared" si="2"/>
        <v>61.459999999999994</v>
      </c>
      <c r="O23" s="596">
        <f t="shared" si="2"/>
        <v>266</v>
      </c>
      <c r="P23" s="684">
        <f t="shared" si="2"/>
        <v>0.13</v>
      </c>
      <c r="Q23" s="595">
        <f t="shared" si="2"/>
        <v>137.48000000000002</v>
      </c>
      <c r="R23" s="596">
        <f t="shared" si="2"/>
        <v>337.02</v>
      </c>
      <c r="S23" s="596">
        <f t="shared" si="2"/>
        <v>101.14</v>
      </c>
      <c r="T23" s="596">
        <f t="shared" si="2"/>
        <v>7.4999999999999991</v>
      </c>
      <c r="U23" s="596">
        <f t="shared" si="2"/>
        <v>2008.81</v>
      </c>
      <c r="V23" s="596">
        <f t="shared" si="2"/>
        <v>5.8000000000000003E-2</v>
      </c>
      <c r="W23" s="596">
        <f t="shared" si="2"/>
        <v>7.4000000000000003E-3</v>
      </c>
      <c r="X23" s="597">
        <f t="shared" si="2"/>
        <v>0.18900000000000003</v>
      </c>
    </row>
    <row r="24" spans="1:24" s="18" customFormat="1" ht="37.5" customHeight="1" x14ac:dyDescent="0.35">
      <c r="A24" s="138"/>
      <c r="B24" s="803"/>
      <c r="C24" s="568"/>
      <c r="D24" s="503"/>
      <c r="E24" s="782" t="s">
        <v>21</v>
      </c>
      <c r="F24" s="681">
        <f>F14+F15+F17+F19+F20+F21+F22</f>
        <v>840</v>
      </c>
      <c r="G24" s="681"/>
      <c r="H24" s="644">
        <f>H14+H15+H17+H19+H20+H21+H22</f>
        <v>29.22</v>
      </c>
      <c r="I24" s="641">
        <f t="shared" ref="I24:X24" si="3">I14+I15+I17+I19+I20+I21+I22</f>
        <v>25.299999999999997</v>
      </c>
      <c r="J24" s="645">
        <f t="shared" si="3"/>
        <v>95.64</v>
      </c>
      <c r="K24" s="647">
        <f t="shared" si="3"/>
        <v>735.54</v>
      </c>
      <c r="L24" s="644">
        <f t="shared" si="3"/>
        <v>0.33999999999999997</v>
      </c>
      <c r="M24" s="641">
        <f t="shared" si="3"/>
        <v>0.40400000000000008</v>
      </c>
      <c r="N24" s="641">
        <f t="shared" si="3"/>
        <v>71.16</v>
      </c>
      <c r="O24" s="641">
        <f t="shared" si="3"/>
        <v>404.20000000000005</v>
      </c>
      <c r="P24" s="648">
        <f t="shared" si="3"/>
        <v>0</v>
      </c>
      <c r="Q24" s="644">
        <f t="shared" si="3"/>
        <v>125.49000000000001</v>
      </c>
      <c r="R24" s="641">
        <f t="shared" si="3"/>
        <v>326.71000000000004</v>
      </c>
      <c r="S24" s="641">
        <f t="shared" si="3"/>
        <v>109.91000000000001</v>
      </c>
      <c r="T24" s="641">
        <f t="shared" si="3"/>
        <v>7.93</v>
      </c>
      <c r="U24" s="641">
        <f t="shared" si="3"/>
        <v>2188</v>
      </c>
      <c r="V24" s="641">
        <f t="shared" si="3"/>
        <v>5.9000000000000004E-2</v>
      </c>
      <c r="W24" s="641">
        <f t="shared" si="3"/>
        <v>6.0000000000000001E-3</v>
      </c>
      <c r="X24" s="645">
        <f t="shared" si="3"/>
        <v>0.22200000000000003</v>
      </c>
    </row>
    <row r="25" spans="1:24" s="18" customFormat="1" ht="37.5" customHeight="1" x14ac:dyDescent="0.35">
      <c r="A25" s="138"/>
      <c r="B25" s="804"/>
      <c r="C25" s="496"/>
      <c r="D25" s="830"/>
      <c r="E25" s="831" t="s">
        <v>117</v>
      </c>
      <c r="F25" s="797"/>
      <c r="G25" s="797"/>
      <c r="H25" s="595"/>
      <c r="I25" s="596"/>
      <c r="J25" s="597"/>
      <c r="K25" s="733">
        <f>K23/23.5</f>
        <v>29.079574468085106</v>
      </c>
      <c r="L25" s="595"/>
      <c r="M25" s="596"/>
      <c r="N25" s="596"/>
      <c r="O25" s="596"/>
      <c r="P25" s="684"/>
      <c r="Q25" s="595"/>
      <c r="R25" s="596"/>
      <c r="S25" s="596"/>
      <c r="T25" s="596"/>
      <c r="U25" s="596"/>
      <c r="V25" s="596"/>
      <c r="W25" s="596"/>
      <c r="X25" s="597"/>
    </row>
    <row r="26" spans="1:24" s="18" customFormat="1" ht="37.5" customHeight="1" thickBot="1" x14ac:dyDescent="0.4">
      <c r="A26" s="332"/>
      <c r="B26" s="805"/>
      <c r="C26" s="806"/>
      <c r="D26" s="807"/>
      <c r="E26" s="833" t="s">
        <v>117</v>
      </c>
      <c r="F26" s="834"/>
      <c r="G26" s="739"/>
      <c r="H26" s="607"/>
      <c r="I26" s="608"/>
      <c r="J26" s="609"/>
      <c r="K26" s="610">
        <f>K24/23.5</f>
        <v>31.299574468085105</v>
      </c>
      <c r="L26" s="760"/>
      <c r="M26" s="761"/>
      <c r="N26" s="761"/>
      <c r="O26" s="761"/>
      <c r="P26" s="837"/>
      <c r="Q26" s="760"/>
      <c r="R26" s="761"/>
      <c r="S26" s="761"/>
      <c r="T26" s="761"/>
      <c r="U26" s="761"/>
      <c r="V26" s="761"/>
      <c r="W26" s="761"/>
      <c r="X26" s="762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56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1"/>
      <c r="F3" s="511"/>
      <c r="G3" s="51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0" t="s">
        <v>40</v>
      </c>
      <c r="D4" s="168"/>
      <c r="E4" s="487"/>
      <c r="F4" s="621"/>
      <c r="G4" s="390"/>
      <c r="H4" s="326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7" t="s">
        <v>26</v>
      </c>
      <c r="R4" s="988"/>
      <c r="S4" s="988"/>
      <c r="T4" s="988"/>
      <c r="U4" s="988"/>
      <c r="V4" s="988"/>
      <c r="W4" s="988"/>
      <c r="X4" s="992"/>
    </row>
    <row r="5" spans="1:24" s="18" customFormat="1" ht="47" thickBot="1" x14ac:dyDescent="0.4">
      <c r="A5" s="183" t="s">
        <v>0</v>
      </c>
      <c r="B5" s="183"/>
      <c r="C5" s="320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4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00" t="s">
        <v>8</v>
      </c>
      <c r="E6" s="349" t="s">
        <v>133</v>
      </c>
      <c r="F6" s="852">
        <v>150</v>
      </c>
      <c r="G6" s="800"/>
      <c r="H6" s="341">
        <v>0.6</v>
      </c>
      <c r="I6" s="42">
        <v>0</v>
      </c>
      <c r="J6" s="43">
        <v>16.95</v>
      </c>
      <c r="K6" s="422">
        <v>69</v>
      </c>
      <c r="L6" s="341">
        <v>0.01</v>
      </c>
      <c r="M6" s="42">
        <v>0.03</v>
      </c>
      <c r="N6" s="42">
        <v>19.5</v>
      </c>
      <c r="O6" s="42">
        <v>0</v>
      </c>
      <c r="P6" s="49">
        <v>0</v>
      </c>
      <c r="Q6" s="341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92" t="s">
        <v>80</v>
      </c>
      <c r="C7" s="906">
        <v>78</v>
      </c>
      <c r="D7" s="907" t="s">
        <v>10</v>
      </c>
      <c r="E7" s="301" t="s">
        <v>96</v>
      </c>
      <c r="F7" s="908">
        <v>90</v>
      </c>
      <c r="G7" s="907"/>
      <c r="H7" s="412">
        <v>15.03</v>
      </c>
      <c r="I7" s="73">
        <v>9.99</v>
      </c>
      <c r="J7" s="74">
        <v>14.58</v>
      </c>
      <c r="K7" s="909">
        <v>208.08</v>
      </c>
      <c r="L7" s="412">
        <v>0.09</v>
      </c>
      <c r="M7" s="73">
        <v>0.11</v>
      </c>
      <c r="N7" s="73">
        <v>1.35</v>
      </c>
      <c r="O7" s="73">
        <v>144</v>
      </c>
      <c r="P7" s="141">
        <v>0.27</v>
      </c>
      <c r="Q7" s="412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93" t="s">
        <v>82</v>
      </c>
      <c r="C8" s="230">
        <v>146</v>
      </c>
      <c r="D8" s="667" t="s">
        <v>10</v>
      </c>
      <c r="E8" s="910" t="s">
        <v>147</v>
      </c>
      <c r="F8" s="911">
        <v>90</v>
      </c>
      <c r="G8" s="235"/>
      <c r="H8" s="307">
        <v>19.260000000000002</v>
      </c>
      <c r="I8" s="77">
        <v>3.42</v>
      </c>
      <c r="J8" s="139">
        <v>3.15</v>
      </c>
      <c r="K8" s="558">
        <v>120.87</v>
      </c>
      <c r="L8" s="307">
        <v>0.06</v>
      </c>
      <c r="M8" s="77">
        <v>0.13</v>
      </c>
      <c r="N8" s="77">
        <v>2.27</v>
      </c>
      <c r="O8" s="77">
        <v>17.2</v>
      </c>
      <c r="P8" s="706">
        <v>0.28000000000000003</v>
      </c>
      <c r="Q8" s="307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51" t="s">
        <v>68</v>
      </c>
      <c r="E9" s="540" t="s">
        <v>154</v>
      </c>
      <c r="F9" s="912">
        <v>150</v>
      </c>
      <c r="G9" s="211"/>
      <c r="H9" s="305">
        <v>3.15</v>
      </c>
      <c r="I9" s="17">
        <v>4.5</v>
      </c>
      <c r="J9" s="46">
        <v>17.55</v>
      </c>
      <c r="K9" s="324">
        <v>122.85</v>
      </c>
      <c r="L9" s="305">
        <v>0.16</v>
      </c>
      <c r="M9" s="17">
        <v>0.11</v>
      </c>
      <c r="N9" s="17">
        <v>25.3</v>
      </c>
      <c r="O9" s="17">
        <v>15</v>
      </c>
      <c r="P9" s="20">
        <v>0.03</v>
      </c>
      <c r="Q9" s="305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51" t="s">
        <v>18</v>
      </c>
      <c r="E10" s="407" t="s">
        <v>87</v>
      </c>
      <c r="F10" s="860">
        <v>200</v>
      </c>
      <c r="G10" s="129"/>
      <c r="H10" s="305">
        <v>1</v>
      </c>
      <c r="I10" s="17">
        <v>0</v>
      </c>
      <c r="J10" s="46">
        <v>23.6</v>
      </c>
      <c r="K10" s="324">
        <v>98.4</v>
      </c>
      <c r="L10" s="305">
        <v>0.02</v>
      </c>
      <c r="M10" s="17">
        <v>0.02</v>
      </c>
      <c r="N10" s="17">
        <v>0.78</v>
      </c>
      <c r="O10" s="17">
        <v>60</v>
      </c>
      <c r="P10" s="20">
        <v>0</v>
      </c>
      <c r="Q10" s="305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39" t="s">
        <v>14</v>
      </c>
      <c r="E11" s="191" t="s">
        <v>58</v>
      </c>
      <c r="F11" s="188">
        <v>30</v>
      </c>
      <c r="G11" s="737"/>
      <c r="H11" s="305">
        <v>2.13</v>
      </c>
      <c r="I11" s="17">
        <v>0.21</v>
      </c>
      <c r="J11" s="46">
        <v>13.26</v>
      </c>
      <c r="K11" s="325">
        <v>72</v>
      </c>
      <c r="L11" s="352">
        <v>0.03</v>
      </c>
      <c r="M11" s="22">
        <v>0.01</v>
      </c>
      <c r="N11" s="22">
        <v>0</v>
      </c>
      <c r="O11" s="22">
        <v>0</v>
      </c>
      <c r="P11" s="23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39" t="s">
        <v>15</v>
      </c>
      <c r="E12" s="191" t="s">
        <v>49</v>
      </c>
      <c r="F12" s="188">
        <v>20</v>
      </c>
      <c r="G12" s="737"/>
      <c r="H12" s="305">
        <v>1.1399999999999999</v>
      </c>
      <c r="I12" s="17">
        <v>0.22</v>
      </c>
      <c r="J12" s="46">
        <v>7.44</v>
      </c>
      <c r="K12" s="325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92" t="s">
        <v>80</v>
      </c>
      <c r="C13" s="229"/>
      <c r="D13" s="666"/>
      <c r="E13" s="594" t="s">
        <v>21</v>
      </c>
      <c r="F13" s="843">
        <f>F6+F7+F9+F10+F11+F12</f>
        <v>640</v>
      </c>
      <c r="G13" s="663">
        <f t="shared" ref="G13:X13" si="0">G6+G7+G9+G10+G11+G12</f>
        <v>0</v>
      </c>
      <c r="H13" s="595">
        <f t="shared" si="0"/>
        <v>23.049999999999997</v>
      </c>
      <c r="I13" s="596">
        <f t="shared" si="0"/>
        <v>14.920000000000002</v>
      </c>
      <c r="J13" s="597">
        <f t="shared" si="0"/>
        <v>93.38000000000001</v>
      </c>
      <c r="K13" s="663">
        <f t="shared" si="0"/>
        <v>606.59</v>
      </c>
      <c r="L13" s="595">
        <f t="shared" si="0"/>
        <v>0.33000000000000007</v>
      </c>
      <c r="M13" s="596">
        <f t="shared" si="0"/>
        <v>0.30400000000000005</v>
      </c>
      <c r="N13" s="596">
        <f t="shared" si="0"/>
        <v>47.010000000000005</v>
      </c>
      <c r="O13" s="596">
        <f t="shared" si="0"/>
        <v>219</v>
      </c>
      <c r="P13" s="684">
        <f t="shared" si="0"/>
        <v>0.30000000000000004</v>
      </c>
      <c r="Q13" s="595">
        <f t="shared" si="0"/>
        <v>173.88000000000002</v>
      </c>
      <c r="R13" s="596">
        <f t="shared" si="0"/>
        <v>440.03999999999996</v>
      </c>
      <c r="S13" s="596">
        <f t="shared" si="0"/>
        <v>156.90999999999997</v>
      </c>
      <c r="T13" s="596">
        <f t="shared" si="0"/>
        <v>22.73</v>
      </c>
      <c r="U13" s="596">
        <f t="shared" si="0"/>
        <v>1920.92</v>
      </c>
      <c r="V13" s="596">
        <f t="shared" si="0"/>
        <v>0.11460000000000002</v>
      </c>
      <c r="W13" s="596">
        <f t="shared" si="0"/>
        <v>1.89E-2</v>
      </c>
      <c r="X13" s="597">
        <f t="shared" si="0"/>
        <v>0.57200000000000006</v>
      </c>
    </row>
    <row r="14" spans="1:24" s="18" customFormat="1" ht="37.5" customHeight="1" x14ac:dyDescent="0.35">
      <c r="A14" s="136"/>
      <c r="B14" s="393" t="s">
        <v>82</v>
      </c>
      <c r="C14" s="300"/>
      <c r="D14" s="788"/>
      <c r="E14" s="599" t="s">
        <v>21</v>
      </c>
      <c r="F14" s="844">
        <f>F6+F8+F9+F10+F11+F12</f>
        <v>640</v>
      </c>
      <c r="G14" s="682">
        <f t="shared" ref="G14:X14" si="1">G6+G8+G9+G10+G11+G12</f>
        <v>0</v>
      </c>
      <c r="H14" s="644">
        <f t="shared" si="1"/>
        <v>27.28</v>
      </c>
      <c r="I14" s="641">
        <f t="shared" si="1"/>
        <v>8.3500000000000014</v>
      </c>
      <c r="J14" s="645">
        <f t="shared" si="1"/>
        <v>81.95</v>
      </c>
      <c r="K14" s="682">
        <f t="shared" si="1"/>
        <v>519.38</v>
      </c>
      <c r="L14" s="644">
        <f t="shared" si="1"/>
        <v>0.3</v>
      </c>
      <c r="M14" s="641">
        <f t="shared" si="1"/>
        <v>0.32400000000000007</v>
      </c>
      <c r="N14" s="641">
        <f t="shared" si="1"/>
        <v>47.93</v>
      </c>
      <c r="O14" s="641">
        <f t="shared" si="1"/>
        <v>92.2</v>
      </c>
      <c r="P14" s="648">
        <f t="shared" si="1"/>
        <v>0.31000000000000005</v>
      </c>
      <c r="Q14" s="644">
        <f t="shared" si="1"/>
        <v>151.81</v>
      </c>
      <c r="R14" s="641">
        <f t="shared" si="1"/>
        <v>395.78</v>
      </c>
      <c r="S14" s="641">
        <f t="shared" si="1"/>
        <v>127.86000000000001</v>
      </c>
      <c r="T14" s="641">
        <f t="shared" si="1"/>
        <v>22.279999999999998</v>
      </c>
      <c r="U14" s="641">
        <f t="shared" si="1"/>
        <v>1607.45</v>
      </c>
      <c r="V14" s="641">
        <f t="shared" si="1"/>
        <v>1.46E-2</v>
      </c>
      <c r="W14" s="641">
        <f t="shared" si="1"/>
        <v>6.8000000000000005E-3</v>
      </c>
      <c r="X14" s="645">
        <f t="shared" si="1"/>
        <v>0.72200000000000009</v>
      </c>
    </row>
    <row r="15" spans="1:24" s="18" customFormat="1" ht="37.5" customHeight="1" x14ac:dyDescent="0.35">
      <c r="A15" s="136"/>
      <c r="B15" s="392" t="s">
        <v>80</v>
      </c>
      <c r="C15" s="299"/>
      <c r="D15" s="784"/>
      <c r="E15" s="594" t="s">
        <v>22</v>
      </c>
      <c r="F15" s="726"/>
      <c r="G15" s="738"/>
      <c r="H15" s="412"/>
      <c r="I15" s="73"/>
      <c r="J15" s="74"/>
      <c r="K15" s="897">
        <f>K13/23.5</f>
        <v>25.812340425531918</v>
      </c>
      <c r="L15" s="412"/>
      <c r="M15" s="73"/>
      <c r="N15" s="73"/>
      <c r="O15" s="73"/>
      <c r="P15" s="141"/>
      <c r="Q15" s="412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42"/>
      <c r="B16" s="394" t="s">
        <v>82</v>
      </c>
      <c r="C16" s="232"/>
      <c r="D16" s="739"/>
      <c r="E16" s="605" t="s">
        <v>22</v>
      </c>
      <c r="F16" s="729"/>
      <c r="G16" s="739"/>
      <c r="H16" s="469"/>
      <c r="I16" s="449"/>
      <c r="J16" s="450"/>
      <c r="K16" s="471">
        <f>K14/23.5</f>
        <v>22.101276595744682</v>
      </c>
      <c r="L16" s="469"/>
      <c r="M16" s="449"/>
      <c r="N16" s="449"/>
      <c r="O16" s="449"/>
      <c r="P16" s="865"/>
      <c r="Q16" s="469"/>
      <c r="R16" s="449"/>
      <c r="S16" s="449"/>
      <c r="T16" s="449"/>
      <c r="U16" s="449"/>
      <c r="V16" s="449"/>
      <c r="W16" s="449"/>
      <c r="X16" s="450"/>
    </row>
    <row r="17" spans="1:24" s="18" customFormat="1" ht="37.5" customHeight="1" x14ac:dyDescent="0.35">
      <c r="A17" s="186" t="s">
        <v>7</v>
      </c>
      <c r="B17" s="872"/>
      <c r="C17" s="867">
        <v>172</v>
      </c>
      <c r="D17" s="432" t="s">
        <v>20</v>
      </c>
      <c r="E17" s="406" t="s">
        <v>158</v>
      </c>
      <c r="F17" s="764">
        <v>60</v>
      </c>
      <c r="G17" s="367"/>
      <c r="H17" s="369">
        <v>1.86</v>
      </c>
      <c r="I17" s="114">
        <v>0.12</v>
      </c>
      <c r="J17" s="116">
        <v>4.26</v>
      </c>
      <c r="K17" s="765">
        <v>24.6</v>
      </c>
      <c r="L17" s="369">
        <v>0.06</v>
      </c>
      <c r="M17" s="114">
        <v>0.11</v>
      </c>
      <c r="N17" s="114">
        <v>6</v>
      </c>
      <c r="O17" s="114">
        <v>1.2</v>
      </c>
      <c r="P17" s="115">
        <v>0</v>
      </c>
      <c r="Q17" s="369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1" t="s">
        <v>9</v>
      </c>
      <c r="E18" s="508" t="s">
        <v>118</v>
      </c>
      <c r="F18" s="233">
        <v>200</v>
      </c>
      <c r="G18" s="191"/>
      <c r="H18" s="306">
        <v>6</v>
      </c>
      <c r="I18" s="13">
        <v>5.4</v>
      </c>
      <c r="J18" s="50">
        <v>10.8</v>
      </c>
      <c r="K18" s="177">
        <v>115.6</v>
      </c>
      <c r="L18" s="306">
        <v>0.1</v>
      </c>
      <c r="M18" s="100">
        <v>0.1</v>
      </c>
      <c r="N18" s="13">
        <v>10.7</v>
      </c>
      <c r="O18" s="13">
        <v>162</v>
      </c>
      <c r="P18" s="50">
        <v>0</v>
      </c>
      <c r="Q18" s="306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07"/>
      <c r="C19" s="175">
        <v>181</v>
      </c>
      <c r="D19" s="259" t="s">
        <v>10</v>
      </c>
      <c r="E19" s="508" t="s">
        <v>128</v>
      </c>
      <c r="F19" s="233">
        <v>90</v>
      </c>
      <c r="G19" s="257"/>
      <c r="H19" s="306">
        <v>21.24</v>
      </c>
      <c r="I19" s="13">
        <v>7.47</v>
      </c>
      <c r="J19" s="50">
        <v>2.7</v>
      </c>
      <c r="K19" s="177">
        <v>162.9</v>
      </c>
      <c r="L19" s="306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6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59" t="s">
        <v>51</v>
      </c>
      <c r="E20" s="508" t="s">
        <v>76</v>
      </c>
      <c r="F20" s="233">
        <v>150</v>
      </c>
      <c r="G20" s="257"/>
      <c r="H20" s="306">
        <v>6.45</v>
      </c>
      <c r="I20" s="13">
        <v>4.05</v>
      </c>
      <c r="J20" s="50">
        <v>40.200000000000003</v>
      </c>
      <c r="K20" s="177">
        <v>223.65</v>
      </c>
      <c r="L20" s="315">
        <v>0.08</v>
      </c>
      <c r="M20" s="263">
        <v>0.2</v>
      </c>
      <c r="N20" s="105">
        <v>0</v>
      </c>
      <c r="O20" s="105">
        <v>30</v>
      </c>
      <c r="P20" s="106">
        <v>0.11</v>
      </c>
      <c r="Q20" s="315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2">
        <v>0</v>
      </c>
    </row>
    <row r="21" spans="1:24" s="38" customFormat="1" ht="37.5" customHeight="1" x14ac:dyDescent="0.35">
      <c r="A21" s="137"/>
      <c r="B21" s="137"/>
      <c r="C21" s="265">
        <v>98</v>
      </c>
      <c r="D21" s="175" t="s">
        <v>18</v>
      </c>
      <c r="E21" s="259" t="s">
        <v>89</v>
      </c>
      <c r="F21" s="175">
        <v>200</v>
      </c>
      <c r="G21" s="282"/>
      <c r="H21" s="21">
        <v>0.4</v>
      </c>
      <c r="I21" s="22">
        <v>0</v>
      </c>
      <c r="J21" s="23">
        <v>27</v>
      </c>
      <c r="K21" s="243">
        <v>110</v>
      </c>
      <c r="L21" s="305">
        <v>0</v>
      </c>
      <c r="M21" s="19">
        <v>0</v>
      </c>
      <c r="N21" s="17">
        <v>1.4</v>
      </c>
      <c r="O21" s="17">
        <v>0</v>
      </c>
      <c r="P21" s="46">
        <v>0</v>
      </c>
      <c r="Q21" s="305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5">
        <v>119</v>
      </c>
      <c r="D22" s="191" t="s">
        <v>14</v>
      </c>
      <c r="E22" s="225" t="s">
        <v>58</v>
      </c>
      <c r="F22" s="174">
        <v>45</v>
      </c>
      <c r="G22" s="284"/>
      <c r="H22" s="305">
        <v>3.19</v>
      </c>
      <c r="I22" s="17">
        <v>0.31</v>
      </c>
      <c r="J22" s="46">
        <v>19.89</v>
      </c>
      <c r="K22" s="240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5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5" t="s">
        <v>49</v>
      </c>
      <c r="F23" s="174">
        <v>25</v>
      </c>
      <c r="G23" s="284"/>
      <c r="H23" s="305">
        <v>1.42</v>
      </c>
      <c r="I23" s="17">
        <v>0.27</v>
      </c>
      <c r="J23" s="46">
        <v>9.3000000000000007</v>
      </c>
      <c r="K23" s="240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5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09"/>
      <c r="D24" s="510"/>
      <c r="E24" s="408"/>
      <c r="F24" s="344">
        <f>SUM(F17:F23)</f>
        <v>770</v>
      </c>
      <c r="G24" s="344"/>
      <c r="H24" s="253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44">
        <f>SUM(K17:K23)</f>
        <v>790.07</v>
      </c>
      <c r="L24" s="253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3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3"/>
      <c r="E25" s="476"/>
      <c r="F25" s="512"/>
      <c r="G25" s="512"/>
      <c r="H25" s="514"/>
      <c r="I25" s="515"/>
      <c r="J25" s="516"/>
      <c r="K25" s="513">
        <f>K24/23.5</f>
        <v>33.620000000000005</v>
      </c>
      <c r="L25" s="514"/>
      <c r="M25" s="690"/>
      <c r="N25" s="515"/>
      <c r="O25" s="515"/>
      <c r="P25" s="516"/>
      <c r="Q25" s="514"/>
      <c r="R25" s="515"/>
      <c r="S25" s="515"/>
      <c r="T25" s="515"/>
      <c r="U25" s="515"/>
      <c r="V25" s="515"/>
      <c r="W25" s="515"/>
      <c r="X25" s="516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56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86" t="s">
        <v>40</v>
      </c>
      <c r="D4" s="168"/>
      <c r="E4" s="201"/>
      <c r="F4" s="532"/>
      <c r="G4" s="534"/>
      <c r="H4" s="85" t="s">
        <v>23</v>
      </c>
      <c r="I4" s="85"/>
      <c r="J4" s="85"/>
      <c r="K4" s="238" t="s">
        <v>24</v>
      </c>
      <c r="L4" s="983" t="s">
        <v>25</v>
      </c>
      <c r="M4" s="984"/>
      <c r="N4" s="985"/>
      <c r="O4" s="985"/>
      <c r="P4" s="986"/>
      <c r="Q4" s="989" t="s">
        <v>26</v>
      </c>
      <c r="R4" s="990"/>
      <c r="S4" s="990"/>
      <c r="T4" s="990"/>
      <c r="U4" s="990"/>
      <c r="V4" s="990"/>
      <c r="W4" s="990"/>
      <c r="X4" s="991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4" t="s">
        <v>32</v>
      </c>
      <c r="M5" s="494" t="s">
        <v>135</v>
      </c>
      <c r="N5" s="494" t="s">
        <v>33</v>
      </c>
      <c r="O5" s="694" t="s">
        <v>136</v>
      </c>
      <c r="P5" s="494" t="s">
        <v>137</v>
      </c>
      <c r="Q5" s="494" t="s">
        <v>34</v>
      </c>
      <c r="R5" s="494" t="s">
        <v>35</v>
      </c>
      <c r="S5" s="494" t="s">
        <v>36</v>
      </c>
      <c r="T5" s="494" t="s">
        <v>37</v>
      </c>
      <c r="U5" s="494" t="s">
        <v>138</v>
      </c>
      <c r="V5" s="494" t="s">
        <v>139</v>
      </c>
      <c r="W5" s="494" t="s">
        <v>140</v>
      </c>
      <c r="X5" s="698" t="s">
        <v>141</v>
      </c>
    </row>
    <row r="6" spans="1:24" s="18" customFormat="1" ht="39" customHeight="1" x14ac:dyDescent="0.35">
      <c r="A6" s="186" t="s">
        <v>6</v>
      </c>
      <c r="B6" s="111"/>
      <c r="C6" s="275">
        <v>28</v>
      </c>
      <c r="D6" s="283" t="s">
        <v>20</v>
      </c>
      <c r="E6" s="579" t="s">
        <v>168</v>
      </c>
      <c r="F6" s="545">
        <v>60</v>
      </c>
      <c r="G6" s="672"/>
      <c r="H6" s="676">
        <v>0.42</v>
      </c>
      <c r="I6" s="677">
        <v>0.06</v>
      </c>
      <c r="J6" s="678">
        <v>1.02</v>
      </c>
      <c r="K6" s="679">
        <v>6.18</v>
      </c>
      <c r="L6" s="711">
        <v>0.02</v>
      </c>
      <c r="M6" s="472">
        <v>0.02</v>
      </c>
      <c r="N6" s="57">
        <v>6</v>
      </c>
      <c r="O6" s="57">
        <v>10</v>
      </c>
      <c r="P6" s="58">
        <v>0</v>
      </c>
      <c r="Q6" s="472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7" t="s">
        <v>10</v>
      </c>
      <c r="E7" s="508" t="s">
        <v>122</v>
      </c>
      <c r="F7" s="580">
        <v>90</v>
      </c>
      <c r="G7" s="212"/>
      <c r="H7" s="581">
        <v>14.88</v>
      </c>
      <c r="I7" s="582">
        <v>13.95</v>
      </c>
      <c r="J7" s="583">
        <v>3.3</v>
      </c>
      <c r="K7" s="584">
        <v>198.45</v>
      </c>
      <c r="L7" s="581">
        <v>0.05</v>
      </c>
      <c r="M7" s="712">
        <v>0.11</v>
      </c>
      <c r="N7" s="582">
        <v>1</v>
      </c>
      <c r="O7" s="582">
        <v>49</v>
      </c>
      <c r="P7" s="675">
        <v>0</v>
      </c>
      <c r="Q7" s="581">
        <v>17.02</v>
      </c>
      <c r="R7" s="582">
        <v>127.1</v>
      </c>
      <c r="S7" s="582">
        <v>23.09</v>
      </c>
      <c r="T7" s="582">
        <v>1.29</v>
      </c>
      <c r="U7" s="582">
        <v>266.67</v>
      </c>
      <c r="V7" s="582">
        <v>6.0000000000000001E-3</v>
      </c>
      <c r="W7" s="582">
        <v>0</v>
      </c>
      <c r="X7" s="583">
        <v>0.05</v>
      </c>
    </row>
    <row r="8" spans="1:24" s="18" customFormat="1" ht="39" customHeight="1" x14ac:dyDescent="0.35">
      <c r="A8" s="136"/>
      <c r="B8" s="109"/>
      <c r="C8" s="175">
        <v>65</v>
      </c>
      <c r="D8" s="257" t="s">
        <v>51</v>
      </c>
      <c r="E8" s="508" t="s">
        <v>57</v>
      </c>
      <c r="F8" s="580">
        <v>150</v>
      </c>
      <c r="G8" s="673"/>
      <c r="H8" s="581">
        <v>6.45</v>
      </c>
      <c r="I8" s="582">
        <v>4.05</v>
      </c>
      <c r="J8" s="583">
        <v>40.200000000000003</v>
      </c>
      <c r="K8" s="584">
        <v>223.65</v>
      </c>
      <c r="L8" s="306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5">
        <v>107</v>
      </c>
      <c r="D9" s="221" t="s">
        <v>18</v>
      </c>
      <c r="E9" s="272" t="s">
        <v>149</v>
      </c>
      <c r="F9" s="174">
        <v>200</v>
      </c>
      <c r="G9" s="322"/>
      <c r="H9" s="305">
        <v>0.8</v>
      </c>
      <c r="I9" s="17">
        <v>0.2</v>
      </c>
      <c r="J9" s="46">
        <v>23.2</v>
      </c>
      <c r="K9" s="240">
        <v>94.4</v>
      </c>
      <c r="L9" s="352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5">
        <v>119</v>
      </c>
      <c r="D10" s="257" t="s">
        <v>14</v>
      </c>
      <c r="E10" s="259" t="s">
        <v>58</v>
      </c>
      <c r="F10" s="212">
        <v>20</v>
      </c>
      <c r="G10" s="674"/>
      <c r="H10" s="352">
        <v>1.4</v>
      </c>
      <c r="I10" s="22">
        <v>0.14000000000000001</v>
      </c>
      <c r="J10" s="54">
        <v>8.8000000000000007</v>
      </c>
      <c r="K10" s="585">
        <v>48</v>
      </c>
      <c r="L10" s="352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52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7" t="s">
        <v>15</v>
      </c>
      <c r="E11" s="259" t="s">
        <v>49</v>
      </c>
      <c r="F11" s="212">
        <v>20</v>
      </c>
      <c r="G11" s="674"/>
      <c r="H11" s="352">
        <v>1.1399999999999999</v>
      </c>
      <c r="I11" s="22">
        <v>0.22</v>
      </c>
      <c r="J11" s="54">
        <v>7.44</v>
      </c>
      <c r="K11" s="585">
        <v>36.26</v>
      </c>
      <c r="L11" s="352">
        <v>0.02</v>
      </c>
      <c r="M11" s="21">
        <v>2.4E-2</v>
      </c>
      <c r="N11" s="22">
        <v>0.08</v>
      </c>
      <c r="O11" s="22">
        <v>0</v>
      </c>
      <c r="P11" s="54">
        <v>0</v>
      </c>
      <c r="Q11" s="35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13"/>
      <c r="D12" s="586"/>
      <c r="E12" s="408" t="s">
        <v>21</v>
      </c>
      <c r="F12" s="212">
        <f>F6+F7+F8+F9+F10+F11</f>
        <v>540</v>
      </c>
      <c r="G12" s="212"/>
      <c r="H12" s="253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27">
        <f t="shared" si="0"/>
        <v>606.93999999999994</v>
      </c>
      <c r="L12" s="253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42">
        <f t="shared" si="0"/>
        <v>0.11</v>
      </c>
      <c r="Q12" s="253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42"/>
      <c r="B13" s="109"/>
      <c r="C13" s="913"/>
      <c r="D13" s="173"/>
      <c r="E13" s="409" t="s">
        <v>22</v>
      </c>
      <c r="F13" s="249"/>
      <c r="G13" s="249"/>
      <c r="H13" s="312"/>
      <c r="I13" s="194"/>
      <c r="J13" s="195"/>
      <c r="K13" s="441">
        <f>K12/23.5</f>
        <v>25.82723404255319</v>
      </c>
      <c r="L13" s="312"/>
      <c r="M13" s="261"/>
      <c r="N13" s="194"/>
      <c r="O13" s="194"/>
      <c r="P13" s="278"/>
      <c r="Q13" s="312"/>
      <c r="R13" s="194"/>
      <c r="S13" s="194"/>
      <c r="T13" s="194"/>
      <c r="U13" s="194"/>
      <c r="V13" s="194"/>
      <c r="W13" s="194"/>
      <c r="X13" s="195"/>
    </row>
    <row r="14" spans="1:24" s="18" customFormat="1" ht="39" customHeight="1" x14ac:dyDescent="0.35">
      <c r="A14" s="186" t="s">
        <v>7</v>
      </c>
      <c r="B14" s="541"/>
      <c r="C14" s="650">
        <v>23</v>
      </c>
      <c r="D14" s="541" t="s">
        <v>20</v>
      </c>
      <c r="E14" s="970" t="s">
        <v>166</v>
      </c>
      <c r="F14" s="838">
        <v>60</v>
      </c>
      <c r="G14" s="196"/>
      <c r="H14" s="472">
        <v>0.24</v>
      </c>
      <c r="I14" s="57">
        <v>0.06</v>
      </c>
      <c r="J14" s="58">
        <v>1.68</v>
      </c>
      <c r="K14" s="466">
        <v>10.199999999999999</v>
      </c>
      <c r="L14" s="470">
        <v>0.03</v>
      </c>
      <c r="M14" s="57">
        <v>0.02</v>
      </c>
      <c r="N14" s="57">
        <v>10.5</v>
      </c>
      <c r="O14" s="57">
        <v>40</v>
      </c>
      <c r="P14" s="542">
        <v>0</v>
      </c>
      <c r="Q14" s="470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7"/>
      <c r="C15" s="130">
        <v>33</v>
      </c>
      <c r="D15" s="257" t="s">
        <v>9</v>
      </c>
      <c r="E15" s="971" t="s">
        <v>63</v>
      </c>
      <c r="F15" s="839">
        <v>200</v>
      </c>
      <c r="G15" s="175"/>
      <c r="H15" s="263">
        <v>6.4</v>
      </c>
      <c r="I15" s="105">
        <v>6.2</v>
      </c>
      <c r="J15" s="262">
        <v>12.2</v>
      </c>
      <c r="K15" s="528">
        <v>130.6</v>
      </c>
      <c r="L15" s="306">
        <v>0.08</v>
      </c>
      <c r="M15" s="13">
        <v>0.08</v>
      </c>
      <c r="N15" s="13">
        <v>6.8</v>
      </c>
      <c r="O15" s="13">
        <v>180</v>
      </c>
      <c r="P15" s="25">
        <v>0</v>
      </c>
      <c r="Q15" s="306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2" t="s">
        <v>80</v>
      </c>
      <c r="C16" s="208">
        <v>42</v>
      </c>
      <c r="D16" s="301" t="s">
        <v>10</v>
      </c>
      <c r="E16" s="972" t="s">
        <v>120</v>
      </c>
      <c r="F16" s="841">
        <v>90</v>
      </c>
      <c r="G16" s="229"/>
      <c r="H16" s="898">
        <v>18.7</v>
      </c>
      <c r="I16" s="591">
        <v>19.2</v>
      </c>
      <c r="J16" s="592">
        <v>7.5</v>
      </c>
      <c r="K16" s="593">
        <v>278.27999999999997</v>
      </c>
      <c r="L16" s="590">
        <v>7.0000000000000007E-2</v>
      </c>
      <c r="M16" s="591">
        <v>0.1</v>
      </c>
      <c r="N16" s="591">
        <v>1.36</v>
      </c>
      <c r="O16" s="591">
        <v>36</v>
      </c>
      <c r="P16" s="683">
        <v>0.11</v>
      </c>
      <c r="Q16" s="590">
        <v>25.02</v>
      </c>
      <c r="R16" s="591">
        <v>174.5</v>
      </c>
      <c r="S16" s="591">
        <v>21.92</v>
      </c>
      <c r="T16" s="591">
        <v>2.04</v>
      </c>
      <c r="U16" s="591">
        <v>188.73</v>
      </c>
      <c r="V16" s="591">
        <v>4.4999999999999997E-3</v>
      </c>
      <c r="W16" s="591">
        <v>1.8E-3</v>
      </c>
      <c r="X16" s="74">
        <v>3.5999999999999997E-2</v>
      </c>
    </row>
    <row r="17" spans="1:24" s="18" customFormat="1" ht="39" customHeight="1" x14ac:dyDescent="0.35">
      <c r="A17" s="137"/>
      <c r="B17" s="842" t="s">
        <v>82</v>
      </c>
      <c r="C17" s="235">
        <v>126</v>
      </c>
      <c r="D17" s="302" t="s">
        <v>10</v>
      </c>
      <c r="E17" s="453" t="s">
        <v>169</v>
      </c>
      <c r="F17" s="459">
        <v>90</v>
      </c>
      <c r="G17" s="230"/>
      <c r="H17" s="308">
        <v>14.31</v>
      </c>
      <c r="I17" s="65">
        <v>28.8</v>
      </c>
      <c r="J17" s="98">
        <v>4.68</v>
      </c>
      <c r="K17" s="465">
        <v>335.52</v>
      </c>
      <c r="L17" s="467">
        <v>0.45</v>
      </c>
      <c r="M17" s="65">
        <v>0.15</v>
      </c>
      <c r="N17" s="65">
        <v>1.08</v>
      </c>
      <c r="O17" s="65">
        <v>10</v>
      </c>
      <c r="P17" s="66">
        <v>0.44</v>
      </c>
      <c r="Q17" s="467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08">
        <v>247</v>
      </c>
      <c r="D18" s="301" t="s">
        <v>68</v>
      </c>
      <c r="E18" s="973" t="s">
        <v>152</v>
      </c>
      <c r="F18" s="208">
        <v>150</v>
      </c>
      <c r="G18" s="229"/>
      <c r="H18" s="898">
        <v>3.37</v>
      </c>
      <c r="I18" s="591">
        <v>7.15</v>
      </c>
      <c r="J18" s="683">
        <v>17.5</v>
      </c>
      <c r="K18" s="517">
        <v>148.66</v>
      </c>
      <c r="L18" s="590">
        <v>0.12</v>
      </c>
      <c r="M18" s="898">
        <v>0.12</v>
      </c>
      <c r="N18" s="591">
        <v>18.57</v>
      </c>
      <c r="O18" s="591">
        <v>90</v>
      </c>
      <c r="P18" s="683">
        <v>0.09</v>
      </c>
      <c r="Q18" s="590">
        <v>43.3</v>
      </c>
      <c r="R18" s="591">
        <v>85.5</v>
      </c>
      <c r="S18" s="591">
        <v>28.93</v>
      </c>
      <c r="T18" s="591">
        <v>1.32</v>
      </c>
      <c r="U18" s="591">
        <v>556.63</v>
      </c>
      <c r="V18" s="591">
        <v>0</v>
      </c>
      <c r="W18" s="591">
        <v>0</v>
      </c>
      <c r="X18" s="592">
        <v>0.03</v>
      </c>
    </row>
    <row r="19" spans="1:24" s="18" customFormat="1" ht="48" customHeight="1" x14ac:dyDescent="0.35">
      <c r="A19" s="138"/>
      <c r="B19" s="157" t="s">
        <v>82</v>
      </c>
      <c r="C19" s="209">
        <v>22</v>
      </c>
      <c r="D19" s="302" t="s">
        <v>68</v>
      </c>
      <c r="E19" s="974" t="s">
        <v>174</v>
      </c>
      <c r="F19" s="209">
        <v>150</v>
      </c>
      <c r="G19" s="230"/>
      <c r="H19" s="308">
        <v>2.4</v>
      </c>
      <c r="I19" s="65">
        <v>6.9</v>
      </c>
      <c r="J19" s="66">
        <v>14.1</v>
      </c>
      <c r="K19" s="309">
        <v>128.85</v>
      </c>
      <c r="L19" s="308">
        <v>0.09</v>
      </c>
      <c r="M19" s="308">
        <v>7.0000000000000001E-3</v>
      </c>
      <c r="N19" s="65">
        <v>21.27</v>
      </c>
      <c r="O19" s="65">
        <v>420</v>
      </c>
      <c r="P19" s="66">
        <v>6.0000000000000001E-3</v>
      </c>
      <c r="Q19" s="467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2"/>
      <c r="C20" s="213">
        <v>114</v>
      </c>
      <c r="D20" s="191" t="s">
        <v>47</v>
      </c>
      <c r="E20" s="975" t="s">
        <v>54</v>
      </c>
      <c r="F20" s="445">
        <v>200</v>
      </c>
      <c r="G20" s="191"/>
      <c r="H20" s="305">
        <v>0.2</v>
      </c>
      <c r="I20" s="17">
        <v>0</v>
      </c>
      <c r="J20" s="46">
        <v>11</v>
      </c>
      <c r="K20" s="324">
        <v>44.8</v>
      </c>
      <c r="L20" s="305">
        <v>0</v>
      </c>
      <c r="M20" s="19">
        <v>0</v>
      </c>
      <c r="N20" s="17">
        <v>0.08</v>
      </c>
      <c r="O20" s="17">
        <v>0</v>
      </c>
      <c r="P20" s="20">
        <v>0</v>
      </c>
      <c r="Q20" s="305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2"/>
      <c r="C21" s="528">
        <v>119</v>
      </c>
      <c r="D21" s="257" t="s">
        <v>14</v>
      </c>
      <c r="E21" s="976" t="s">
        <v>58</v>
      </c>
      <c r="F21" s="840">
        <v>30</v>
      </c>
      <c r="G21" s="175"/>
      <c r="H21" s="21">
        <v>2.13</v>
      </c>
      <c r="I21" s="22">
        <v>0.21</v>
      </c>
      <c r="J21" s="54">
        <v>13.26</v>
      </c>
      <c r="K21" s="585">
        <v>72</v>
      </c>
      <c r="L21" s="352">
        <v>0.03</v>
      </c>
      <c r="M21" s="22">
        <v>0.01</v>
      </c>
      <c r="N21" s="22">
        <v>0</v>
      </c>
      <c r="O21" s="22">
        <v>0</v>
      </c>
      <c r="P21" s="23">
        <v>0</v>
      </c>
      <c r="Q21" s="352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2"/>
      <c r="C22" s="130">
        <v>120</v>
      </c>
      <c r="D22" s="257" t="s">
        <v>15</v>
      </c>
      <c r="E22" s="976" t="s">
        <v>49</v>
      </c>
      <c r="F22" s="840">
        <v>20</v>
      </c>
      <c r="G22" s="175"/>
      <c r="H22" s="21">
        <v>1.1399999999999999</v>
      </c>
      <c r="I22" s="22">
        <v>0.22</v>
      </c>
      <c r="J22" s="54">
        <v>7.44</v>
      </c>
      <c r="K22" s="585">
        <v>36.26</v>
      </c>
      <c r="L22" s="352">
        <v>0.02</v>
      </c>
      <c r="M22" s="22">
        <v>2.4E-2</v>
      </c>
      <c r="N22" s="22">
        <v>0.08</v>
      </c>
      <c r="O22" s="22">
        <v>0</v>
      </c>
      <c r="P22" s="23">
        <v>0</v>
      </c>
      <c r="Q22" s="352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2"/>
      <c r="C23" s="570"/>
      <c r="D23" s="748"/>
      <c r="E23" s="977" t="s">
        <v>21</v>
      </c>
      <c r="F23" s="843">
        <f>F14+F15+F16+F18+F20+F21+F22</f>
        <v>750</v>
      </c>
      <c r="G23" s="379"/>
      <c r="H23" s="704">
        <f>H14+H15+H16+H18+H20+H21+H22</f>
        <v>32.18</v>
      </c>
      <c r="I23" s="596">
        <f t="shared" ref="I23:X23" si="1">I14+I15+I16+I18+I20+I21+I22</f>
        <v>33.04</v>
      </c>
      <c r="J23" s="597">
        <f t="shared" si="1"/>
        <v>70.58</v>
      </c>
      <c r="K23" s="663">
        <f t="shared" si="1"/>
        <v>720.79999999999984</v>
      </c>
      <c r="L23" s="595">
        <f t="shared" si="1"/>
        <v>0.35</v>
      </c>
      <c r="M23" s="596">
        <f t="shared" si="1"/>
        <v>0.35400000000000004</v>
      </c>
      <c r="N23" s="596">
        <f t="shared" si="1"/>
        <v>37.39</v>
      </c>
      <c r="O23" s="596">
        <f t="shared" si="1"/>
        <v>346</v>
      </c>
      <c r="P23" s="684">
        <f t="shared" si="1"/>
        <v>0.2</v>
      </c>
      <c r="Q23" s="595">
        <f t="shared" si="1"/>
        <v>147.68</v>
      </c>
      <c r="R23" s="596">
        <f t="shared" si="1"/>
        <v>453.66000000000008</v>
      </c>
      <c r="S23" s="596">
        <f t="shared" si="1"/>
        <v>116.03</v>
      </c>
      <c r="T23" s="596">
        <f t="shared" si="1"/>
        <v>6.71</v>
      </c>
      <c r="U23" s="596">
        <f t="shared" si="1"/>
        <v>1459.4600000000003</v>
      </c>
      <c r="V23" s="596">
        <f t="shared" si="1"/>
        <v>1.41E-2</v>
      </c>
      <c r="W23" s="596">
        <f t="shared" si="1"/>
        <v>8.0000000000000002E-3</v>
      </c>
      <c r="X23" s="597">
        <f t="shared" si="1"/>
        <v>0.128</v>
      </c>
    </row>
    <row r="24" spans="1:24" s="18" customFormat="1" ht="39" customHeight="1" x14ac:dyDescent="0.35">
      <c r="A24" s="138"/>
      <c r="B24" s="819"/>
      <c r="C24" s="571"/>
      <c r="D24" s="756"/>
      <c r="E24" s="978" t="s">
        <v>21</v>
      </c>
      <c r="F24" s="844">
        <f>F14+F15+F17+F18+F20+F21+F22</f>
        <v>750</v>
      </c>
      <c r="G24" s="378"/>
      <c r="H24" s="873">
        <f>H14+H15+H17+H19+H20+H21+H22</f>
        <v>26.82</v>
      </c>
      <c r="I24" s="641">
        <f t="shared" ref="I24:X24" si="2">I14+I15+I17+I19+I20+I21+I22</f>
        <v>42.39</v>
      </c>
      <c r="J24" s="645">
        <f t="shared" si="2"/>
        <v>64.36</v>
      </c>
      <c r="K24" s="682">
        <f t="shared" si="2"/>
        <v>758.2299999999999</v>
      </c>
      <c r="L24" s="644">
        <f t="shared" si="2"/>
        <v>0.70000000000000007</v>
      </c>
      <c r="M24" s="641">
        <f t="shared" si="2"/>
        <v>0.29100000000000004</v>
      </c>
      <c r="N24" s="641">
        <f t="shared" si="2"/>
        <v>39.81</v>
      </c>
      <c r="O24" s="641">
        <f t="shared" si="2"/>
        <v>650</v>
      </c>
      <c r="P24" s="648">
        <f t="shared" si="2"/>
        <v>0.44600000000000001</v>
      </c>
      <c r="Q24" s="644">
        <f t="shared" si="2"/>
        <v>158.19999999999999</v>
      </c>
      <c r="R24" s="641">
        <f t="shared" si="2"/>
        <v>444.23</v>
      </c>
      <c r="S24" s="641">
        <f t="shared" si="2"/>
        <v>123.25999999999999</v>
      </c>
      <c r="T24" s="641">
        <f t="shared" si="2"/>
        <v>6.31</v>
      </c>
      <c r="U24" s="641">
        <f t="shared" si="2"/>
        <v>1071.52</v>
      </c>
      <c r="V24" s="641">
        <f t="shared" si="2"/>
        <v>1.72E-2</v>
      </c>
      <c r="W24" s="641">
        <f t="shared" si="2"/>
        <v>2.4600000000000004E-2</v>
      </c>
      <c r="X24" s="645">
        <f t="shared" si="2"/>
        <v>0.10199999999999999</v>
      </c>
    </row>
    <row r="25" spans="1:24" s="18" customFormat="1" ht="39" customHeight="1" x14ac:dyDescent="0.35">
      <c r="A25" s="138"/>
      <c r="B25" s="817"/>
      <c r="C25" s="572"/>
      <c r="D25" s="751"/>
      <c r="E25" s="979" t="s">
        <v>22</v>
      </c>
      <c r="F25" s="726"/>
      <c r="G25" s="602"/>
      <c r="H25" s="704"/>
      <c r="I25" s="596"/>
      <c r="J25" s="597"/>
      <c r="K25" s="812">
        <f>K23/23.5</f>
        <v>30.672340425531907</v>
      </c>
      <c r="L25" s="595"/>
      <c r="M25" s="596"/>
      <c r="N25" s="596"/>
      <c r="O25" s="596"/>
      <c r="P25" s="684"/>
      <c r="Q25" s="595"/>
      <c r="R25" s="596"/>
      <c r="S25" s="596"/>
      <c r="T25" s="596"/>
      <c r="U25" s="596"/>
      <c r="V25" s="596"/>
      <c r="W25" s="596"/>
      <c r="X25" s="597"/>
    </row>
    <row r="26" spans="1:24" s="18" customFormat="1" ht="39" customHeight="1" thickBot="1" x14ac:dyDescent="0.4">
      <c r="A26" s="332"/>
      <c r="B26" s="732"/>
      <c r="C26" s="759"/>
      <c r="D26" s="758"/>
      <c r="E26" s="980" t="s">
        <v>22</v>
      </c>
      <c r="F26" s="845"/>
      <c r="G26" s="232"/>
      <c r="H26" s="705"/>
      <c r="I26" s="608"/>
      <c r="J26" s="609"/>
      <c r="K26" s="610">
        <f>K24/23.5</f>
        <v>32.265106382978722</v>
      </c>
      <c r="L26" s="607"/>
      <c r="M26" s="608"/>
      <c r="N26" s="608"/>
      <c r="O26" s="608"/>
      <c r="P26" s="685"/>
      <c r="Q26" s="607"/>
      <c r="R26" s="608"/>
      <c r="S26" s="608"/>
      <c r="T26" s="608"/>
      <c r="U26" s="608"/>
      <c r="V26" s="608"/>
      <c r="W26" s="608"/>
      <c r="X26" s="609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32" t="s">
        <v>40</v>
      </c>
      <c r="C4" s="168"/>
      <c r="D4" s="201"/>
      <c r="E4" s="532"/>
      <c r="F4" s="619"/>
      <c r="G4" s="336" t="s">
        <v>23</v>
      </c>
      <c r="H4" s="337"/>
      <c r="I4" s="338"/>
      <c r="J4" s="420" t="s">
        <v>24</v>
      </c>
      <c r="K4" s="983" t="s">
        <v>25</v>
      </c>
      <c r="L4" s="984"/>
      <c r="M4" s="985"/>
      <c r="N4" s="985"/>
      <c r="O4" s="986"/>
      <c r="P4" s="987" t="s">
        <v>26</v>
      </c>
      <c r="Q4" s="988"/>
      <c r="R4" s="988"/>
      <c r="S4" s="988"/>
      <c r="T4" s="988"/>
      <c r="U4" s="988"/>
      <c r="V4" s="988"/>
      <c r="W4" s="992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4" t="s">
        <v>28</v>
      </c>
      <c r="H5" s="91" t="s">
        <v>29</v>
      </c>
      <c r="I5" s="92" t="s">
        <v>30</v>
      </c>
      <c r="J5" s="421" t="s">
        <v>31</v>
      </c>
      <c r="K5" s="494" t="s">
        <v>32</v>
      </c>
      <c r="L5" s="494" t="s">
        <v>135</v>
      </c>
      <c r="M5" s="494" t="s">
        <v>33</v>
      </c>
      <c r="N5" s="694" t="s">
        <v>136</v>
      </c>
      <c r="O5" s="494" t="s">
        <v>137</v>
      </c>
      <c r="P5" s="494" t="s">
        <v>34</v>
      </c>
      <c r="Q5" s="494" t="s">
        <v>35</v>
      </c>
      <c r="R5" s="494" t="s">
        <v>36</v>
      </c>
      <c r="S5" s="494" t="s">
        <v>37</v>
      </c>
      <c r="T5" s="494" t="s">
        <v>138</v>
      </c>
      <c r="U5" s="494" t="s">
        <v>139</v>
      </c>
      <c r="V5" s="494" t="s">
        <v>140</v>
      </c>
      <c r="W5" s="698" t="s">
        <v>141</v>
      </c>
    </row>
    <row r="6" spans="1:23" s="18" customFormat="1" ht="39" customHeight="1" x14ac:dyDescent="0.35">
      <c r="A6" s="186" t="s">
        <v>6</v>
      </c>
      <c r="B6" s="179">
        <v>25</v>
      </c>
      <c r="C6" s="316" t="s">
        <v>20</v>
      </c>
      <c r="D6" s="475" t="s">
        <v>52</v>
      </c>
      <c r="E6" s="477">
        <v>150</v>
      </c>
      <c r="F6" s="179"/>
      <c r="G6" s="41">
        <v>0.6</v>
      </c>
      <c r="H6" s="42">
        <v>0.45</v>
      </c>
      <c r="I6" s="49">
        <v>12.3</v>
      </c>
      <c r="J6" s="242">
        <v>54.9</v>
      </c>
      <c r="K6" s="341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7" t="s">
        <v>66</v>
      </c>
      <c r="D7" s="193" t="s">
        <v>88</v>
      </c>
      <c r="E7" s="212">
        <v>150</v>
      </c>
      <c r="F7" s="257"/>
      <c r="G7" s="21">
        <v>18.75</v>
      </c>
      <c r="H7" s="22">
        <v>19.5</v>
      </c>
      <c r="I7" s="23">
        <v>2.7</v>
      </c>
      <c r="J7" s="243">
        <v>261.45</v>
      </c>
      <c r="K7" s="352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2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2">
        <v>0</v>
      </c>
    </row>
    <row r="8" spans="1:23" s="18" customFormat="1" ht="39" customHeight="1" x14ac:dyDescent="0.35">
      <c r="A8" s="136"/>
      <c r="B8" s="175">
        <v>115</v>
      </c>
      <c r="C8" s="319" t="s">
        <v>18</v>
      </c>
      <c r="D8" s="303" t="s">
        <v>46</v>
      </c>
      <c r="E8" s="247">
        <v>200</v>
      </c>
      <c r="F8" s="176"/>
      <c r="G8" s="19">
        <v>6.64</v>
      </c>
      <c r="H8" s="17">
        <v>5.14</v>
      </c>
      <c r="I8" s="20">
        <v>18.600000000000001</v>
      </c>
      <c r="J8" s="240">
        <v>148.4</v>
      </c>
      <c r="K8" s="352">
        <v>0.06</v>
      </c>
      <c r="L8" s="21">
        <v>0.26</v>
      </c>
      <c r="M8" s="22">
        <v>2.6</v>
      </c>
      <c r="N8" s="22">
        <v>41.6</v>
      </c>
      <c r="O8" s="23">
        <v>0.06</v>
      </c>
      <c r="P8" s="352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2">
        <v>4.5999999999999999E-2</v>
      </c>
    </row>
    <row r="9" spans="1:23" s="18" customFormat="1" ht="39" customHeight="1" x14ac:dyDescent="0.35">
      <c r="A9" s="136"/>
      <c r="B9" s="176">
        <v>121</v>
      </c>
      <c r="C9" s="310" t="s">
        <v>53</v>
      </c>
      <c r="D9" s="272" t="s">
        <v>53</v>
      </c>
      <c r="E9" s="927">
        <v>30</v>
      </c>
      <c r="F9" s="174"/>
      <c r="G9" s="19">
        <v>2.16</v>
      </c>
      <c r="H9" s="17">
        <v>0.81</v>
      </c>
      <c r="I9" s="20">
        <v>14.73</v>
      </c>
      <c r="J9" s="240">
        <v>75.66</v>
      </c>
      <c r="K9" s="305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3">
        <v>20</v>
      </c>
      <c r="F10" s="174"/>
      <c r="G10" s="19">
        <v>1.1399999999999999</v>
      </c>
      <c r="H10" s="17">
        <v>0.22</v>
      </c>
      <c r="I10" s="20">
        <v>7.44</v>
      </c>
      <c r="J10" s="241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4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44"/>
      <c r="C11" s="319"/>
      <c r="D11" s="408" t="s">
        <v>21</v>
      </c>
      <c r="E11" s="928">
        <f>SUM(E6:E10)</f>
        <v>550</v>
      </c>
      <c r="F11" s="176"/>
      <c r="G11" s="929">
        <f t="shared" ref="G11:W11" si="0">SUM(G6:G10)</f>
        <v>29.290000000000003</v>
      </c>
      <c r="H11" s="930">
        <f t="shared" si="0"/>
        <v>26.119999999999997</v>
      </c>
      <c r="I11" s="931">
        <f t="shared" si="0"/>
        <v>55.769999999999996</v>
      </c>
      <c r="J11" s="932">
        <f t="shared" si="0"/>
        <v>576.66999999999996</v>
      </c>
      <c r="K11" s="929">
        <f t="shared" si="0"/>
        <v>0.22</v>
      </c>
      <c r="L11" s="930">
        <f t="shared" si="0"/>
        <v>0.91400000000000003</v>
      </c>
      <c r="M11" s="930">
        <f t="shared" si="0"/>
        <v>10.79</v>
      </c>
      <c r="N11" s="930">
        <f t="shared" si="0"/>
        <v>431.6</v>
      </c>
      <c r="O11" s="931">
        <f t="shared" si="0"/>
        <v>2.72</v>
      </c>
      <c r="P11" s="933">
        <f t="shared" si="0"/>
        <v>537.98</v>
      </c>
      <c r="Q11" s="930">
        <f t="shared" si="0"/>
        <v>583.5</v>
      </c>
      <c r="R11" s="930">
        <f t="shared" si="0"/>
        <v>100.32000000000001</v>
      </c>
      <c r="S11" s="930">
        <f t="shared" si="0"/>
        <v>8.08</v>
      </c>
      <c r="T11" s="930">
        <f t="shared" si="0"/>
        <v>855.9</v>
      </c>
      <c r="U11" s="930">
        <f t="shared" si="0"/>
        <v>2.3E-2</v>
      </c>
      <c r="V11" s="930">
        <f t="shared" si="0"/>
        <v>4.1200000000000001E-2</v>
      </c>
      <c r="W11" s="934">
        <f t="shared" si="0"/>
        <v>7.8E-2</v>
      </c>
    </row>
    <row r="12" spans="1:23" s="18" customFormat="1" ht="39" customHeight="1" thickBot="1" x14ac:dyDescent="0.4">
      <c r="A12" s="136"/>
      <c r="B12" s="935"/>
      <c r="C12" s="936"/>
      <c r="D12" s="409" t="s">
        <v>22</v>
      </c>
      <c r="E12" s="937"/>
      <c r="F12" s="935"/>
      <c r="G12" s="938"/>
      <c r="H12" s="939"/>
      <c r="I12" s="940"/>
      <c r="J12" s="941">
        <f>J11/23.5</f>
        <v>24.539148936170211</v>
      </c>
      <c r="K12" s="938"/>
      <c r="L12" s="938"/>
      <c r="M12" s="939"/>
      <c r="N12" s="939"/>
      <c r="O12" s="940"/>
      <c r="P12" s="942"/>
      <c r="Q12" s="939"/>
      <c r="R12" s="939"/>
      <c r="S12" s="939"/>
      <c r="T12" s="939"/>
      <c r="U12" s="939"/>
      <c r="V12" s="939"/>
      <c r="W12" s="943"/>
    </row>
    <row r="13" spans="1:23" s="18" customFormat="1" ht="39" customHeight="1" x14ac:dyDescent="0.35">
      <c r="A13" s="186" t="s">
        <v>7</v>
      </c>
      <c r="B13" s="179">
        <v>13</v>
      </c>
      <c r="C13" s="544" t="s">
        <v>8</v>
      </c>
      <c r="D13" s="316" t="s">
        <v>62</v>
      </c>
      <c r="E13" s="793">
        <v>60</v>
      </c>
      <c r="F13" s="349"/>
      <c r="G13" s="328">
        <v>1.2</v>
      </c>
      <c r="H13" s="39">
        <v>4.26</v>
      </c>
      <c r="I13" s="276">
        <v>6.18</v>
      </c>
      <c r="J13" s="423">
        <v>67.92</v>
      </c>
      <c r="K13" s="369">
        <v>0.03</v>
      </c>
      <c r="L13" s="363">
        <v>0.02</v>
      </c>
      <c r="M13" s="114">
        <v>7.44</v>
      </c>
      <c r="N13" s="114">
        <v>930</v>
      </c>
      <c r="O13" s="115">
        <v>0</v>
      </c>
      <c r="P13" s="369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19" t="s">
        <v>9</v>
      </c>
      <c r="D14" s="407" t="s">
        <v>129</v>
      </c>
      <c r="E14" s="361">
        <v>200</v>
      </c>
      <c r="F14" s="176"/>
      <c r="G14" s="306">
        <v>7.24</v>
      </c>
      <c r="H14" s="13">
        <v>8.9</v>
      </c>
      <c r="I14" s="50">
        <v>11.36</v>
      </c>
      <c r="J14" s="131">
        <v>155.80000000000001</v>
      </c>
      <c r="K14" s="306">
        <v>0.04</v>
      </c>
      <c r="L14" s="100">
        <v>0.04</v>
      </c>
      <c r="M14" s="13">
        <v>4.76</v>
      </c>
      <c r="N14" s="13">
        <v>180</v>
      </c>
      <c r="O14" s="50">
        <v>0</v>
      </c>
      <c r="P14" s="306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0">
        <v>148</v>
      </c>
      <c r="C15" s="257" t="s">
        <v>10</v>
      </c>
      <c r="D15" s="401" t="s">
        <v>123</v>
      </c>
      <c r="E15" s="362">
        <v>90</v>
      </c>
      <c r="F15" s="175"/>
      <c r="G15" s="305">
        <v>19.71</v>
      </c>
      <c r="H15" s="17">
        <v>15.75</v>
      </c>
      <c r="I15" s="46">
        <v>6.21</v>
      </c>
      <c r="J15" s="324">
        <v>245.34</v>
      </c>
      <c r="K15" s="305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7" t="s">
        <v>68</v>
      </c>
      <c r="D16" s="401" t="s">
        <v>134</v>
      </c>
      <c r="E16" s="362">
        <v>150</v>
      </c>
      <c r="F16" s="175"/>
      <c r="G16" s="315">
        <v>4.3499999999999996</v>
      </c>
      <c r="H16" s="105">
        <v>3.9</v>
      </c>
      <c r="I16" s="262">
        <v>20.399999999999999</v>
      </c>
      <c r="J16" s="528">
        <v>134.25</v>
      </c>
      <c r="K16" s="315">
        <v>0.12</v>
      </c>
      <c r="L16" s="263">
        <v>0.08</v>
      </c>
      <c r="M16" s="105">
        <v>0</v>
      </c>
      <c r="N16" s="105">
        <v>19.5</v>
      </c>
      <c r="O16" s="262">
        <v>0.08</v>
      </c>
      <c r="P16" s="315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2">
        <v>8.9999999999999993E-3</v>
      </c>
    </row>
    <row r="17" spans="1:23" s="18" customFormat="1" ht="42.75" customHeight="1" x14ac:dyDescent="0.35">
      <c r="A17" s="138"/>
      <c r="B17" s="265">
        <v>100</v>
      </c>
      <c r="C17" s="259" t="s">
        <v>94</v>
      </c>
      <c r="D17" s="193" t="s">
        <v>92</v>
      </c>
      <c r="E17" s="175">
        <v>200</v>
      </c>
      <c r="F17" s="530"/>
      <c r="G17" s="352">
        <v>0.2</v>
      </c>
      <c r="H17" s="22">
        <v>0</v>
      </c>
      <c r="I17" s="54">
        <v>15.56</v>
      </c>
      <c r="J17" s="243">
        <v>63.2</v>
      </c>
      <c r="K17" s="305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5" t="s">
        <v>58</v>
      </c>
      <c r="E18" s="213">
        <v>45</v>
      </c>
      <c r="F18" s="174"/>
      <c r="G18" s="305">
        <v>3.19</v>
      </c>
      <c r="H18" s="17">
        <v>0.31</v>
      </c>
      <c r="I18" s="46">
        <v>19.89</v>
      </c>
      <c r="J18" s="240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5" t="s">
        <v>49</v>
      </c>
      <c r="E19" s="213">
        <v>25</v>
      </c>
      <c r="F19" s="174"/>
      <c r="G19" s="305">
        <v>1.42</v>
      </c>
      <c r="H19" s="17">
        <v>0.27</v>
      </c>
      <c r="I19" s="46">
        <v>9.3000000000000007</v>
      </c>
      <c r="J19" s="240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09"/>
      <c r="C20" s="282"/>
      <c r="D20" s="408" t="s">
        <v>21</v>
      </c>
      <c r="E20" s="518">
        <f>SUM(E13:E19)</f>
        <v>770</v>
      </c>
      <c r="F20" s="344"/>
      <c r="G20" s="253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4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3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09" t="s">
        <v>22</v>
      </c>
      <c r="E21" s="273"/>
      <c r="F21" s="173"/>
      <c r="G21" s="519"/>
      <c r="H21" s="520"/>
      <c r="I21" s="521"/>
      <c r="J21" s="562">
        <f>J20/23.5</f>
        <v>34.886382978723411</v>
      </c>
      <c r="K21" s="519"/>
      <c r="L21" s="697"/>
      <c r="M21" s="520"/>
      <c r="N21" s="520"/>
      <c r="O21" s="521"/>
      <c r="P21" s="519"/>
      <c r="Q21" s="520"/>
      <c r="R21" s="520"/>
      <c r="S21" s="520"/>
      <c r="T21" s="520"/>
      <c r="U21" s="520"/>
      <c r="V21" s="520"/>
      <c r="W21" s="521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2022-03-11T06:22:11Z</dcterms:modified>
</cp:coreProperties>
</file>