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13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30"/>
  <c r="K13" i="20" l="1"/>
  <c r="J20" i="6" l="1"/>
  <c r="K24" i="31" l="1"/>
  <c r="K23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<sst xmlns="http://schemas.openxmlformats.org/spreadsheetml/2006/main" count="1532" uniqueCount="195">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</sst>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0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24" t="s">
        <v>40</v>
      </c>
      <c r="C4" s="361"/>
      <c r="D4" s="489"/>
      <c r="E4" s="624"/>
      <c r="F4" s="623"/>
      <c r="G4" s="338" t="s">
        <v>23</v>
      </c>
      <c r="H4" s="339"/>
      <c r="I4" s="340"/>
      <c r="J4" s="422" t="s">
        <v>24</v>
      </c>
      <c r="K4" s="989" t="s">
        <v>25</v>
      </c>
      <c r="L4" s="990"/>
      <c r="M4" s="991"/>
      <c r="N4" s="991"/>
      <c r="O4" s="992"/>
      <c r="P4" s="993" t="s">
        <v>26</v>
      </c>
      <c r="Q4" s="994"/>
      <c r="R4" s="994"/>
      <c r="S4" s="994"/>
      <c r="T4" s="994"/>
      <c r="U4" s="994"/>
      <c r="V4" s="994"/>
      <c r="W4" s="994"/>
    </row>
    <row r="5" spans="1:23" ht="47" thickBot="1" x14ac:dyDescent="0.4">
      <c r="A5" s="108" t="s">
        <v>0</v>
      </c>
      <c r="B5" s="135" t="s">
        <v>41</v>
      </c>
      <c r="C5" s="635" t="s">
        <v>42</v>
      </c>
      <c r="D5" s="165" t="s">
        <v>39</v>
      </c>
      <c r="E5" s="135" t="s">
        <v>27</v>
      </c>
      <c r="F5" s="128" t="s">
        <v>38</v>
      </c>
      <c r="G5" s="304" t="s">
        <v>28</v>
      </c>
      <c r="H5" s="91" t="s">
        <v>29</v>
      </c>
      <c r="I5" s="92" t="s">
        <v>30</v>
      </c>
      <c r="J5" s="423" t="s">
        <v>31</v>
      </c>
      <c r="K5" s="496" t="s">
        <v>32</v>
      </c>
      <c r="L5" s="496" t="s">
        <v>138</v>
      </c>
      <c r="M5" s="496" t="s">
        <v>33</v>
      </c>
      <c r="N5" s="700" t="s">
        <v>139</v>
      </c>
      <c r="O5" s="496" t="s">
        <v>140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141</v>
      </c>
      <c r="U5" s="496" t="s">
        <v>142</v>
      </c>
      <c r="V5" s="496" t="s">
        <v>143</v>
      </c>
      <c r="W5" s="496" t="s">
        <v>144</v>
      </c>
    </row>
    <row r="6" spans="1:23" ht="34.5" customHeight="1" x14ac:dyDescent="0.35">
      <c r="A6" s="109" t="s">
        <v>6</v>
      </c>
      <c r="B6" s="274">
        <v>225</v>
      </c>
      <c r="C6" s="271" t="s">
        <v>20</v>
      </c>
      <c r="D6" s="350" t="s">
        <v>184</v>
      </c>
      <c r="E6" s="274" t="s">
        <v>98</v>
      </c>
      <c r="F6" s="629"/>
      <c r="G6" s="330">
        <v>4.5999999999999996</v>
      </c>
      <c r="H6" s="39">
        <v>13.4</v>
      </c>
      <c r="I6" s="276">
        <v>26.9</v>
      </c>
      <c r="J6" s="634">
        <v>250</v>
      </c>
      <c r="K6" s="305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3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2">
        <v>56</v>
      </c>
      <c r="C7" s="257" t="s">
        <v>66</v>
      </c>
      <c r="D7" s="388" t="s">
        <v>112</v>
      </c>
      <c r="E7" s="233" t="s">
        <v>99</v>
      </c>
      <c r="F7" s="130"/>
      <c r="G7" s="354">
        <v>6.31</v>
      </c>
      <c r="H7" s="22">
        <v>7.15</v>
      </c>
      <c r="I7" s="54">
        <v>31.59</v>
      </c>
      <c r="J7" s="353">
        <v>215.25</v>
      </c>
      <c r="K7" s="305">
        <v>0.06</v>
      </c>
      <c r="L7" s="19">
        <v>2.3E-2</v>
      </c>
      <c r="M7" s="17">
        <v>0.88</v>
      </c>
      <c r="N7" s="17">
        <v>32.4</v>
      </c>
      <c r="O7" s="20">
        <v>0.1</v>
      </c>
      <c r="P7" s="305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1" t="s">
        <v>11</v>
      </c>
      <c r="E8" s="174">
        <v>200</v>
      </c>
      <c r="F8" s="323"/>
      <c r="G8" s="305">
        <v>0.2</v>
      </c>
      <c r="H8" s="17">
        <v>0</v>
      </c>
      <c r="I8" s="46">
        <v>11</v>
      </c>
      <c r="J8" s="327">
        <v>45.6</v>
      </c>
      <c r="K8" s="305">
        <v>0</v>
      </c>
      <c r="L8" s="19">
        <v>0</v>
      </c>
      <c r="M8" s="17">
        <v>2.6</v>
      </c>
      <c r="N8" s="17">
        <v>0</v>
      </c>
      <c r="O8" s="46">
        <v>0</v>
      </c>
      <c r="P8" s="305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1" t="s">
        <v>14</v>
      </c>
      <c r="D9" s="272" t="s">
        <v>53</v>
      </c>
      <c r="E9" s="447">
        <v>30</v>
      </c>
      <c r="F9" s="174"/>
      <c r="G9" s="19">
        <v>2.16</v>
      </c>
      <c r="H9" s="17">
        <v>0.81</v>
      </c>
      <c r="I9" s="20">
        <v>14.73</v>
      </c>
      <c r="J9" s="240">
        <v>75.66</v>
      </c>
      <c r="K9" s="305">
        <v>0.04</v>
      </c>
      <c r="L9" s="19">
        <v>0.01</v>
      </c>
      <c r="M9" s="17">
        <v>0</v>
      </c>
      <c r="N9" s="17">
        <v>0</v>
      </c>
      <c r="O9" s="46">
        <v>0</v>
      </c>
      <c r="P9" s="30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7" t="s">
        <v>15</v>
      </c>
      <c r="D10" s="259" t="s">
        <v>13</v>
      </c>
      <c r="E10" s="175">
        <v>20</v>
      </c>
      <c r="F10" s="627"/>
      <c r="G10" s="354">
        <v>1.1399999999999999</v>
      </c>
      <c r="H10" s="22">
        <v>0.22</v>
      </c>
      <c r="I10" s="54">
        <v>7.44</v>
      </c>
      <c r="J10" s="588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4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190</v>
      </c>
      <c r="C11" s="221" t="s">
        <v>18</v>
      </c>
      <c r="D11" s="272" t="s">
        <v>191</v>
      </c>
      <c r="E11" s="956">
        <v>250</v>
      </c>
      <c r="F11" s="167"/>
      <c r="G11" s="305">
        <v>1.5</v>
      </c>
      <c r="H11" s="17">
        <v>0</v>
      </c>
      <c r="I11" s="46">
        <v>31.25</v>
      </c>
      <c r="J11" s="326">
        <v>131</v>
      </c>
      <c r="K11" s="305"/>
      <c r="L11" s="17"/>
      <c r="M11" s="17"/>
      <c r="N11" s="17"/>
      <c r="O11" s="20"/>
      <c r="P11" s="305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7"/>
      <c r="D12" s="390" t="s">
        <v>21</v>
      </c>
      <c r="E12" s="346">
        <v>795</v>
      </c>
      <c r="F12" s="627"/>
      <c r="G12" s="253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30">
        <f>J6+J7+J8+J9+J10+J11</f>
        <v>753.77</v>
      </c>
      <c r="K12" s="253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3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7"/>
      <c r="D13" s="390" t="s">
        <v>22</v>
      </c>
      <c r="E13" s="175"/>
      <c r="F13" s="627"/>
      <c r="G13" s="256"/>
      <c r="H13" s="59"/>
      <c r="I13" s="146"/>
      <c r="J13" s="628">
        <f>J12/23.5</f>
        <v>32.075319148936167</v>
      </c>
      <c r="K13" s="256"/>
      <c r="L13" s="197"/>
      <c r="M13" s="631"/>
      <c r="N13" s="631"/>
      <c r="O13" s="632"/>
      <c r="P13" s="633"/>
      <c r="Q13" s="631"/>
      <c r="R13" s="631"/>
      <c r="S13" s="631"/>
      <c r="T13" s="631"/>
      <c r="U13" s="631"/>
      <c r="V13" s="631"/>
      <c r="W13" s="632"/>
    </row>
    <row r="14" spans="1:23" ht="34.5" customHeight="1" x14ac:dyDescent="0.35">
      <c r="A14" s="111" t="s">
        <v>7</v>
      </c>
      <c r="B14" s="179">
        <v>25</v>
      </c>
      <c r="C14" s="317" t="s">
        <v>20</v>
      </c>
      <c r="D14" s="477" t="s">
        <v>52</v>
      </c>
      <c r="E14" s="479">
        <v>150</v>
      </c>
      <c r="F14" s="179"/>
      <c r="G14" s="41">
        <v>0.6</v>
      </c>
      <c r="H14" s="42">
        <v>0.45</v>
      </c>
      <c r="I14" s="49">
        <v>12.3</v>
      </c>
      <c r="J14" s="692">
        <v>54.9</v>
      </c>
      <c r="K14" s="343">
        <v>0.03</v>
      </c>
      <c r="L14" s="41">
        <v>0.05</v>
      </c>
      <c r="M14" s="42">
        <v>7.5</v>
      </c>
      <c r="N14" s="42">
        <v>0</v>
      </c>
      <c r="O14" s="43">
        <v>0</v>
      </c>
      <c r="P14" s="343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1" t="s">
        <v>16</v>
      </c>
      <c r="E15" s="174">
        <v>200</v>
      </c>
      <c r="F15" s="221"/>
      <c r="G15" s="305">
        <v>6</v>
      </c>
      <c r="H15" s="17">
        <v>6.28</v>
      </c>
      <c r="I15" s="46">
        <v>7.12</v>
      </c>
      <c r="J15" s="327">
        <v>109.74</v>
      </c>
      <c r="K15" s="305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5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1" t="s">
        <v>193</v>
      </c>
      <c r="E16" s="174">
        <v>250</v>
      </c>
      <c r="F16" s="221"/>
      <c r="G16" s="305">
        <v>27.75</v>
      </c>
      <c r="H16" s="17">
        <v>11.25</v>
      </c>
      <c r="I16" s="46">
        <v>38</v>
      </c>
      <c r="J16" s="241">
        <v>365.25</v>
      </c>
      <c r="K16" s="305">
        <v>0.1</v>
      </c>
      <c r="L16" s="19">
        <v>0.2</v>
      </c>
      <c r="M16" s="17">
        <v>1.32</v>
      </c>
      <c r="N16" s="17">
        <v>150</v>
      </c>
      <c r="O16" s="46">
        <v>0</v>
      </c>
      <c r="P16" s="305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1" t="s">
        <v>17</v>
      </c>
      <c r="E17" s="174">
        <v>200</v>
      </c>
      <c r="F17" s="221"/>
      <c r="G17" s="305">
        <v>0.4</v>
      </c>
      <c r="H17" s="17">
        <v>0</v>
      </c>
      <c r="I17" s="46">
        <v>27</v>
      </c>
      <c r="J17" s="327">
        <v>110</v>
      </c>
      <c r="K17" s="305">
        <v>0</v>
      </c>
      <c r="L17" s="19">
        <v>0</v>
      </c>
      <c r="M17" s="17">
        <v>1.4</v>
      </c>
      <c r="N17" s="17">
        <v>0</v>
      </c>
      <c r="O17" s="46">
        <v>0</v>
      </c>
      <c r="P17" s="305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1" t="s">
        <v>58</v>
      </c>
      <c r="E18" s="174">
        <v>30</v>
      </c>
      <c r="F18" s="221"/>
      <c r="G18" s="305">
        <v>2.13</v>
      </c>
      <c r="H18" s="17">
        <v>0.21</v>
      </c>
      <c r="I18" s="46">
        <v>13.26</v>
      </c>
      <c r="J18" s="327">
        <v>72</v>
      </c>
      <c r="K18" s="354">
        <v>0.03</v>
      </c>
      <c r="L18" s="21">
        <v>0.01</v>
      </c>
      <c r="M18" s="22">
        <v>0</v>
      </c>
      <c r="N18" s="22">
        <v>0</v>
      </c>
      <c r="O18" s="54">
        <v>0</v>
      </c>
      <c r="P18" s="354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1" t="s">
        <v>49</v>
      </c>
      <c r="E19" s="174">
        <v>20</v>
      </c>
      <c r="F19" s="221"/>
      <c r="G19" s="305">
        <v>1.1399999999999999</v>
      </c>
      <c r="H19" s="17">
        <v>0.22</v>
      </c>
      <c r="I19" s="46">
        <v>7.44</v>
      </c>
      <c r="J19" s="327">
        <v>36.26</v>
      </c>
      <c r="K19" s="354">
        <v>0.02</v>
      </c>
      <c r="L19" s="21">
        <v>2.4E-2</v>
      </c>
      <c r="M19" s="22">
        <v>0.08</v>
      </c>
      <c r="N19" s="22">
        <v>0</v>
      </c>
      <c r="O19" s="54">
        <v>0</v>
      </c>
      <c r="P19" s="354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4"/>
      <c r="C20" s="286"/>
      <c r="D20" s="390" t="s">
        <v>21</v>
      </c>
      <c r="E20" s="420">
        <f>SUM(E14:E19)</f>
        <v>850</v>
      </c>
      <c r="F20" s="324"/>
      <c r="G20" s="251">
        <f>SUM(G14:G19)</f>
        <v>38.020000000000003</v>
      </c>
      <c r="H20" s="15">
        <f>SUM(H14:H19)</f>
        <v>18.41</v>
      </c>
      <c r="I20" s="51">
        <f>SUM(I14:I19)</f>
        <v>105.12</v>
      </c>
      <c r="J20" s="427">
        <f>SUM(J14:J19)</f>
        <v>748.15</v>
      </c>
      <c r="K20" s="251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1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01"/>
      <c r="B21" s="435"/>
      <c r="C21" s="385"/>
      <c r="D21" s="391" t="s">
        <v>22</v>
      </c>
      <c r="E21" s="385"/>
      <c r="F21" s="413"/>
      <c r="G21" s="499"/>
      <c r="H21" s="45"/>
      <c r="I21" s="500"/>
      <c r="J21" s="428">
        <f>J20/23.5</f>
        <v>31.836170212765957</v>
      </c>
      <c r="K21" s="387"/>
      <c r="L21" s="383"/>
      <c r="M21" s="47"/>
      <c r="N21" s="47"/>
      <c r="O21" s="48"/>
      <c r="P21" s="387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35" t="s">
        <v>40</v>
      </c>
      <c r="D4" s="168"/>
      <c r="E4" s="201"/>
      <c r="F4" s="535"/>
      <c r="G4" s="536"/>
      <c r="H4" s="328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1004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4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13" t="s">
        <v>144</v>
      </c>
    </row>
    <row r="6" spans="1:24" s="18" customFormat="1" ht="33.75" customHeight="1" x14ac:dyDescent="0.35">
      <c r="A6" s="566" t="s">
        <v>7</v>
      </c>
      <c r="B6" s="963"/>
      <c r="C6" s="179">
        <v>24</v>
      </c>
      <c r="D6" s="970" t="s">
        <v>8</v>
      </c>
      <c r="E6" s="351" t="s">
        <v>136</v>
      </c>
      <c r="F6" s="179">
        <v>150</v>
      </c>
      <c r="G6" s="317"/>
      <c r="H6" s="343">
        <v>0.6</v>
      </c>
      <c r="I6" s="42">
        <v>0</v>
      </c>
      <c r="J6" s="43">
        <v>16.95</v>
      </c>
      <c r="K6" s="783">
        <v>69</v>
      </c>
      <c r="L6" s="343">
        <v>0.01</v>
      </c>
      <c r="M6" s="42">
        <v>0.03</v>
      </c>
      <c r="N6" s="42">
        <v>19.5</v>
      </c>
      <c r="O6" s="42">
        <v>0</v>
      </c>
      <c r="P6" s="49">
        <v>0</v>
      </c>
      <c r="Q6" s="343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64"/>
      <c r="C7" s="176">
        <v>31</v>
      </c>
      <c r="D7" s="971" t="s">
        <v>9</v>
      </c>
      <c r="E7" s="409" t="s">
        <v>84</v>
      </c>
      <c r="F7" s="231">
        <v>200</v>
      </c>
      <c r="G7" s="129"/>
      <c r="H7" s="306">
        <v>5.74</v>
      </c>
      <c r="I7" s="13">
        <v>8.7799999999999994</v>
      </c>
      <c r="J7" s="50">
        <v>8.74</v>
      </c>
      <c r="K7" s="375">
        <v>138.04</v>
      </c>
      <c r="L7" s="306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66" t="s">
        <v>82</v>
      </c>
      <c r="C8" s="230">
        <v>148</v>
      </c>
      <c r="D8" s="841" t="s">
        <v>10</v>
      </c>
      <c r="E8" s="591" t="s">
        <v>124</v>
      </c>
      <c r="F8" s="461">
        <v>90</v>
      </c>
      <c r="G8" s="209"/>
      <c r="H8" s="579">
        <v>19.71</v>
      </c>
      <c r="I8" s="103">
        <v>15.75</v>
      </c>
      <c r="J8" s="580">
        <v>6.21</v>
      </c>
      <c r="K8" s="784">
        <v>245.34</v>
      </c>
      <c r="L8" s="579">
        <v>0.03</v>
      </c>
      <c r="M8" s="103">
        <v>0.11</v>
      </c>
      <c r="N8" s="103">
        <v>2.4</v>
      </c>
      <c r="O8" s="103">
        <v>173.7</v>
      </c>
      <c r="P8" s="671">
        <v>0.21</v>
      </c>
      <c r="Q8" s="579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80">
        <v>0.51</v>
      </c>
    </row>
    <row r="9" spans="1:24" s="18" customFormat="1" ht="51" customHeight="1" x14ac:dyDescent="0.35">
      <c r="A9" s="119"/>
      <c r="B9" s="966" t="s">
        <v>82</v>
      </c>
      <c r="C9" s="230">
        <v>22</v>
      </c>
      <c r="D9" s="463" t="s">
        <v>68</v>
      </c>
      <c r="E9" s="402" t="s">
        <v>178</v>
      </c>
      <c r="F9" s="209">
        <v>150</v>
      </c>
      <c r="G9" s="230"/>
      <c r="H9" s="469">
        <v>2.4</v>
      </c>
      <c r="I9" s="65">
        <v>6.9</v>
      </c>
      <c r="J9" s="66">
        <v>14.1</v>
      </c>
      <c r="K9" s="309">
        <v>128.85</v>
      </c>
      <c r="L9" s="308">
        <v>0.09</v>
      </c>
      <c r="M9" s="308">
        <v>7.0000000000000001E-3</v>
      </c>
      <c r="N9" s="65">
        <v>21.27</v>
      </c>
      <c r="O9" s="65">
        <v>420</v>
      </c>
      <c r="P9" s="66">
        <v>6.0000000000000001E-3</v>
      </c>
      <c r="Q9" s="469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10"/>
      <c r="C10" s="174">
        <v>114</v>
      </c>
      <c r="D10" s="221" t="s">
        <v>47</v>
      </c>
      <c r="E10" s="272" t="s">
        <v>54</v>
      </c>
      <c r="F10" s="447">
        <v>200</v>
      </c>
      <c r="G10" s="191"/>
      <c r="H10" s="305">
        <v>0.2</v>
      </c>
      <c r="I10" s="17">
        <v>0</v>
      </c>
      <c r="J10" s="46">
        <v>11</v>
      </c>
      <c r="K10" s="326">
        <v>44.8</v>
      </c>
      <c r="L10" s="305">
        <v>0</v>
      </c>
      <c r="M10" s="19">
        <v>0</v>
      </c>
      <c r="N10" s="17">
        <v>0.08</v>
      </c>
      <c r="O10" s="17">
        <v>0</v>
      </c>
      <c r="P10" s="20">
        <v>0</v>
      </c>
      <c r="Q10" s="305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10"/>
      <c r="C11" s="265">
        <v>119</v>
      </c>
      <c r="D11" s="890" t="s">
        <v>14</v>
      </c>
      <c r="E11" s="193" t="s">
        <v>58</v>
      </c>
      <c r="F11" s="175">
        <v>45</v>
      </c>
      <c r="G11" s="130"/>
      <c r="H11" s="354">
        <v>3.19</v>
      </c>
      <c r="I11" s="22">
        <v>0.31</v>
      </c>
      <c r="J11" s="54">
        <v>19.89</v>
      </c>
      <c r="K11" s="374">
        <v>108</v>
      </c>
      <c r="L11" s="354">
        <v>0.05</v>
      </c>
      <c r="M11" s="22">
        <v>0.02</v>
      </c>
      <c r="N11" s="22">
        <v>0</v>
      </c>
      <c r="O11" s="22">
        <v>0</v>
      </c>
      <c r="P11" s="23">
        <v>0</v>
      </c>
      <c r="Q11" s="354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10"/>
      <c r="C12" s="175">
        <v>120</v>
      </c>
      <c r="D12" s="890" t="s">
        <v>15</v>
      </c>
      <c r="E12" s="193" t="s">
        <v>49</v>
      </c>
      <c r="F12" s="175">
        <v>25</v>
      </c>
      <c r="G12" s="130"/>
      <c r="H12" s="354">
        <v>1.42</v>
      </c>
      <c r="I12" s="22">
        <v>0.27</v>
      </c>
      <c r="J12" s="54">
        <v>9.3000000000000007</v>
      </c>
      <c r="K12" s="374">
        <v>45.32</v>
      </c>
      <c r="L12" s="354">
        <v>0.02</v>
      </c>
      <c r="M12" s="22">
        <v>0.03</v>
      </c>
      <c r="N12" s="22">
        <v>0.1</v>
      </c>
      <c r="O12" s="22">
        <v>0</v>
      </c>
      <c r="P12" s="23">
        <v>0</v>
      </c>
      <c r="Q12" s="354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65" t="s">
        <v>80</v>
      </c>
      <c r="C13" s="498"/>
      <c r="D13" s="972"/>
      <c r="E13" s="404" t="s">
        <v>21</v>
      </c>
      <c r="F13" s="381" t="e">
        <f>F6+F7+#REF!+#REF!+F10+F11+F12</f>
        <v>#REF!</v>
      </c>
      <c r="G13" s="666"/>
      <c r="H13" s="598" t="e">
        <f>H6+H7+#REF!+#REF!+H10+H11+H12</f>
        <v>#REF!</v>
      </c>
      <c r="I13" s="599" t="e">
        <f>I6+I7+#REF!+#REF!+I10+I11+I12</f>
        <v>#REF!</v>
      </c>
      <c r="J13" s="600" t="e">
        <f>J6+J7+#REF!+#REF!+J10+J11+J12</f>
        <v>#REF!</v>
      </c>
      <c r="K13" s="686" t="e">
        <f>K6+K7+#REF!+#REF!+K10+K11+K12</f>
        <v>#REF!</v>
      </c>
      <c r="L13" s="598" t="e">
        <f>L6+L7+#REF!+#REF!+L10+L11+L12</f>
        <v>#REF!</v>
      </c>
      <c r="M13" s="599" t="e">
        <f>M6+M7+#REF!+#REF!+M10+M11+M12</f>
        <v>#REF!</v>
      </c>
      <c r="N13" s="599" t="e">
        <f>N6+N7+#REF!+#REF!+N10+N11+N12</f>
        <v>#REF!</v>
      </c>
      <c r="O13" s="599" t="e">
        <f>O6+O7+#REF!+#REF!+O10+O11+O12</f>
        <v>#REF!</v>
      </c>
      <c r="P13" s="690" t="e">
        <f>P6+P7+#REF!+#REF!+P10+P11+P12</f>
        <v>#REF!</v>
      </c>
      <c r="Q13" s="598" t="e">
        <f>Q6+Q7+#REF!+#REF!+Q10+Q11+Q12</f>
        <v>#REF!</v>
      </c>
      <c r="R13" s="599" t="e">
        <f>R6+R7+#REF!+#REF!+R10+R11+R12</f>
        <v>#REF!</v>
      </c>
      <c r="S13" s="599" t="e">
        <f>S6+S7+#REF!+#REF!+S10+S11+S12</f>
        <v>#REF!</v>
      </c>
      <c r="T13" s="599" t="e">
        <f>T6+T7+#REF!+#REF!+T10+T11+T12</f>
        <v>#REF!</v>
      </c>
      <c r="U13" s="599" t="e">
        <f>U6+U7+#REF!+#REF!+U10+U11+U12</f>
        <v>#REF!</v>
      </c>
      <c r="V13" s="599" t="e">
        <f>V6+V7+#REF!+#REF!+V10+V11+V12</f>
        <v>#REF!</v>
      </c>
      <c r="W13" s="599" t="e">
        <f>W6+W7+#REF!+#REF!+W10+W11+W12</f>
        <v>#REF!</v>
      </c>
      <c r="X13" s="600" t="e">
        <f>X6+X7+#REF!+#REF!+X10+X11+X12</f>
        <v>#REF!</v>
      </c>
    </row>
    <row r="14" spans="1:24" s="18" customFormat="1" ht="33.75" customHeight="1" x14ac:dyDescent="0.35">
      <c r="A14" s="119"/>
      <c r="B14" s="967" t="s">
        <v>82</v>
      </c>
      <c r="C14" s="975"/>
      <c r="D14" s="973"/>
      <c r="E14" s="405" t="s">
        <v>21</v>
      </c>
      <c r="F14" s="380" t="e">
        <f>F6+F7+F8+#REF!+F10+F11+F12</f>
        <v>#REF!</v>
      </c>
      <c r="G14" s="688"/>
      <c r="H14" s="647">
        <f t="shared" ref="H14:X14" si="0">H6+H7+H8+H9+H10+H11+H12</f>
        <v>33.26</v>
      </c>
      <c r="I14" s="644">
        <f t="shared" si="0"/>
        <v>32.01</v>
      </c>
      <c r="J14" s="648">
        <f t="shared" si="0"/>
        <v>86.19</v>
      </c>
      <c r="K14" s="687">
        <f t="shared" si="0"/>
        <v>779.35</v>
      </c>
      <c r="L14" s="647">
        <f t="shared" si="0"/>
        <v>0.23999999999999996</v>
      </c>
      <c r="M14" s="644">
        <f t="shared" si="0"/>
        <v>0.27700000000000002</v>
      </c>
      <c r="N14" s="644">
        <f t="shared" si="0"/>
        <v>48.589999999999996</v>
      </c>
      <c r="O14" s="644">
        <f t="shared" si="0"/>
        <v>726.5</v>
      </c>
      <c r="P14" s="651">
        <f t="shared" si="0"/>
        <v>0.27600000000000002</v>
      </c>
      <c r="Q14" s="647">
        <f t="shared" si="0"/>
        <v>171.72</v>
      </c>
      <c r="R14" s="644">
        <f t="shared" si="0"/>
        <v>401.08000000000004</v>
      </c>
      <c r="S14" s="644">
        <f t="shared" si="0"/>
        <v>124.64</v>
      </c>
      <c r="T14" s="644">
        <f t="shared" si="0"/>
        <v>8.7800000000000011</v>
      </c>
      <c r="U14" s="644">
        <f t="shared" si="0"/>
        <v>953.91</v>
      </c>
      <c r="V14" s="644">
        <f t="shared" si="0"/>
        <v>0.1288</v>
      </c>
      <c r="W14" s="644">
        <f t="shared" si="0"/>
        <v>7.3000000000000009E-3</v>
      </c>
      <c r="X14" s="648">
        <f t="shared" si="0"/>
        <v>0.6110000000000001</v>
      </c>
    </row>
    <row r="15" spans="1:24" s="18" customFormat="1" ht="33.75" customHeight="1" thickBot="1" x14ac:dyDescent="0.4">
      <c r="A15" s="119"/>
      <c r="B15" s="968" t="s">
        <v>80</v>
      </c>
      <c r="C15" s="507"/>
      <c r="D15" s="974"/>
      <c r="E15" s="782" t="s">
        <v>22</v>
      </c>
      <c r="F15" s="605"/>
      <c r="G15" s="730"/>
      <c r="H15" s="252"/>
      <c r="I15" s="24"/>
      <c r="J15" s="75"/>
      <c r="K15" s="785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69" t="s">
        <v>82</v>
      </c>
      <c r="C16" s="812"/>
      <c r="D16" s="920"/>
      <c r="E16" s="407" t="s">
        <v>22</v>
      </c>
      <c r="F16" s="232"/>
      <c r="G16" s="210"/>
      <c r="H16" s="610"/>
      <c r="I16" s="611"/>
      <c r="J16" s="612"/>
      <c r="K16" s="786">
        <f>K14/23.5</f>
        <v>33.163829787234043</v>
      </c>
      <c r="L16" s="610"/>
      <c r="M16" s="611"/>
      <c r="N16" s="611"/>
      <c r="O16" s="611"/>
      <c r="P16" s="691"/>
      <c r="Q16" s="610"/>
      <c r="R16" s="611"/>
      <c r="S16" s="611"/>
      <c r="T16" s="611"/>
      <c r="U16" s="611"/>
      <c r="V16" s="611"/>
      <c r="W16" s="611"/>
      <c r="X16" s="61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33"/>
      <c r="B18" s="360"/>
      <c r="C18" s="357"/>
      <c r="D18" s="267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60"/>
      <c r="C19" s="357"/>
      <c r="D19" s="357"/>
      <c r="E19" s="27"/>
      <c r="F19" s="28"/>
      <c r="G19" s="11"/>
      <c r="H19" s="11"/>
      <c r="I19" s="11"/>
      <c r="J19" s="11"/>
      <c r="R19" s="705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4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496" t="s">
        <v>144</v>
      </c>
    </row>
    <row r="6" spans="1:24" s="18" customFormat="1" ht="33.75" customHeight="1" x14ac:dyDescent="0.35">
      <c r="A6" s="111" t="s">
        <v>7</v>
      </c>
      <c r="B6" s="152"/>
      <c r="C6" s="581">
        <v>28</v>
      </c>
      <c r="D6" s="283" t="s">
        <v>20</v>
      </c>
      <c r="E6" s="582" t="s">
        <v>171</v>
      </c>
      <c r="F6" s="547">
        <v>60</v>
      </c>
      <c r="G6" s="677"/>
      <c r="H6" s="681">
        <v>0.42</v>
      </c>
      <c r="I6" s="682">
        <v>0.06</v>
      </c>
      <c r="J6" s="683">
        <v>1.02</v>
      </c>
      <c r="K6" s="684">
        <v>6.18</v>
      </c>
      <c r="L6" s="717">
        <v>0.02</v>
      </c>
      <c r="M6" s="474">
        <v>0.02</v>
      </c>
      <c r="N6" s="57">
        <v>6</v>
      </c>
      <c r="O6" s="57">
        <v>10</v>
      </c>
      <c r="P6" s="58">
        <v>0</v>
      </c>
      <c r="Q6" s="474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67"/>
      <c r="C7" s="130">
        <v>34</v>
      </c>
      <c r="D7" s="170" t="s">
        <v>9</v>
      </c>
      <c r="E7" s="224" t="s">
        <v>83</v>
      </c>
      <c r="F7" s="285">
        <v>200</v>
      </c>
      <c r="G7" s="130"/>
      <c r="H7" s="316">
        <v>9</v>
      </c>
      <c r="I7" s="105">
        <v>5.6</v>
      </c>
      <c r="J7" s="106">
        <v>13.8</v>
      </c>
      <c r="K7" s="265">
        <v>141</v>
      </c>
      <c r="L7" s="316">
        <v>0.24</v>
      </c>
      <c r="M7" s="263">
        <v>0.1</v>
      </c>
      <c r="N7" s="105">
        <v>1.1599999999999999</v>
      </c>
      <c r="O7" s="105">
        <v>160</v>
      </c>
      <c r="P7" s="262">
        <v>0</v>
      </c>
      <c r="Q7" s="263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33.75" customHeight="1" x14ac:dyDescent="0.35">
      <c r="A8" s="119"/>
      <c r="B8" s="153"/>
      <c r="C8" s="130">
        <v>86</v>
      </c>
      <c r="D8" s="257" t="s">
        <v>10</v>
      </c>
      <c r="E8" s="388" t="s">
        <v>86</v>
      </c>
      <c r="F8" s="233">
        <v>240</v>
      </c>
      <c r="G8" s="130"/>
      <c r="H8" s="305">
        <v>20.88</v>
      </c>
      <c r="I8" s="17">
        <v>8.8800000000000008</v>
      </c>
      <c r="J8" s="20">
        <v>24.48</v>
      </c>
      <c r="K8" s="240">
        <v>428.64</v>
      </c>
      <c r="L8" s="305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20" t="s">
        <v>18</v>
      </c>
      <c r="E9" s="303" t="s">
        <v>87</v>
      </c>
      <c r="F9" s="231">
        <v>200</v>
      </c>
      <c r="G9" s="129"/>
      <c r="H9" s="305">
        <v>1</v>
      </c>
      <c r="I9" s="17">
        <v>0</v>
      </c>
      <c r="J9" s="20">
        <v>23.6</v>
      </c>
      <c r="K9" s="240">
        <v>98.4</v>
      </c>
      <c r="L9" s="305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5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2">
        <v>72</v>
      </c>
      <c r="L10" s="354">
        <v>0.03</v>
      </c>
      <c r="M10" s="21">
        <v>0.01</v>
      </c>
      <c r="N10" s="22">
        <v>0</v>
      </c>
      <c r="O10" s="22">
        <v>0</v>
      </c>
      <c r="P10" s="54">
        <v>0</v>
      </c>
      <c r="Q10" s="354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5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2">
        <v>36.26</v>
      </c>
      <c r="L11" s="354">
        <v>0.02</v>
      </c>
      <c r="M11" s="21">
        <v>2.4E-2</v>
      </c>
      <c r="N11" s="22">
        <v>0.08</v>
      </c>
      <c r="O11" s="22">
        <v>0</v>
      </c>
      <c r="P11" s="54">
        <v>0</v>
      </c>
      <c r="Q11" s="35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67"/>
      <c r="C12" s="130"/>
      <c r="D12" s="257"/>
      <c r="E12" s="389" t="s">
        <v>21</v>
      </c>
      <c r="F12" s="346">
        <f>SUM(F6:F11)</f>
        <v>750</v>
      </c>
      <c r="G12" s="130"/>
      <c r="H12" s="354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1">
        <f>K6+K7+K8+K9+K10+K11</f>
        <v>782.4799999999999</v>
      </c>
      <c r="L12" s="354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68"/>
      <c r="C13" s="333"/>
      <c r="D13" s="173"/>
      <c r="E13" s="391" t="s">
        <v>22</v>
      </c>
      <c r="F13" s="178"/>
      <c r="G13" s="260"/>
      <c r="H13" s="256"/>
      <c r="I13" s="59"/>
      <c r="J13" s="166"/>
      <c r="K13" s="515">
        <f>K12/23.5</f>
        <v>33.297021276595743</v>
      </c>
      <c r="L13" s="256"/>
      <c r="M13" s="197"/>
      <c r="N13" s="59"/>
      <c r="O13" s="59"/>
      <c r="P13" s="146"/>
      <c r="Q13" s="197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1"/>
      <c r="F4" s="536"/>
      <c r="G4" s="535"/>
      <c r="H4" s="328" t="s">
        <v>23</v>
      </c>
      <c r="I4" s="85"/>
      <c r="J4" s="329"/>
      <c r="K4" s="238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3.75" customHeight="1" x14ac:dyDescent="0.35">
      <c r="A6" s="111" t="s">
        <v>7</v>
      </c>
      <c r="B6" s="398"/>
      <c r="C6" s="367">
        <v>9</v>
      </c>
      <c r="D6" s="434" t="s">
        <v>20</v>
      </c>
      <c r="E6" s="408" t="s">
        <v>102</v>
      </c>
      <c r="F6" s="412">
        <v>60</v>
      </c>
      <c r="G6" s="787"/>
      <c r="H6" s="343">
        <v>1.26</v>
      </c>
      <c r="I6" s="42">
        <v>4.26</v>
      </c>
      <c r="J6" s="43">
        <v>7.26</v>
      </c>
      <c r="K6" s="425">
        <v>72.48</v>
      </c>
      <c r="L6" s="343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3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9" t="s">
        <v>9</v>
      </c>
      <c r="E7" s="403" t="s">
        <v>91</v>
      </c>
      <c r="F7" s="233">
        <v>200</v>
      </c>
      <c r="G7" s="532"/>
      <c r="H7" s="316">
        <v>6.8</v>
      </c>
      <c r="I7" s="105">
        <v>5.4</v>
      </c>
      <c r="J7" s="262">
        <v>8.8000000000000007</v>
      </c>
      <c r="K7" s="530">
        <v>111</v>
      </c>
      <c r="L7" s="316">
        <v>0.12</v>
      </c>
      <c r="M7" s="105">
        <v>0.1</v>
      </c>
      <c r="N7" s="105">
        <v>7.2</v>
      </c>
      <c r="O7" s="105">
        <v>160</v>
      </c>
      <c r="P7" s="106">
        <v>0</v>
      </c>
      <c r="Q7" s="316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33.75" customHeight="1" x14ac:dyDescent="0.35">
      <c r="A8" s="119"/>
      <c r="B8" s="910"/>
      <c r="C8" s="175">
        <v>81</v>
      </c>
      <c r="D8" s="259" t="s">
        <v>10</v>
      </c>
      <c r="E8" s="200" t="s">
        <v>77</v>
      </c>
      <c r="F8" s="364">
        <v>90</v>
      </c>
      <c r="G8" s="212"/>
      <c r="H8" s="354">
        <v>22.41</v>
      </c>
      <c r="I8" s="22">
        <v>15.3</v>
      </c>
      <c r="J8" s="54">
        <v>0.54</v>
      </c>
      <c r="K8" s="353">
        <v>229.77</v>
      </c>
      <c r="L8" s="354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54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9" t="s">
        <v>94</v>
      </c>
      <c r="E9" s="510" t="s">
        <v>92</v>
      </c>
      <c r="F9" s="233">
        <v>150</v>
      </c>
      <c r="G9" s="532"/>
      <c r="H9" s="316">
        <v>4.05</v>
      </c>
      <c r="I9" s="105">
        <v>4.5</v>
      </c>
      <c r="J9" s="262">
        <v>22.8</v>
      </c>
      <c r="K9" s="530">
        <v>147.30000000000001</v>
      </c>
      <c r="L9" s="316">
        <v>0.11</v>
      </c>
      <c r="M9" s="105">
        <v>0.02</v>
      </c>
      <c r="N9" s="105">
        <v>0</v>
      </c>
      <c r="O9" s="105">
        <v>0</v>
      </c>
      <c r="P9" s="106">
        <v>0</v>
      </c>
      <c r="Q9" s="316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2">
        <v>0.02</v>
      </c>
    </row>
    <row r="10" spans="1:24" s="18" customFormat="1" ht="33.75" customHeight="1" x14ac:dyDescent="0.35">
      <c r="A10" s="112"/>
      <c r="B10" s="530"/>
      <c r="C10" s="265">
        <v>100</v>
      </c>
      <c r="D10" s="259" t="s">
        <v>95</v>
      </c>
      <c r="E10" s="193" t="s">
        <v>93</v>
      </c>
      <c r="F10" s="175">
        <v>200</v>
      </c>
      <c r="G10" s="532"/>
      <c r="H10" s="354">
        <v>0.2</v>
      </c>
      <c r="I10" s="22">
        <v>0</v>
      </c>
      <c r="J10" s="54">
        <v>15.56</v>
      </c>
      <c r="K10" s="353">
        <v>63.2</v>
      </c>
      <c r="L10" s="305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5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30"/>
      <c r="C11" s="265">
        <v>119</v>
      </c>
      <c r="D11" s="259" t="s">
        <v>14</v>
      </c>
      <c r="E11" s="193" t="s">
        <v>58</v>
      </c>
      <c r="F11" s="175">
        <v>45</v>
      </c>
      <c r="G11" s="532"/>
      <c r="H11" s="354">
        <v>3.19</v>
      </c>
      <c r="I11" s="22">
        <v>0.31</v>
      </c>
      <c r="J11" s="54">
        <v>19.89</v>
      </c>
      <c r="K11" s="353">
        <v>108</v>
      </c>
      <c r="L11" s="354">
        <v>0.05</v>
      </c>
      <c r="M11" s="22">
        <v>0.02</v>
      </c>
      <c r="N11" s="22">
        <v>0</v>
      </c>
      <c r="O11" s="22">
        <v>0</v>
      </c>
      <c r="P11" s="23">
        <v>0</v>
      </c>
      <c r="Q11" s="354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9" t="s">
        <v>15</v>
      </c>
      <c r="E12" s="193" t="s">
        <v>49</v>
      </c>
      <c r="F12" s="175">
        <v>25</v>
      </c>
      <c r="G12" s="532"/>
      <c r="H12" s="354">
        <v>1.42</v>
      </c>
      <c r="I12" s="22">
        <v>0.27</v>
      </c>
      <c r="J12" s="54">
        <v>9.3000000000000007</v>
      </c>
      <c r="K12" s="353">
        <v>45.32</v>
      </c>
      <c r="L12" s="354">
        <v>0.02</v>
      </c>
      <c r="M12" s="22">
        <v>0.03</v>
      </c>
      <c r="N12" s="22">
        <v>0.1</v>
      </c>
      <c r="O12" s="22">
        <v>0</v>
      </c>
      <c r="P12" s="23">
        <v>0</v>
      </c>
      <c r="Q12" s="354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10"/>
      <c r="C13" s="180"/>
      <c r="D13" s="926"/>
      <c r="E13" s="410" t="s">
        <v>21</v>
      </c>
      <c r="F13" s="244">
        <f>F6+F7+F8+F9+F10+F11+F12</f>
        <v>770</v>
      </c>
      <c r="G13" s="376"/>
      <c r="H13" s="578">
        <f t="shared" ref="H13:X13" si="0">H6+H7+H8+H9+H10+H11+H12</f>
        <v>39.33</v>
      </c>
      <c r="I13" s="104">
        <f t="shared" si="0"/>
        <v>30.04</v>
      </c>
      <c r="J13" s="347">
        <f t="shared" si="0"/>
        <v>84.15</v>
      </c>
      <c r="K13" s="927">
        <f t="shared" si="0"/>
        <v>777.07</v>
      </c>
      <c r="L13" s="578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8">
        <f t="shared" si="0"/>
        <v>0</v>
      </c>
      <c r="Q13" s="578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47">
        <f t="shared" si="0"/>
        <v>0.20399999999999999</v>
      </c>
    </row>
    <row r="14" spans="1:24" s="18" customFormat="1" ht="33.75" customHeight="1" thickBot="1" x14ac:dyDescent="0.4">
      <c r="A14" s="145"/>
      <c r="B14" s="928"/>
      <c r="C14" s="178"/>
      <c r="D14" s="277"/>
      <c r="E14" s="411" t="s">
        <v>22</v>
      </c>
      <c r="F14" s="514"/>
      <c r="G14" s="260"/>
      <c r="H14" s="256"/>
      <c r="I14" s="59"/>
      <c r="J14" s="146"/>
      <c r="K14" s="675">
        <f>K13/23.5</f>
        <v>33.066808510638303</v>
      </c>
      <c r="L14" s="256"/>
      <c r="M14" s="59"/>
      <c r="N14" s="59"/>
      <c r="O14" s="59"/>
      <c r="P14" s="166"/>
      <c r="Q14" s="256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0"/>
      <c r="B16" s="356"/>
      <c r="C16" s="356"/>
      <c r="D16" s="357"/>
      <c r="E16" s="358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4"/>
      <c r="C4" s="624" t="s">
        <v>40</v>
      </c>
      <c r="D4" s="658"/>
      <c r="E4" s="201"/>
      <c r="F4" s="624"/>
      <c r="G4" s="623"/>
      <c r="H4" s="328" t="s">
        <v>23</v>
      </c>
      <c r="I4" s="85"/>
      <c r="J4" s="329"/>
      <c r="K4" s="42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4"/>
    </row>
    <row r="5" spans="1:24" s="18" customFormat="1" ht="47" thickBot="1" x14ac:dyDescent="0.4">
      <c r="A5" s="183" t="s">
        <v>0</v>
      </c>
      <c r="B5" s="135"/>
      <c r="C5" s="135" t="s">
        <v>41</v>
      </c>
      <c r="D5" s="659" t="s">
        <v>42</v>
      </c>
      <c r="E5" s="135" t="s">
        <v>39</v>
      </c>
      <c r="F5" s="135" t="s">
        <v>27</v>
      </c>
      <c r="G5" s="128" t="s">
        <v>38</v>
      </c>
      <c r="H5" s="868" t="s">
        <v>28</v>
      </c>
      <c r="I5" s="747" t="s">
        <v>29</v>
      </c>
      <c r="J5" s="751" t="s">
        <v>30</v>
      </c>
      <c r="K5" s="423" t="s">
        <v>31</v>
      </c>
      <c r="L5" s="749" t="s">
        <v>32</v>
      </c>
      <c r="M5" s="749" t="s">
        <v>138</v>
      </c>
      <c r="N5" s="749" t="s">
        <v>33</v>
      </c>
      <c r="O5" s="862" t="s">
        <v>139</v>
      </c>
      <c r="P5" s="749" t="s">
        <v>140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141</v>
      </c>
      <c r="V5" s="749" t="s">
        <v>142</v>
      </c>
      <c r="W5" s="749" t="s">
        <v>143</v>
      </c>
      <c r="X5" s="749" t="s">
        <v>144</v>
      </c>
    </row>
    <row r="6" spans="1:24" s="18" customFormat="1" ht="26.5" customHeight="1" x14ac:dyDescent="0.35">
      <c r="A6" s="186" t="s">
        <v>7</v>
      </c>
      <c r="B6" s="179"/>
      <c r="C6" s="549">
        <v>135</v>
      </c>
      <c r="D6" s="529" t="s">
        <v>20</v>
      </c>
      <c r="E6" s="222" t="s">
        <v>180</v>
      </c>
      <c r="F6" s="196">
        <v>60</v>
      </c>
      <c r="G6" s="341"/>
      <c r="H6" s="642">
        <v>1.2</v>
      </c>
      <c r="I6" s="527">
        <v>5.4</v>
      </c>
      <c r="J6" s="643">
        <v>5.16</v>
      </c>
      <c r="K6" s="243">
        <v>73.2</v>
      </c>
      <c r="L6" s="642">
        <v>0.01</v>
      </c>
      <c r="M6" s="526">
        <v>0.03</v>
      </c>
      <c r="N6" s="527">
        <v>4.2</v>
      </c>
      <c r="O6" s="527">
        <v>90</v>
      </c>
      <c r="P6" s="528">
        <v>0</v>
      </c>
      <c r="Q6" s="642">
        <v>24.6</v>
      </c>
      <c r="R6" s="527">
        <v>40.200000000000003</v>
      </c>
      <c r="S6" s="527">
        <v>21</v>
      </c>
      <c r="T6" s="527">
        <v>4.2</v>
      </c>
      <c r="U6" s="527">
        <v>189</v>
      </c>
      <c r="V6" s="527">
        <v>0</v>
      </c>
      <c r="W6" s="527">
        <v>0</v>
      </c>
      <c r="X6" s="643">
        <v>0</v>
      </c>
    </row>
    <row r="7" spans="1:24" s="18" customFormat="1" ht="26.5" customHeight="1" x14ac:dyDescent="0.35">
      <c r="A7" s="136"/>
      <c r="B7" s="176"/>
      <c r="C7" s="176">
        <v>138</v>
      </c>
      <c r="D7" s="662" t="s">
        <v>9</v>
      </c>
      <c r="E7" s="664" t="s">
        <v>100</v>
      </c>
      <c r="F7" s="231">
        <v>200</v>
      </c>
      <c r="G7" s="129"/>
      <c r="H7" s="306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61" t="s">
        <v>10</v>
      </c>
      <c r="E8" s="665" t="s">
        <v>109</v>
      </c>
      <c r="F8" s="233">
        <v>90</v>
      </c>
      <c r="G8" s="130"/>
      <c r="H8" s="306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60" t="s">
        <v>94</v>
      </c>
      <c r="E9" s="192" t="s">
        <v>44</v>
      </c>
      <c r="F9" s="174">
        <v>150</v>
      </c>
      <c r="G9" s="167"/>
      <c r="H9" s="354">
        <v>7.2</v>
      </c>
      <c r="I9" s="22">
        <v>5.0999999999999996</v>
      </c>
      <c r="J9" s="54">
        <v>33.9</v>
      </c>
      <c r="K9" s="243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54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2" t="s">
        <v>17</v>
      </c>
      <c r="F10" s="246">
        <v>200</v>
      </c>
      <c r="G10" s="541"/>
      <c r="H10" s="305">
        <v>0.4</v>
      </c>
      <c r="I10" s="17">
        <v>0</v>
      </c>
      <c r="J10" s="20">
        <v>27</v>
      </c>
      <c r="K10" s="241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5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60" t="s">
        <v>58</v>
      </c>
      <c r="E11" s="192" t="s">
        <v>43</v>
      </c>
      <c r="F11" s="174">
        <v>30</v>
      </c>
      <c r="G11" s="167"/>
      <c r="H11" s="305">
        <v>2.13</v>
      </c>
      <c r="I11" s="17">
        <v>0.21</v>
      </c>
      <c r="J11" s="46">
        <v>13.26</v>
      </c>
      <c r="K11" s="240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5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60" t="s">
        <v>49</v>
      </c>
      <c r="E12" s="192" t="s">
        <v>49</v>
      </c>
      <c r="F12" s="174">
        <v>25</v>
      </c>
      <c r="G12" s="167"/>
      <c r="H12" s="305">
        <v>1.42</v>
      </c>
      <c r="I12" s="17">
        <v>0.27</v>
      </c>
      <c r="J12" s="46">
        <v>9.3000000000000007</v>
      </c>
      <c r="K12" s="240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5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63"/>
      <c r="E13" s="198" t="s">
        <v>21</v>
      </c>
      <c r="F13" s="244">
        <f>SUM(F6:F12)</f>
        <v>755</v>
      </c>
      <c r="G13" s="331"/>
      <c r="H13" s="255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4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89"/>
      <c r="E14" s="199" t="s">
        <v>22</v>
      </c>
      <c r="F14" s="178"/>
      <c r="G14" s="260"/>
      <c r="H14" s="256"/>
      <c r="I14" s="59"/>
      <c r="J14" s="146"/>
      <c r="K14" s="245">
        <f>K13/23.5</f>
        <v>35.714893617021282</v>
      </c>
      <c r="L14" s="197"/>
      <c r="M14" s="197"/>
      <c r="N14" s="59"/>
      <c r="O14" s="59"/>
      <c r="P14" s="146"/>
      <c r="Q14" s="197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0" customFormat="1" ht="18" x14ac:dyDescent="0.35">
      <c r="A16" s="533"/>
      <c r="B16" s="360"/>
      <c r="C16" s="357"/>
      <c r="D16" s="357"/>
      <c r="E16" s="358"/>
      <c r="F16" s="359"/>
      <c r="G16" s="357"/>
      <c r="H16" s="357"/>
      <c r="I16" s="357"/>
      <c r="J16" s="357"/>
    </row>
    <row r="17" spans="1:10" ht="18" x14ac:dyDescent="0.35">
      <c r="A17" s="11"/>
      <c r="B17" s="490"/>
      <c r="C17" s="490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61"/>
      <c r="E4" s="201"/>
      <c r="F4" s="623"/>
      <c r="G4" s="699"/>
      <c r="H4" s="721" t="s">
        <v>23</v>
      </c>
      <c r="I4" s="339"/>
      <c r="J4" s="723"/>
      <c r="K4" s="238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68" t="s">
        <v>42</v>
      </c>
      <c r="E5" s="135" t="s">
        <v>39</v>
      </c>
      <c r="F5" s="128" t="s">
        <v>27</v>
      </c>
      <c r="G5" s="135" t="s">
        <v>38</v>
      </c>
      <c r="H5" s="722" t="s">
        <v>28</v>
      </c>
      <c r="I5" s="14" t="s">
        <v>29</v>
      </c>
      <c r="J5" s="72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704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6" customHeight="1" x14ac:dyDescent="0.35">
      <c r="A6" s="186" t="s">
        <v>7</v>
      </c>
      <c r="B6" s="196"/>
      <c r="C6" s="196">
        <v>134</v>
      </c>
      <c r="D6" s="317" t="s">
        <v>20</v>
      </c>
      <c r="E6" s="351" t="s">
        <v>127</v>
      </c>
      <c r="F6" s="799">
        <v>150</v>
      </c>
      <c r="G6" s="802"/>
      <c r="H6" s="343">
        <v>0.6</v>
      </c>
      <c r="I6" s="42">
        <v>0</v>
      </c>
      <c r="J6" s="49">
        <v>16.95</v>
      </c>
      <c r="K6" s="692">
        <v>69</v>
      </c>
      <c r="L6" s="343">
        <v>0.01</v>
      </c>
      <c r="M6" s="42">
        <v>0.03</v>
      </c>
      <c r="N6" s="42">
        <v>19.5</v>
      </c>
      <c r="O6" s="42">
        <v>0</v>
      </c>
      <c r="P6" s="49">
        <v>0</v>
      </c>
      <c r="Q6" s="343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1">
        <v>34</v>
      </c>
      <c r="D7" s="539" t="s">
        <v>9</v>
      </c>
      <c r="E7" s="542" t="s">
        <v>83</v>
      </c>
      <c r="F7" s="363">
        <v>200</v>
      </c>
      <c r="G7" s="211"/>
      <c r="H7" s="306">
        <v>9</v>
      </c>
      <c r="I7" s="13">
        <v>5.6</v>
      </c>
      <c r="J7" s="25">
        <v>13.8</v>
      </c>
      <c r="K7" s="375">
        <v>141</v>
      </c>
      <c r="L7" s="316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6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26.5" customHeight="1" x14ac:dyDescent="0.35">
      <c r="A8" s="137"/>
      <c r="B8" s="157"/>
      <c r="C8" s="209">
        <v>82</v>
      </c>
      <c r="D8" s="302" t="s">
        <v>10</v>
      </c>
      <c r="E8" s="455" t="s">
        <v>163</v>
      </c>
      <c r="F8" s="801">
        <v>95</v>
      </c>
      <c r="G8" s="235"/>
      <c r="H8" s="469">
        <v>23.46</v>
      </c>
      <c r="I8" s="65">
        <v>16.34</v>
      </c>
      <c r="J8" s="66">
        <v>0.56999999999999995</v>
      </c>
      <c r="K8" s="804">
        <v>243.58</v>
      </c>
      <c r="L8" s="469">
        <v>0.05</v>
      </c>
      <c r="M8" s="65">
        <v>0.12</v>
      </c>
      <c r="N8" s="65">
        <v>0.96</v>
      </c>
      <c r="O8" s="65">
        <v>32.11</v>
      </c>
      <c r="P8" s="66">
        <v>0.06</v>
      </c>
      <c r="Q8" s="469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12">
        <v>65</v>
      </c>
      <c r="D9" s="540" t="s">
        <v>94</v>
      </c>
      <c r="E9" s="192" t="s">
        <v>57</v>
      </c>
      <c r="F9" s="167">
        <v>150</v>
      </c>
      <c r="G9" s="213"/>
      <c r="H9" s="531">
        <v>6.45</v>
      </c>
      <c r="I9" s="121">
        <v>4.05</v>
      </c>
      <c r="J9" s="122">
        <v>40.200000000000003</v>
      </c>
      <c r="K9" s="805">
        <v>223.65</v>
      </c>
      <c r="L9" s="306">
        <v>0.08</v>
      </c>
      <c r="M9" s="13">
        <v>0.02</v>
      </c>
      <c r="N9" s="13">
        <v>0</v>
      </c>
      <c r="O9" s="13">
        <v>30</v>
      </c>
      <c r="P9" s="25">
        <v>0.11</v>
      </c>
      <c r="Q9" s="306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5">
        <v>216</v>
      </c>
      <c r="D10" s="221" t="s">
        <v>18</v>
      </c>
      <c r="E10" s="272" t="s">
        <v>151</v>
      </c>
      <c r="F10" s="174">
        <v>200</v>
      </c>
      <c r="G10" s="324"/>
      <c r="H10" s="305">
        <v>0.26</v>
      </c>
      <c r="I10" s="17">
        <v>0</v>
      </c>
      <c r="J10" s="46">
        <v>15.46</v>
      </c>
      <c r="K10" s="240">
        <v>62</v>
      </c>
      <c r="L10" s="354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1" t="s">
        <v>14</v>
      </c>
      <c r="E11" s="221" t="s">
        <v>58</v>
      </c>
      <c r="F11" s="228">
        <v>20</v>
      </c>
      <c r="G11" s="167"/>
      <c r="H11" s="305">
        <v>1.4</v>
      </c>
      <c r="I11" s="17">
        <v>0.14000000000000001</v>
      </c>
      <c r="J11" s="46">
        <v>8.8000000000000007</v>
      </c>
      <c r="K11" s="326">
        <v>48</v>
      </c>
      <c r="L11" s="305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41" t="s">
        <v>15</v>
      </c>
      <c r="E12" s="192" t="s">
        <v>49</v>
      </c>
      <c r="F12" s="212">
        <v>20</v>
      </c>
      <c r="G12" s="212"/>
      <c r="H12" s="354">
        <v>1.1399999999999999</v>
      </c>
      <c r="I12" s="22">
        <v>0.22</v>
      </c>
      <c r="J12" s="23">
        <v>7.44</v>
      </c>
      <c r="K12" s="636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44"/>
      <c r="D13" s="790"/>
      <c r="E13" s="597" t="s">
        <v>21</v>
      </c>
      <c r="F13" s="606" t="e">
        <f>F6+F7+#REF!+F9+F10+F11+F12</f>
        <v>#REF!</v>
      </c>
      <c r="G13" s="803" t="e">
        <f>G6+G7+#REF!+G9+G10+G11+G12</f>
        <v>#REF!</v>
      </c>
      <c r="H13" s="598" t="e">
        <f>H6+H7+#REF!+H9+H10+H11+H12</f>
        <v>#REF!</v>
      </c>
      <c r="I13" s="599" t="e">
        <f>I6+I7+#REF!+I9+I10+I11+I12</f>
        <v>#REF!</v>
      </c>
      <c r="J13" s="690" t="e">
        <f>J6+J7+#REF!+J9+J10+J11+J12</f>
        <v>#REF!</v>
      </c>
      <c r="K13" s="686" t="e">
        <f>K6+K7+#REF!+K9+K10+K11+K12</f>
        <v>#REF!</v>
      </c>
      <c r="L13" s="598" t="e">
        <f>L6+L7+#REF!+L9+L10+L11+L12</f>
        <v>#REF!</v>
      </c>
      <c r="M13" s="599" t="e">
        <f>M6+M7+#REF!+M9+M10+M11+M12</f>
        <v>#REF!</v>
      </c>
      <c r="N13" s="599" t="e">
        <f>N6+N7+#REF!+N9+N10+N11+N12</f>
        <v>#REF!</v>
      </c>
      <c r="O13" s="599" t="e">
        <f>O6+O7+#REF!+O9+O10+O11+O12</f>
        <v>#REF!</v>
      </c>
      <c r="P13" s="690" t="e">
        <f>P6+P7+#REF!+P9+P10+P11+P12</f>
        <v>#REF!</v>
      </c>
      <c r="Q13" s="598" t="e">
        <f>Q6+Q7+#REF!+Q9+Q10+Q11+Q12</f>
        <v>#REF!</v>
      </c>
      <c r="R13" s="599" t="e">
        <f>R6+R7+#REF!+R9+R10+R11+R12</f>
        <v>#REF!</v>
      </c>
      <c r="S13" s="599" t="e">
        <f>S6+S7+#REF!+S9+S10+S11+S12</f>
        <v>#REF!</v>
      </c>
      <c r="T13" s="599" t="e">
        <f>T6+T7+#REF!+T9+T10+T11+T12</f>
        <v>#REF!</v>
      </c>
      <c r="U13" s="599" t="e">
        <f>U6+U7+#REF!+U9+U10+U11+U12</f>
        <v>#REF!</v>
      </c>
      <c r="V13" s="599" t="e">
        <f>V6+V7+#REF!+V9+V10+V11+V12</f>
        <v>#REF!</v>
      </c>
      <c r="W13" s="599" t="e">
        <f>W6+W7+#REF!+W9+W10+W11+W12</f>
        <v>#REF!</v>
      </c>
      <c r="X13" s="600" t="e">
        <f>X6+X7+#REF!+X9+X10+X11+X12</f>
        <v>#REF!</v>
      </c>
    </row>
    <row r="14" spans="1:24" s="38" customFormat="1" ht="26.5" customHeight="1" x14ac:dyDescent="0.35">
      <c r="A14" s="137"/>
      <c r="B14" s="792"/>
      <c r="C14" s="793"/>
      <c r="D14" s="794"/>
      <c r="E14" s="795" t="s">
        <v>21</v>
      </c>
      <c r="F14" s="688">
        <f>F6+F7+F8+F9+F10+F11+F12</f>
        <v>835</v>
      </c>
      <c r="G14" s="687">
        <f>G6+G7+G8+G9+G10+G11+G12</f>
        <v>0</v>
      </c>
      <c r="H14" s="647">
        <f>H6+H7+H8+H9+H10+H11+H12</f>
        <v>42.31</v>
      </c>
      <c r="I14" s="644">
        <f>I6+I7+I8+I9+I10+I11+I12</f>
        <v>26.349999999999998</v>
      </c>
      <c r="J14" s="651">
        <f>J6+J7+J8+J9+J10+J11+J12</f>
        <v>103.22000000000001</v>
      </c>
      <c r="K14" s="382">
        <f>K6+K7+K8+K9+K10+K11+K12</f>
        <v>823.49</v>
      </c>
      <c r="L14" s="647">
        <f>L6+L7+L8+L9+L10+L11+L12</f>
        <v>0.42000000000000004</v>
      </c>
      <c r="M14" s="644">
        <f>M6+M7+M8+M9+M10+M11+M12</f>
        <v>0.30000000000000004</v>
      </c>
      <c r="N14" s="644">
        <f>N6+N7+N8+N9+N10+N11+N12</f>
        <v>26.1</v>
      </c>
      <c r="O14" s="644">
        <f>O6+O7+O8+O9+O10+O11+O12</f>
        <v>222.11</v>
      </c>
      <c r="P14" s="651">
        <f>P6+P7+P8+P9+P10+P11+P12</f>
        <v>0.16999999999999998</v>
      </c>
      <c r="Q14" s="647">
        <f>Q6+Q7+Q8+Q9+Q10+Q11+Q12</f>
        <v>128.16000000000003</v>
      </c>
      <c r="R14" s="644">
        <f>R6+R7+R8+R9+R10+R11+R12</f>
        <v>409.1</v>
      </c>
      <c r="S14" s="644">
        <f>S6+S7+S8+S9+S10+S11+S12</f>
        <v>109.79</v>
      </c>
      <c r="T14" s="644">
        <f>T6+T7+T8+T9+T10+T11+T12</f>
        <v>9.32</v>
      </c>
      <c r="U14" s="644">
        <f>U6+U7+U8+U9+U10+U11+U12</f>
        <v>1199.7599999999998</v>
      </c>
      <c r="V14" s="644">
        <f>V6+V7+V8+V9+V10+V11+V12</f>
        <v>1.1600000000000001E-2</v>
      </c>
      <c r="W14" s="644">
        <f>W6+W7+W8+W9+W10+W11+W12</f>
        <v>5.4999999999999997E-3</v>
      </c>
      <c r="X14" s="648">
        <f>X6+X7+X8+X9+X10+X11+X12</f>
        <v>0.13700000000000001</v>
      </c>
    </row>
    <row r="15" spans="1:24" s="38" customFormat="1" ht="26.5" customHeight="1" x14ac:dyDescent="0.35">
      <c r="A15" s="137"/>
      <c r="B15" s="791"/>
      <c r="C15" s="744"/>
      <c r="D15" s="790"/>
      <c r="E15" s="667" t="s">
        <v>22</v>
      </c>
      <c r="F15" s="606"/>
      <c r="G15" s="744"/>
      <c r="H15" s="252"/>
      <c r="I15" s="24"/>
      <c r="J15" s="140"/>
      <c r="K15" s="807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158"/>
      <c r="C16" s="796"/>
      <c r="D16" s="797"/>
      <c r="E16" s="608" t="s">
        <v>22</v>
      </c>
      <c r="F16" s="210"/>
      <c r="G16" s="798"/>
      <c r="H16" s="610"/>
      <c r="I16" s="611"/>
      <c r="J16" s="691"/>
      <c r="K16" s="808">
        <f>K14/23.5</f>
        <v>35.042127659574469</v>
      </c>
      <c r="L16" s="610"/>
      <c r="M16" s="611"/>
      <c r="N16" s="611"/>
      <c r="O16" s="611"/>
      <c r="P16" s="691"/>
      <c r="Q16" s="610"/>
      <c r="R16" s="611"/>
      <c r="S16" s="611"/>
      <c r="T16" s="611"/>
      <c r="U16" s="611"/>
      <c r="V16" s="611"/>
      <c r="W16" s="611"/>
      <c r="X16" s="612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26" t="s">
        <v>40</v>
      </c>
      <c r="D4" s="132"/>
      <c r="E4" s="201"/>
      <c r="F4" s="134"/>
      <c r="G4" s="134"/>
      <c r="H4" s="85" t="s">
        <v>23</v>
      </c>
      <c r="I4" s="85"/>
      <c r="J4" s="85"/>
      <c r="K4" s="238" t="s">
        <v>24</v>
      </c>
      <c r="L4" s="995" t="s">
        <v>25</v>
      </c>
      <c r="M4" s="996"/>
      <c r="N4" s="996"/>
      <c r="O4" s="996"/>
      <c r="P4" s="997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0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26.5" customHeight="1" x14ac:dyDescent="0.35">
      <c r="A6" s="186" t="s">
        <v>7</v>
      </c>
      <c r="B6" s="186"/>
      <c r="C6" s="179">
        <v>133</v>
      </c>
      <c r="D6" s="546" t="s">
        <v>20</v>
      </c>
      <c r="E6" s="317" t="s">
        <v>162</v>
      </c>
      <c r="F6" s="799">
        <v>60</v>
      </c>
      <c r="G6" s="806"/>
      <c r="H6" s="343">
        <v>1.32</v>
      </c>
      <c r="I6" s="42">
        <v>0.24</v>
      </c>
      <c r="J6" s="43">
        <v>8.82</v>
      </c>
      <c r="K6" s="425">
        <v>40.799999999999997</v>
      </c>
      <c r="L6" s="371">
        <v>0</v>
      </c>
      <c r="M6" s="114">
        <v>0.03</v>
      </c>
      <c r="N6" s="114">
        <v>2.88</v>
      </c>
      <c r="O6" s="114">
        <v>1.2</v>
      </c>
      <c r="P6" s="115">
        <v>0</v>
      </c>
      <c r="Q6" s="371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8" t="s">
        <v>108</v>
      </c>
      <c r="E7" s="200" t="s">
        <v>105</v>
      </c>
      <c r="F7" s="233">
        <v>200</v>
      </c>
      <c r="G7" s="212"/>
      <c r="H7" s="306">
        <v>4.8</v>
      </c>
      <c r="I7" s="13">
        <v>7.6</v>
      </c>
      <c r="J7" s="50">
        <v>9</v>
      </c>
      <c r="K7" s="131">
        <v>123.6</v>
      </c>
      <c r="L7" s="305">
        <v>0.04</v>
      </c>
      <c r="M7" s="17">
        <v>0.1</v>
      </c>
      <c r="N7" s="17">
        <v>1.92</v>
      </c>
      <c r="O7" s="17">
        <v>167.8</v>
      </c>
      <c r="P7" s="20">
        <v>0</v>
      </c>
      <c r="Q7" s="305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7" t="s">
        <v>10</v>
      </c>
      <c r="E8" s="224" t="s">
        <v>156</v>
      </c>
      <c r="F8" s="285">
        <v>90</v>
      </c>
      <c r="G8" s="212"/>
      <c r="H8" s="354">
        <v>19.71</v>
      </c>
      <c r="I8" s="22">
        <v>15.75</v>
      </c>
      <c r="J8" s="54">
        <v>6.21</v>
      </c>
      <c r="K8" s="353">
        <v>245.34</v>
      </c>
      <c r="L8" s="305">
        <v>0.03</v>
      </c>
      <c r="M8" s="19">
        <v>0.11</v>
      </c>
      <c r="N8" s="17">
        <v>2.4</v>
      </c>
      <c r="O8" s="17">
        <v>173.7</v>
      </c>
      <c r="P8" s="46">
        <v>0.21</v>
      </c>
      <c r="Q8" s="305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809" t="s">
        <v>82</v>
      </c>
      <c r="C9" s="230">
        <v>51</v>
      </c>
      <c r="D9" s="205" t="s">
        <v>68</v>
      </c>
      <c r="E9" s="769" t="s">
        <v>159</v>
      </c>
      <c r="F9" s="230">
        <v>150</v>
      </c>
      <c r="G9" s="209"/>
      <c r="H9" s="645">
        <v>3.3</v>
      </c>
      <c r="I9" s="640">
        <v>3.9</v>
      </c>
      <c r="J9" s="646">
        <v>25.65</v>
      </c>
      <c r="K9" s="649">
        <v>151.35</v>
      </c>
      <c r="L9" s="645">
        <v>0.15</v>
      </c>
      <c r="M9" s="640">
        <v>0.09</v>
      </c>
      <c r="N9" s="640">
        <v>21</v>
      </c>
      <c r="O9" s="640">
        <v>0</v>
      </c>
      <c r="P9" s="641">
        <v>0</v>
      </c>
      <c r="Q9" s="645">
        <v>14.01</v>
      </c>
      <c r="R9" s="640">
        <v>78.63</v>
      </c>
      <c r="S9" s="640">
        <v>29.37</v>
      </c>
      <c r="T9" s="640">
        <v>1.32</v>
      </c>
      <c r="U9" s="640">
        <v>809.4</v>
      </c>
      <c r="V9" s="640">
        <v>8.0000000000000002E-3</v>
      </c>
      <c r="W9" s="640">
        <v>5.9999999999999995E-4</v>
      </c>
      <c r="X9" s="646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8" t="s">
        <v>18</v>
      </c>
      <c r="E10" s="200" t="s">
        <v>107</v>
      </c>
      <c r="F10" s="233">
        <v>200</v>
      </c>
      <c r="G10" s="678"/>
      <c r="H10" s="305">
        <v>0</v>
      </c>
      <c r="I10" s="17">
        <v>0</v>
      </c>
      <c r="J10" s="46">
        <v>19.600000000000001</v>
      </c>
      <c r="K10" s="326">
        <v>78</v>
      </c>
      <c r="L10" s="305">
        <v>0.02</v>
      </c>
      <c r="M10" s="17">
        <v>0.02</v>
      </c>
      <c r="N10" s="17">
        <v>8</v>
      </c>
      <c r="O10" s="17">
        <v>16</v>
      </c>
      <c r="P10" s="20">
        <v>0</v>
      </c>
      <c r="Q10" s="305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21" t="s">
        <v>14</v>
      </c>
      <c r="E11" s="192" t="s">
        <v>58</v>
      </c>
      <c r="F11" s="174">
        <v>45</v>
      </c>
      <c r="G11" s="814"/>
      <c r="H11" s="305">
        <v>3.19</v>
      </c>
      <c r="I11" s="17">
        <v>0.31</v>
      </c>
      <c r="J11" s="46">
        <v>19.89</v>
      </c>
      <c r="K11" s="326">
        <v>108</v>
      </c>
      <c r="L11" s="305">
        <v>0.05</v>
      </c>
      <c r="M11" s="17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21" t="s">
        <v>15</v>
      </c>
      <c r="E12" s="192" t="s">
        <v>49</v>
      </c>
      <c r="F12" s="174">
        <v>25</v>
      </c>
      <c r="G12" s="814"/>
      <c r="H12" s="305">
        <v>1.42</v>
      </c>
      <c r="I12" s="17">
        <v>0.27</v>
      </c>
      <c r="J12" s="46">
        <v>9.3000000000000007</v>
      </c>
      <c r="K12" s="326">
        <v>45.32</v>
      </c>
      <c r="L12" s="354">
        <v>0.02</v>
      </c>
      <c r="M12" s="22">
        <v>0.03</v>
      </c>
      <c r="N12" s="22">
        <v>0.1</v>
      </c>
      <c r="O12" s="22">
        <v>0</v>
      </c>
      <c r="P12" s="23">
        <v>0</v>
      </c>
      <c r="Q12" s="354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810" t="s">
        <v>80</v>
      </c>
      <c r="C13" s="299"/>
      <c r="D13" s="570"/>
      <c r="E13" s="597" t="s">
        <v>21</v>
      </c>
      <c r="F13" s="605" t="e">
        <f>F6+F7+F8+#REF!+F10+F11+F12</f>
        <v>#REF!</v>
      </c>
      <c r="G13" s="803"/>
      <c r="H13" s="598" t="e">
        <f>H6+H7+H8+#REF!+H10+H11+H12</f>
        <v>#REF!</v>
      </c>
      <c r="I13" s="599" t="e">
        <f>I6+I7+I8+#REF!+I10+I11+I12</f>
        <v>#REF!</v>
      </c>
      <c r="J13" s="600" t="e">
        <f>J6+J7+J8+#REF!+J10+J11+J12</f>
        <v>#REF!</v>
      </c>
      <c r="K13" s="606" t="e">
        <f>K6+K7+K8+#REF!+K10+K11+K12</f>
        <v>#REF!</v>
      </c>
      <c r="L13" s="598" t="e">
        <f>L6+L7+L8+#REF!+L10+L11+L12</f>
        <v>#REF!</v>
      </c>
      <c r="M13" s="599" t="e">
        <f>M6+M7+M8+#REF!+M10+M11+M12</f>
        <v>#REF!</v>
      </c>
      <c r="N13" s="599" t="e">
        <f>N6+N7+N8+#REF!+N10+N11+N12</f>
        <v>#REF!</v>
      </c>
      <c r="O13" s="599" t="e">
        <f>O6+O7+O8+#REF!+O10+O11+O12</f>
        <v>#REF!</v>
      </c>
      <c r="P13" s="690" t="e">
        <f>P6+P7+P8+#REF!+P10+P11+P12</f>
        <v>#REF!</v>
      </c>
      <c r="Q13" s="598" t="e">
        <f>Q6+Q7+Q8+#REF!+Q10+Q11+Q12</f>
        <v>#REF!</v>
      </c>
      <c r="R13" s="599" t="e">
        <f>R6+R7+R8+#REF!+R10+R11+R12</f>
        <v>#REF!</v>
      </c>
      <c r="S13" s="599" t="e">
        <f>S6+S7+S8+#REF!+S10+S11+S12</f>
        <v>#REF!</v>
      </c>
      <c r="T13" s="599" t="e">
        <f>T6+T7+T8+#REF!+T10+T11+T12</f>
        <v>#REF!</v>
      </c>
      <c r="U13" s="599" t="e">
        <f>U6+U7+U8+#REF!+U10+U11+U12</f>
        <v>#REF!</v>
      </c>
      <c r="V13" s="599" t="e">
        <f>V6+V7+V8+#REF!+V10+V11+V12</f>
        <v>#REF!</v>
      </c>
      <c r="W13" s="599" t="e">
        <f>W6+W7+W8+#REF!+W10+W11+W12</f>
        <v>#REF!</v>
      </c>
      <c r="X13" s="600" t="e">
        <f>X6+X7+X8+#REF!+X10+X11+X12</f>
        <v>#REF!</v>
      </c>
    </row>
    <row r="14" spans="1:24" s="38" customFormat="1" ht="26.5" customHeight="1" x14ac:dyDescent="0.35">
      <c r="A14" s="137"/>
      <c r="B14" s="809" t="s">
        <v>82</v>
      </c>
      <c r="C14" s="300"/>
      <c r="D14" s="569"/>
      <c r="E14" s="795" t="s">
        <v>21</v>
      </c>
      <c r="F14" s="380">
        <f>F6+F7+F8+F9+F10+F11+F12</f>
        <v>770</v>
      </c>
      <c r="G14" s="687"/>
      <c r="H14" s="647">
        <f>H6+H7+H8+H9+H10+H11+H12</f>
        <v>33.74</v>
      </c>
      <c r="I14" s="644">
        <f>I6+I7+I8+I9+I10+I11+I12</f>
        <v>28.069999999999997</v>
      </c>
      <c r="J14" s="648">
        <f>J6+J7+J8+J9+J10+J11+J12</f>
        <v>98.47</v>
      </c>
      <c r="K14" s="688">
        <f>K6+K7+K8+K9+K10+K11+K12</f>
        <v>792.41000000000008</v>
      </c>
      <c r="L14" s="647">
        <f>L6+L7+L8+L9+L10+L11+L12</f>
        <v>0.31</v>
      </c>
      <c r="M14" s="644">
        <f>M6+M7+M8+M9+M10+M11+M12</f>
        <v>0.4</v>
      </c>
      <c r="N14" s="644">
        <f>N6+N7+N8+N9+N10+N11+N12</f>
        <v>36.300000000000004</v>
      </c>
      <c r="O14" s="644">
        <f>O6+O7+O8+O9+O10+O11+O12</f>
        <v>358.7</v>
      </c>
      <c r="P14" s="651">
        <f>P6+P7+P8+P9+P10+P11+P12</f>
        <v>0.21</v>
      </c>
      <c r="Q14" s="647">
        <f>Q6+Q7+Q8+Q9+Q10+Q11+Q12</f>
        <v>102.22</v>
      </c>
      <c r="R14" s="644">
        <f>R6+R7+R8+R9+R10+R11+R12</f>
        <v>390.32000000000005</v>
      </c>
      <c r="S14" s="644">
        <f>S6+S7+S8+S9+S10+S11+S12</f>
        <v>101.51</v>
      </c>
      <c r="T14" s="644">
        <f>T6+T7+T8+T9+T10+T11+T12</f>
        <v>4.5200000000000005</v>
      </c>
      <c r="U14" s="644">
        <f>U6+U7+U8+U9+U10+U11+U12</f>
        <v>1926.5899999999997</v>
      </c>
      <c r="V14" s="644">
        <f>V6+V7+V8+V9+V10+V11+V12</f>
        <v>0.1285</v>
      </c>
      <c r="W14" s="644">
        <f>W6+W7+W8+W9+W10+W11+W12</f>
        <v>7.3000000000000009E-3</v>
      </c>
      <c r="X14" s="648">
        <f>X6+X7+X8+X9+X10+X11+X12</f>
        <v>0.65</v>
      </c>
    </row>
    <row r="15" spans="1:24" s="38" customFormat="1" ht="26.5" customHeight="1" x14ac:dyDescent="0.35">
      <c r="A15" s="137"/>
      <c r="B15" s="810" t="s">
        <v>80</v>
      </c>
      <c r="C15" s="299"/>
      <c r="D15" s="570"/>
      <c r="E15" s="667" t="s">
        <v>22</v>
      </c>
      <c r="F15" s="605"/>
      <c r="G15" s="744"/>
      <c r="H15" s="252"/>
      <c r="I15" s="24"/>
      <c r="J15" s="75"/>
      <c r="K15" s="818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811" t="s">
        <v>82</v>
      </c>
      <c r="C16" s="812"/>
      <c r="D16" s="813"/>
      <c r="E16" s="608" t="s">
        <v>22</v>
      </c>
      <c r="F16" s="232"/>
      <c r="G16" s="798"/>
      <c r="H16" s="610"/>
      <c r="I16" s="611"/>
      <c r="J16" s="612"/>
      <c r="K16" s="613">
        <f>K14/23.5</f>
        <v>33.719574468085106</v>
      </c>
      <c r="L16" s="610"/>
      <c r="M16" s="611"/>
      <c r="N16" s="611"/>
      <c r="O16" s="611"/>
      <c r="P16" s="691"/>
      <c r="Q16" s="610"/>
      <c r="R16" s="611"/>
      <c r="S16" s="611"/>
      <c r="T16" s="611"/>
      <c r="U16" s="611"/>
      <c r="V16" s="611"/>
      <c r="W16" s="611"/>
      <c r="X16" s="612"/>
    </row>
    <row r="17" spans="1:19" x14ac:dyDescent="0.35">
      <c r="A17" s="2"/>
      <c r="B17" s="2"/>
      <c r="C17" s="266"/>
      <c r="D17" s="30"/>
      <c r="E17" s="30"/>
      <c r="F17" s="30"/>
      <c r="G17" s="267"/>
      <c r="H17" s="268"/>
      <c r="I17" s="267"/>
      <c r="J17" s="30"/>
      <c r="K17" s="269"/>
      <c r="L17" s="30"/>
      <c r="M17" s="30"/>
      <c r="N17" s="30"/>
      <c r="O17" s="270"/>
      <c r="P17" s="270"/>
      <c r="Q17" s="270"/>
      <c r="R17" s="270"/>
      <c r="S17" s="270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70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4"/>
      <c r="D2" s="29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2"/>
      <c r="E4" s="217"/>
      <c r="F4" s="134"/>
      <c r="G4" s="987"/>
      <c r="H4" s="85" t="s">
        <v>23</v>
      </c>
      <c r="I4" s="85"/>
      <c r="J4" s="85"/>
      <c r="K4" s="37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1" t="s">
        <v>42</v>
      </c>
      <c r="E5" s="728" t="s">
        <v>39</v>
      </c>
      <c r="F5" s="135" t="s">
        <v>27</v>
      </c>
      <c r="G5" s="728"/>
      <c r="H5" s="746" t="s">
        <v>28</v>
      </c>
      <c r="I5" s="747" t="s">
        <v>29</v>
      </c>
      <c r="J5" s="748" t="s">
        <v>30</v>
      </c>
      <c r="K5" s="373" t="s">
        <v>31</v>
      </c>
      <c r="L5" s="749" t="s">
        <v>32</v>
      </c>
      <c r="M5" s="749" t="s">
        <v>138</v>
      </c>
      <c r="N5" s="84" t="s">
        <v>33</v>
      </c>
      <c r="O5" s="750" t="s">
        <v>139</v>
      </c>
      <c r="P5" s="751" t="s">
        <v>140</v>
      </c>
      <c r="Q5" s="746" t="s">
        <v>34</v>
      </c>
      <c r="R5" s="747" t="s">
        <v>35</v>
      </c>
      <c r="S5" s="747" t="s">
        <v>36</v>
      </c>
      <c r="T5" s="751" t="s">
        <v>37</v>
      </c>
      <c r="U5" s="749" t="s">
        <v>141</v>
      </c>
      <c r="V5" s="749" t="s">
        <v>142</v>
      </c>
      <c r="W5" s="749" t="s">
        <v>143</v>
      </c>
      <c r="X5" s="950" t="s">
        <v>144</v>
      </c>
    </row>
    <row r="6" spans="1:24" s="18" customFormat="1" ht="43.5" customHeight="1" x14ac:dyDescent="0.35">
      <c r="A6" s="186" t="s">
        <v>7</v>
      </c>
      <c r="B6" s="290"/>
      <c r="C6" s="179">
        <v>25</v>
      </c>
      <c r="D6" s="590" t="s">
        <v>20</v>
      </c>
      <c r="E6" s="905" t="s">
        <v>52</v>
      </c>
      <c r="F6" s="479">
        <v>150</v>
      </c>
      <c r="G6" s="988"/>
      <c r="H6" s="330">
        <v>0.6</v>
      </c>
      <c r="I6" s="39">
        <v>0.45</v>
      </c>
      <c r="J6" s="276">
        <v>12.3</v>
      </c>
      <c r="K6" s="425">
        <v>54.9</v>
      </c>
      <c r="L6" s="330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30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6">
        <v>0.03</v>
      </c>
    </row>
    <row r="7" spans="1:24" s="18" customFormat="1" ht="26.5" customHeight="1" x14ac:dyDescent="0.35">
      <c r="A7" s="136"/>
      <c r="B7" s="204" t="s">
        <v>82</v>
      </c>
      <c r="C7" s="209" t="s">
        <v>164</v>
      </c>
      <c r="D7" s="205" t="s">
        <v>9</v>
      </c>
      <c r="E7" s="819" t="s">
        <v>165</v>
      </c>
      <c r="F7" s="820" t="s">
        <v>126</v>
      </c>
      <c r="G7" s="830"/>
      <c r="H7" s="469">
        <v>3.8</v>
      </c>
      <c r="I7" s="65">
        <v>3.73</v>
      </c>
      <c r="J7" s="98">
        <v>15.43</v>
      </c>
      <c r="K7" s="467">
        <v>110.37</v>
      </c>
      <c r="L7" s="469">
        <v>0.08</v>
      </c>
      <c r="M7" s="65">
        <v>6.3E-2</v>
      </c>
      <c r="N7" s="65">
        <v>4.13</v>
      </c>
      <c r="O7" s="65">
        <v>178</v>
      </c>
      <c r="P7" s="66">
        <v>0.06</v>
      </c>
      <c r="Q7" s="469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3"/>
      <c r="C8" s="129">
        <v>89</v>
      </c>
      <c r="D8" s="320" t="s">
        <v>10</v>
      </c>
      <c r="E8" s="303" t="s">
        <v>101</v>
      </c>
      <c r="F8" s="231">
        <v>90</v>
      </c>
      <c r="G8" s="247"/>
      <c r="H8" s="306">
        <v>14.88</v>
      </c>
      <c r="I8" s="13">
        <v>13.95</v>
      </c>
      <c r="J8" s="50">
        <v>3.3</v>
      </c>
      <c r="K8" s="131">
        <v>198.45</v>
      </c>
      <c r="L8" s="531">
        <v>0.05</v>
      </c>
      <c r="M8" s="120">
        <v>0.11</v>
      </c>
      <c r="N8" s="121">
        <v>1</v>
      </c>
      <c r="O8" s="121">
        <v>49</v>
      </c>
      <c r="P8" s="122">
        <v>0</v>
      </c>
      <c r="Q8" s="531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68</v>
      </c>
      <c r="E9" s="264" t="s">
        <v>110</v>
      </c>
      <c r="F9" s="175">
        <v>150</v>
      </c>
      <c r="G9" s="212"/>
      <c r="H9" s="354">
        <v>3.3</v>
      </c>
      <c r="I9" s="22">
        <v>4.95</v>
      </c>
      <c r="J9" s="54">
        <v>32.25</v>
      </c>
      <c r="K9" s="353">
        <v>186.45</v>
      </c>
      <c r="L9" s="354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54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20" t="s">
        <v>18</v>
      </c>
      <c r="E10" s="409" t="s">
        <v>73</v>
      </c>
      <c r="F10" s="231">
        <v>200</v>
      </c>
      <c r="G10" s="247"/>
      <c r="H10" s="305">
        <v>0.8</v>
      </c>
      <c r="I10" s="17">
        <v>0</v>
      </c>
      <c r="J10" s="46">
        <v>24.6</v>
      </c>
      <c r="K10" s="326">
        <v>101.2</v>
      </c>
      <c r="L10" s="305">
        <v>0</v>
      </c>
      <c r="M10" s="17">
        <v>0.04</v>
      </c>
      <c r="N10" s="17">
        <v>140</v>
      </c>
      <c r="O10" s="17">
        <v>100</v>
      </c>
      <c r="P10" s="20">
        <v>0</v>
      </c>
      <c r="Q10" s="305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30">
        <v>119</v>
      </c>
      <c r="D11" s="170" t="s">
        <v>58</v>
      </c>
      <c r="E11" s="264" t="s">
        <v>58</v>
      </c>
      <c r="F11" s="175">
        <v>30</v>
      </c>
      <c r="G11" s="212"/>
      <c r="H11" s="354">
        <v>2.13</v>
      </c>
      <c r="I11" s="22">
        <v>0.21</v>
      </c>
      <c r="J11" s="54">
        <v>13.26</v>
      </c>
      <c r="K11" s="588">
        <v>72</v>
      </c>
      <c r="L11" s="354">
        <v>0.03</v>
      </c>
      <c r="M11" s="22">
        <v>0.01</v>
      </c>
      <c r="N11" s="22">
        <v>0</v>
      </c>
      <c r="O11" s="22">
        <v>0</v>
      </c>
      <c r="P11" s="23">
        <v>0</v>
      </c>
      <c r="Q11" s="35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30">
        <v>120</v>
      </c>
      <c r="D12" s="170" t="s">
        <v>49</v>
      </c>
      <c r="E12" s="264" t="s">
        <v>49</v>
      </c>
      <c r="F12" s="175">
        <v>20</v>
      </c>
      <c r="G12" s="212"/>
      <c r="H12" s="354">
        <v>1.1399999999999999</v>
      </c>
      <c r="I12" s="22">
        <v>0.22</v>
      </c>
      <c r="J12" s="54">
        <v>7.44</v>
      </c>
      <c r="K12" s="588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2"/>
      <c r="C13" s="730"/>
      <c r="D13" s="821"/>
      <c r="E13" s="822" t="s">
        <v>21</v>
      </c>
      <c r="F13" s="605">
        <f>F6+F8+F9+F10+F11+F12+210</f>
        <v>850</v>
      </c>
      <c r="G13" s="803"/>
      <c r="H13" s="598" t="e">
        <f>H6+#REF!+H8+H9+H10+H11+H12</f>
        <v>#REF!</v>
      </c>
      <c r="I13" s="599" t="e">
        <f>I6+#REF!+I8+I9+I10+I11+I12</f>
        <v>#REF!</v>
      </c>
      <c r="J13" s="600" t="e">
        <f>J6+#REF!+J8+J9+J10+J11+J12</f>
        <v>#REF!</v>
      </c>
      <c r="K13" s="606" t="e">
        <f>K6+#REF!+K8+K9+K10+K11+K12</f>
        <v>#REF!</v>
      </c>
      <c r="L13" s="598" t="e">
        <f>L6+#REF!+L8+L9+L10+L11+L12</f>
        <v>#REF!</v>
      </c>
      <c r="M13" s="599" t="e">
        <f>M6+#REF!+M8+M9+M10+M11+M12</f>
        <v>#REF!</v>
      </c>
      <c r="N13" s="599" t="e">
        <f>N6+#REF!+N8+N9+N10+N11+N12</f>
        <v>#REF!</v>
      </c>
      <c r="O13" s="599" t="e">
        <f>O6+#REF!+O8+O9+O10+O11+O12</f>
        <v>#REF!</v>
      </c>
      <c r="P13" s="690" t="e">
        <f>P6+#REF!+P8+P9+P10+P11+P12</f>
        <v>#REF!</v>
      </c>
      <c r="Q13" s="598" t="e">
        <f>Q6+#REF!+Q8+Q9+Q10+Q11+Q12</f>
        <v>#REF!</v>
      </c>
      <c r="R13" s="599" t="e">
        <f>R6+#REF!+R8+R9+R10+R11+R12</f>
        <v>#REF!</v>
      </c>
      <c r="S13" s="599" t="e">
        <f>S6+#REF!+S8+S9+S10+S11+S12</f>
        <v>#REF!</v>
      </c>
      <c r="T13" s="599" t="e">
        <f>T6+#REF!+T8+T9+T10+T11+T12</f>
        <v>#REF!</v>
      </c>
      <c r="U13" s="599" t="e">
        <f>U6+#REF!+U8+U9+U10+U11+U12</f>
        <v>#REF!</v>
      </c>
      <c r="V13" s="599" t="e">
        <f>V6+#REF!+V8+V9+V10+V11+V12</f>
        <v>#REF!</v>
      </c>
      <c r="W13" s="599" t="e">
        <f>W6+#REF!+W8+W9+W10+W11+W12</f>
        <v>#REF!</v>
      </c>
      <c r="X13" s="600" t="e">
        <f>X6+#REF!+X8+X9+X10+X11+X12</f>
        <v>#REF!</v>
      </c>
    </row>
    <row r="14" spans="1:24" s="38" customFormat="1" ht="26.5" customHeight="1" x14ac:dyDescent="0.35">
      <c r="A14" s="137"/>
      <c r="B14" s="825"/>
      <c r="C14" s="763"/>
      <c r="D14" s="826"/>
      <c r="E14" s="827" t="s">
        <v>21</v>
      </c>
      <c r="F14" s="380">
        <f>F6+F8+F9+F10+F11+F12+210</f>
        <v>850</v>
      </c>
      <c r="G14" s="687"/>
      <c r="H14" s="647">
        <f>H6+H7+H8+H9+H10+H11+H12</f>
        <v>26.650000000000002</v>
      </c>
      <c r="I14" s="644">
        <f>I6+I7+I8+I9+I10+I11+I12</f>
        <v>23.509999999999998</v>
      </c>
      <c r="J14" s="648">
        <f>J6+J7+J8+J9+J10+J11+J12</f>
        <v>108.58</v>
      </c>
      <c r="K14" s="688">
        <f>K6+K7+K8+K9+K10+K11+K12</f>
        <v>759.63000000000011</v>
      </c>
      <c r="L14" s="647">
        <f>L6+L7+L8+L9+L10+L11+L12</f>
        <v>0.24</v>
      </c>
      <c r="M14" s="644">
        <f>M6+M7+M8+M9+M10+M11+M12</f>
        <v>0.32200000000000001</v>
      </c>
      <c r="N14" s="644">
        <f>N6+N7+N8+N9+N10+N11+N12</f>
        <v>152.71</v>
      </c>
      <c r="O14" s="644">
        <f>O6+O7+O8+O9+O10+O11+O12</f>
        <v>348.9</v>
      </c>
      <c r="P14" s="651">
        <f>P6+P7+P8+P9+P10+P11+P12</f>
        <v>0.14000000000000001</v>
      </c>
      <c r="Q14" s="647">
        <f>Q6+Q7+Q8+Q9+Q10+Q11+Q12</f>
        <v>203.81</v>
      </c>
      <c r="R14" s="644">
        <f>R6+R7+R8+R9+R10+R11+R12</f>
        <v>437.56999999999994</v>
      </c>
      <c r="S14" s="644">
        <f>S6+S7+S8+S9+S10+S11+S12</f>
        <v>172.40999999999997</v>
      </c>
      <c r="T14" s="644">
        <f>T6+T7+T8+T9+T10+T11+T12</f>
        <v>9.7200000000000006</v>
      </c>
      <c r="U14" s="644">
        <f>U6+U7+U8+U9+U10+U11+U12</f>
        <v>928.97</v>
      </c>
      <c r="V14" s="644">
        <f>V6+V7+V8+V9+V10+V11+V12</f>
        <v>1.6E-2</v>
      </c>
      <c r="W14" s="644">
        <f>W6+W7+W8+W9+W10+W11+W12</f>
        <v>1.23E-2</v>
      </c>
      <c r="X14" s="648">
        <f>X6+X7+X8+X9+X10+X11+X12</f>
        <v>0.14000000000000001</v>
      </c>
    </row>
    <row r="15" spans="1:24" s="38" customFormat="1" ht="26.5" customHeight="1" x14ac:dyDescent="0.35">
      <c r="A15" s="137"/>
      <c r="B15" s="823"/>
      <c r="C15" s="730"/>
      <c r="D15" s="821"/>
      <c r="E15" s="824" t="s">
        <v>22</v>
      </c>
      <c r="F15" s="605"/>
      <c r="G15" s="803"/>
      <c r="H15" s="252"/>
      <c r="I15" s="24"/>
      <c r="J15" s="75"/>
      <c r="K15" s="739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738"/>
      <c r="C16" s="210"/>
      <c r="D16" s="232"/>
      <c r="E16" s="828" t="s">
        <v>22</v>
      </c>
      <c r="F16" s="232"/>
      <c r="G16" s="798"/>
      <c r="H16" s="610"/>
      <c r="I16" s="611"/>
      <c r="J16" s="612"/>
      <c r="K16" s="834">
        <f>K14/23.5</f>
        <v>32.324680851063832</v>
      </c>
      <c r="L16" s="610"/>
      <c r="M16" s="611"/>
      <c r="N16" s="611"/>
      <c r="O16" s="611"/>
      <c r="P16" s="691"/>
      <c r="Q16" s="610"/>
      <c r="R16" s="611"/>
      <c r="S16" s="611"/>
      <c r="T16" s="611"/>
      <c r="U16" s="611"/>
      <c r="V16" s="611"/>
      <c r="W16" s="611"/>
      <c r="X16" s="612"/>
    </row>
    <row r="17" spans="1:19" ht="15.5" x14ac:dyDescent="0.35">
      <c r="A17" s="9"/>
      <c r="B17" s="287"/>
      <c r="C17" s="288"/>
      <c r="D17" s="288"/>
      <c r="E17" s="30"/>
      <c r="F17" s="30"/>
      <c r="G17" s="30"/>
      <c r="H17" s="268"/>
      <c r="I17" s="267"/>
      <c r="J17" s="30"/>
      <c r="K17" s="269"/>
      <c r="L17" s="30"/>
      <c r="M17" s="30"/>
      <c r="N17" s="30"/>
      <c r="O17" s="270"/>
      <c r="P17" s="270"/>
      <c r="Q17" s="270"/>
      <c r="R17" s="270"/>
      <c r="S17" s="270"/>
    </row>
    <row r="18" spans="1:19" x14ac:dyDescent="0.35">
      <c r="L18" s="705"/>
    </row>
    <row r="19" spans="1:19" x14ac:dyDescent="0.35">
      <c r="A19" s="70" t="s">
        <v>70</v>
      </c>
      <c r="B19" s="143"/>
      <c r="C19" s="71"/>
      <c r="D19" s="60"/>
    </row>
    <row r="20" spans="1:19" x14ac:dyDescent="0.35">
      <c r="A20" s="67" t="s">
        <v>71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8"/>
      <c r="E4" s="217"/>
      <c r="F4" s="134"/>
      <c r="G4" s="625"/>
      <c r="H4" s="338" t="s">
        <v>23</v>
      </c>
      <c r="I4" s="339"/>
      <c r="J4" s="340"/>
      <c r="K4" s="42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47" thickBot="1" x14ac:dyDescent="0.4">
      <c r="A5" s="183" t="s">
        <v>0</v>
      </c>
      <c r="B5" s="135"/>
      <c r="C5" s="128" t="s">
        <v>41</v>
      </c>
      <c r="D5" s="319" t="s">
        <v>42</v>
      </c>
      <c r="E5" s="728" t="s">
        <v>39</v>
      </c>
      <c r="F5" s="135" t="s">
        <v>27</v>
      </c>
      <c r="G5" s="128" t="s">
        <v>38</v>
      </c>
      <c r="H5" s="868" t="s">
        <v>28</v>
      </c>
      <c r="I5" s="747" t="s">
        <v>29</v>
      </c>
      <c r="J5" s="751" t="s">
        <v>30</v>
      </c>
      <c r="K5" s="856" t="s">
        <v>31</v>
      </c>
      <c r="L5" s="749" t="s">
        <v>32</v>
      </c>
      <c r="M5" s="749" t="s">
        <v>138</v>
      </c>
      <c r="N5" s="84" t="s">
        <v>33</v>
      </c>
      <c r="O5" s="750" t="s">
        <v>139</v>
      </c>
      <c r="P5" s="751" t="s">
        <v>140</v>
      </c>
      <c r="Q5" s="746" t="s">
        <v>34</v>
      </c>
      <c r="R5" s="747" t="s">
        <v>35</v>
      </c>
      <c r="S5" s="747" t="s">
        <v>36</v>
      </c>
      <c r="T5" s="751" t="s">
        <v>37</v>
      </c>
      <c r="U5" s="749" t="s">
        <v>141</v>
      </c>
      <c r="V5" s="749" t="s">
        <v>142</v>
      </c>
      <c r="W5" s="749" t="s">
        <v>143</v>
      </c>
      <c r="X5" s="853" t="s">
        <v>144</v>
      </c>
    </row>
    <row r="6" spans="1:24" s="18" customFormat="1" ht="26.5" customHeight="1" x14ac:dyDescent="0.35">
      <c r="A6" s="186" t="s">
        <v>7</v>
      </c>
      <c r="B6" s="290"/>
      <c r="C6" s="367">
        <v>17</v>
      </c>
      <c r="D6" s="368" t="s">
        <v>20</v>
      </c>
      <c r="E6" s="867" t="s">
        <v>166</v>
      </c>
      <c r="F6" s="384">
        <v>50</v>
      </c>
      <c r="G6" s="369"/>
      <c r="H6" s="330">
        <v>5.95</v>
      </c>
      <c r="I6" s="39">
        <v>5.05</v>
      </c>
      <c r="J6" s="276">
        <v>0.3</v>
      </c>
      <c r="K6" s="634">
        <v>70.7</v>
      </c>
      <c r="L6" s="242">
        <v>0.03</v>
      </c>
      <c r="M6" s="55">
        <v>0.18</v>
      </c>
      <c r="N6" s="39">
        <v>0</v>
      </c>
      <c r="O6" s="39">
        <v>78</v>
      </c>
      <c r="P6" s="56">
        <v>0.97</v>
      </c>
      <c r="Q6" s="330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6">
        <v>2.4E-2</v>
      </c>
    </row>
    <row r="7" spans="1:24" s="18" customFormat="1" ht="26.5" customHeight="1" x14ac:dyDescent="0.35">
      <c r="A7" s="136"/>
      <c r="B7" s="355"/>
      <c r="C7" s="176">
        <v>1</v>
      </c>
      <c r="D7" s="320" t="s">
        <v>20</v>
      </c>
      <c r="E7" s="303" t="s">
        <v>12</v>
      </c>
      <c r="F7" s="829">
        <v>10</v>
      </c>
      <c r="G7" s="129"/>
      <c r="H7" s="305">
        <v>2.44</v>
      </c>
      <c r="I7" s="17">
        <v>2.36</v>
      </c>
      <c r="J7" s="46">
        <v>0</v>
      </c>
      <c r="K7" s="326">
        <v>31</v>
      </c>
      <c r="L7" s="240">
        <v>0</v>
      </c>
      <c r="M7" s="19">
        <v>0.03</v>
      </c>
      <c r="N7" s="17">
        <v>0.16</v>
      </c>
      <c r="O7" s="17">
        <v>28.8</v>
      </c>
      <c r="P7" s="20">
        <v>0.1</v>
      </c>
      <c r="Q7" s="305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20" t="s">
        <v>9</v>
      </c>
      <c r="E8" s="409" t="s">
        <v>84</v>
      </c>
      <c r="F8" s="231">
        <v>200</v>
      </c>
      <c r="G8" s="129"/>
      <c r="H8" s="306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6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4" t="s">
        <v>82</v>
      </c>
      <c r="C9" s="209">
        <v>83</v>
      </c>
      <c r="D9" s="639" t="s">
        <v>10</v>
      </c>
      <c r="E9" s="819" t="s">
        <v>167</v>
      </c>
      <c r="F9" s="830">
        <v>90</v>
      </c>
      <c r="G9" s="235"/>
      <c r="H9" s="579">
        <v>20.25</v>
      </c>
      <c r="I9" s="103">
        <v>11.52</v>
      </c>
      <c r="J9" s="580">
        <v>1.35</v>
      </c>
      <c r="K9" s="781">
        <v>189.99</v>
      </c>
      <c r="L9" s="726">
        <v>7.0000000000000007E-2</v>
      </c>
      <c r="M9" s="706">
        <v>0.1</v>
      </c>
      <c r="N9" s="103">
        <v>4.84</v>
      </c>
      <c r="O9" s="103">
        <v>29.7</v>
      </c>
      <c r="P9" s="671">
        <v>0</v>
      </c>
      <c r="Q9" s="579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80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7" t="s">
        <v>68</v>
      </c>
      <c r="E10" s="370" t="s">
        <v>157</v>
      </c>
      <c r="F10" s="175">
        <v>150</v>
      </c>
      <c r="G10" s="130"/>
      <c r="H10" s="316">
        <v>3.15</v>
      </c>
      <c r="I10" s="105">
        <v>4.5</v>
      </c>
      <c r="J10" s="262">
        <v>17.55</v>
      </c>
      <c r="K10" s="530">
        <v>122.85</v>
      </c>
      <c r="L10" s="240">
        <v>0.16</v>
      </c>
      <c r="M10" s="19">
        <v>0.11</v>
      </c>
      <c r="N10" s="17">
        <v>25.3</v>
      </c>
      <c r="O10" s="17">
        <v>15</v>
      </c>
      <c r="P10" s="46">
        <v>0.03</v>
      </c>
      <c r="Q10" s="305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21" t="s">
        <v>47</v>
      </c>
      <c r="E11" s="272" t="s">
        <v>54</v>
      </c>
      <c r="F11" s="480">
        <v>200</v>
      </c>
      <c r="G11" s="174"/>
      <c r="H11" s="19">
        <v>0.2</v>
      </c>
      <c r="I11" s="17">
        <v>0</v>
      </c>
      <c r="J11" s="20">
        <v>11</v>
      </c>
      <c r="K11" s="240">
        <v>44.8</v>
      </c>
      <c r="L11" s="305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30">
        <v>119</v>
      </c>
      <c r="D12" s="193" t="s">
        <v>14</v>
      </c>
      <c r="E12" s="259" t="s">
        <v>58</v>
      </c>
      <c r="F12" s="175">
        <v>30</v>
      </c>
      <c r="G12" s="512"/>
      <c r="H12" s="354">
        <v>2.13</v>
      </c>
      <c r="I12" s="22">
        <v>0.21</v>
      </c>
      <c r="J12" s="54">
        <v>13.26</v>
      </c>
      <c r="K12" s="588">
        <v>72</v>
      </c>
      <c r="L12" s="243">
        <v>0.03</v>
      </c>
      <c r="M12" s="21">
        <v>0.01</v>
      </c>
      <c r="N12" s="22">
        <v>0</v>
      </c>
      <c r="O12" s="22">
        <v>0</v>
      </c>
      <c r="P12" s="23">
        <v>0</v>
      </c>
      <c r="Q12" s="354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3" t="s">
        <v>15</v>
      </c>
      <c r="E13" s="259" t="s">
        <v>49</v>
      </c>
      <c r="F13" s="175">
        <v>20</v>
      </c>
      <c r="G13" s="512"/>
      <c r="H13" s="354">
        <v>1.1399999999999999</v>
      </c>
      <c r="I13" s="22">
        <v>0.22</v>
      </c>
      <c r="J13" s="54">
        <v>7.44</v>
      </c>
      <c r="K13" s="588">
        <v>36.26</v>
      </c>
      <c r="L13" s="243">
        <v>0.02</v>
      </c>
      <c r="M13" s="21">
        <v>2.4E-2</v>
      </c>
      <c r="N13" s="22">
        <v>0.08</v>
      </c>
      <c r="O13" s="22">
        <v>0</v>
      </c>
      <c r="P13" s="23">
        <v>0</v>
      </c>
      <c r="Q13" s="354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2"/>
      <c r="C14" s="730"/>
      <c r="D14" s="831"/>
      <c r="E14" s="822" t="s">
        <v>21</v>
      </c>
      <c r="F14" s="605" t="e">
        <f>F6+F7+F8+#REF!+F10+F11+F12+F13</f>
        <v>#REF!</v>
      </c>
      <c r="G14" s="730"/>
      <c r="H14" s="598" t="e">
        <f>H6+H7+H8+#REF!+H10+H11+H12+H13</f>
        <v>#REF!</v>
      </c>
      <c r="I14" s="599" t="e">
        <f>I6+I7+I8+#REF!+I10+I11+I12+I13</f>
        <v>#REF!</v>
      </c>
      <c r="J14" s="600" t="e">
        <f>J6+J7+J8+#REF!+J10+J11+J12+J13</f>
        <v>#REF!</v>
      </c>
      <c r="K14" s="666" t="e">
        <f>K6+K7+K8+#REF!+K10+K11+K12+K13</f>
        <v>#REF!</v>
      </c>
      <c r="L14" s="381" t="e">
        <f>L6+L7+L8+#REF!+L10+L11+L12+L13</f>
        <v>#REF!</v>
      </c>
      <c r="M14" s="710" t="e">
        <f>M6+M7+M8+#REF!+M10+M11+M12+M13</f>
        <v>#REF!</v>
      </c>
      <c r="N14" s="599" t="e">
        <f>N6+N7+N8+#REF!+N10+N11+N12+N13</f>
        <v>#REF!</v>
      </c>
      <c r="O14" s="599" t="e">
        <f>O6+O7+O8+#REF!+O10+O11+O12+O13</f>
        <v>#REF!</v>
      </c>
      <c r="P14" s="690" t="e">
        <f>P6+P7+P8+#REF!+P10+P11+P12+P13</f>
        <v>#REF!</v>
      </c>
      <c r="Q14" s="598" t="e">
        <f>Q6+Q7+Q8+#REF!+Q10+Q11+Q12+Q13</f>
        <v>#REF!</v>
      </c>
      <c r="R14" s="599" t="e">
        <f>R6+R7+R8+#REF!+R10+R11+R12+R13</f>
        <v>#REF!</v>
      </c>
      <c r="S14" s="599" t="e">
        <f>S6+S7+S8+#REF!+S10+S11+S12+S13</f>
        <v>#REF!</v>
      </c>
      <c r="T14" s="599" t="e">
        <f>T6+T7+T8+#REF!+T10+T11+T12+T13</f>
        <v>#REF!</v>
      </c>
      <c r="U14" s="599" t="e">
        <f>U6+U7+U8+#REF!+U10+U11+U12+U13</f>
        <v>#REF!</v>
      </c>
      <c r="V14" s="599" t="e">
        <f>V6+V7+V8+#REF!+V10+V11+V12+V13</f>
        <v>#REF!</v>
      </c>
      <c r="W14" s="599" t="e">
        <f>W6+W7+W8+#REF!+W10+W11+W12+W13</f>
        <v>#REF!</v>
      </c>
      <c r="X14" s="600" t="e">
        <f>X6+X7+X8+#REF!+X10+X11+X12+X13</f>
        <v>#REF!</v>
      </c>
    </row>
    <row r="15" spans="1:24" s="38" customFormat="1" ht="26.5" customHeight="1" x14ac:dyDescent="0.35">
      <c r="A15" s="137"/>
      <c r="B15" s="825"/>
      <c r="C15" s="763"/>
      <c r="D15" s="832"/>
      <c r="E15" s="827" t="s">
        <v>21</v>
      </c>
      <c r="F15" s="380">
        <f>F6+F7+F8+F9+F10+F11+F12+F13</f>
        <v>750</v>
      </c>
      <c r="G15" s="763"/>
      <c r="H15" s="647">
        <f>H6+H7+H8+H9+H10+H11+H12+H13</f>
        <v>41.000000000000007</v>
      </c>
      <c r="I15" s="644">
        <f>I6+I7+I8+I9+I10+I11+I12+I13</f>
        <v>32.639999999999993</v>
      </c>
      <c r="J15" s="648">
        <f>J6+J7+J8+J9+J10+J11+J12+J13</f>
        <v>59.639999999999993</v>
      </c>
      <c r="K15" s="688">
        <f>K6+K7+K8+K9+K10+K11+K12+K13</f>
        <v>705.64</v>
      </c>
      <c r="L15" s="380">
        <f>L6+L7+L8+L9+L10+L11+L12+L13</f>
        <v>0.35000000000000009</v>
      </c>
      <c r="M15" s="879">
        <f>M6+M7+M8+M9+M10+M11+M12+M13</f>
        <v>0.53400000000000003</v>
      </c>
      <c r="N15" s="644">
        <f>N6+N7+N8+N9+N10+N11+N12+N13</f>
        <v>35.699999999999996</v>
      </c>
      <c r="O15" s="644">
        <f>O6+O7+O8+O9+O10+O11+O12+O13</f>
        <v>284.3</v>
      </c>
      <c r="P15" s="651">
        <f>P6+P7+P8+P9+P10+P11+P12+P13</f>
        <v>1.1600000000000001</v>
      </c>
      <c r="Q15" s="647">
        <f>Q6+Q7+Q8+Q9+Q10+Q11+Q12+Q13</f>
        <v>229.55</v>
      </c>
      <c r="R15" s="644">
        <f>R6+R7+R8+R9+R10+R11+R12+R13</f>
        <v>490.33000000000004</v>
      </c>
      <c r="S15" s="644">
        <f>S6+S7+S8+S9+S10+S11+S12+S13</f>
        <v>142.11000000000001</v>
      </c>
      <c r="T15" s="644">
        <f>T6+T7+T8+T9+T10+T11+T12+T13</f>
        <v>21.650000000000002</v>
      </c>
      <c r="U15" s="644">
        <f>U6+U7+U8+U9+U10+U11+U12+U13</f>
        <v>1546.41</v>
      </c>
      <c r="V15" s="644">
        <f>V6+V7+V8+V9+V10+V11+V12+V13</f>
        <v>3.1E-2</v>
      </c>
      <c r="W15" s="644">
        <f>W6+W7+W8+W9+W10+W11+W12+W13</f>
        <v>2.4E-2</v>
      </c>
      <c r="X15" s="648">
        <f>X6+X7+X8+X9+X10+X11+X12+X13</f>
        <v>0.13500000000000001</v>
      </c>
    </row>
    <row r="16" spans="1:24" s="38" customFormat="1" ht="26.5" customHeight="1" x14ac:dyDescent="0.35">
      <c r="A16" s="137"/>
      <c r="B16" s="823"/>
      <c r="C16" s="730"/>
      <c r="D16" s="831"/>
      <c r="E16" s="824" t="s">
        <v>22</v>
      </c>
      <c r="F16" s="299"/>
      <c r="G16" s="730"/>
      <c r="H16" s="252"/>
      <c r="I16" s="24"/>
      <c r="J16" s="75"/>
      <c r="K16" s="739" t="e">
        <f>K14/23.5</f>
        <v>#REF!</v>
      </c>
      <c r="L16" s="299"/>
      <c r="M16" s="61"/>
      <c r="N16" s="24"/>
      <c r="O16" s="24"/>
      <c r="P16" s="140"/>
      <c r="Q16" s="252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7"/>
      <c r="B17" s="738"/>
      <c r="C17" s="210"/>
      <c r="D17" s="833"/>
      <c r="E17" s="828" t="s">
        <v>22</v>
      </c>
      <c r="F17" s="232"/>
      <c r="G17" s="210"/>
      <c r="H17" s="610"/>
      <c r="I17" s="611"/>
      <c r="J17" s="612"/>
      <c r="K17" s="834">
        <f>K15/23.5</f>
        <v>30.027234042553189</v>
      </c>
      <c r="L17" s="232"/>
      <c r="M17" s="711"/>
      <c r="N17" s="611"/>
      <c r="O17" s="611"/>
      <c r="P17" s="691"/>
      <c r="Q17" s="610"/>
      <c r="R17" s="611"/>
      <c r="S17" s="611"/>
      <c r="T17" s="611"/>
      <c r="U17" s="611"/>
      <c r="V17" s="611"/>
      <c r="W17" s="611"/>
      <c r="X17" s="612"/>
    </row>
    <row r="18" spans="1:24" ht="15.5" x14ac:dyDescent="0.35">
      <c r="A18" s="9"/>
      <c r="B18" s="287"/>
      <c r="C18" s="288"/>
      <c r="D18" s="298"/>
      <c r="E18" s="30"/>
      <c r="F18" s="30"/>
      <c r="G18" s="267"/>
      <c r="H18" s="268"/>
      <c r="I18" s="267"/>
      <c r="J18" s="30"/>
      <c r="K18" s="269"/>
      <c r="L18" s="30"/>
      <c r="M18" s="30"/>
      <c r="N18" s="30"/>
      <c r="O18" s="270"/>
      <c r="P18" s="270"/>
      <c r="Q18" s="270"/>
      <c r="R18" s="270"/>
      <c r="S18" s="270"/>
    </row>
    <row r="21" spans="1:24" x14ac:dyDescent="0.35">
      <c r="A21" s="70" t="s">
        <v>70</v>
      </c>
      <c r="B21" s="143"/>
      <c r="C21" s="71"/>
      <c r="D21" s="60"/>
    </row>
    <row r="22" spans="1:24" x14ac:dyDescent="0.35">
      <c r="A22" s="67" t="s">
        <v>71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8"/>
      <c r="E4" s="217"/>
      <c r="F4" s="134"/>
      <c r="G4" s="127"/>
      <c r="H4" s="338" t="s">
        <v>23</v>
      </c>
      <c r="I4" s="339"/>
      <c r="J4" s="340"/>
      <c r="K4" s="85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9" t="s">
        <v>42</v>
      </c>
      <c r="E5" s="128" t="s">
        <v>39</v>
      </c>
      <c r="F5" s="322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716" t="s">
        <v>31</v>
      </c>
      <c r="L5" s="496" t="s">
        <v>32</v>
      </c>
      <c r="M5" s="496" t="s">
        <v>138</v>
      </c>
      <c r="N5" s="487" t="s">
        <v>33</v>
      </c>
      <c r="O5" s="714" t="s">
        <v>139</v>
      </c>
      <c r="P5" s="92" t="s">
        <v>140</v>
      </c>
      <c r="Q5" s="90" t="s">
        <v>34</v>
      </c>
      <c r="R5" s="91" t="s">
        <v>35</v>
      </c>
      <c r="S5" s="91" t="s">
        <v>36</v>
      </c>
      <c r="T5" s="92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26.5" customHeight="1" x14ac:dyDescent="0.35">
      <c r="A6" s="186" t="s">
        <v>7</v>
      </c>
      <c r="B6" s="290"/>
      <c r="C6" s="196">
        <v>9</v>
      </c>
      <c r="D6" s="222" t="s">
        <v>20</v>
      </c>
      <c r="E6" s="529" t="s">
        <v>102</v>
      </c>
      <c r="F6" s="196">
        <v>60</v>
      </c>
      <c r="G6" s="341"/>
      <c r="H6" s="343">
        <v>1.26</v>
      </c>
      <c r="I6" s="42">
        <v>4.26</v>
      </c>
      <c r="J6" s="43">
        <v>7.26</v>
      </c>
      <c r="K6" s="715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43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21" t="s">
        <v>9</v>
      </c>
      <c r="E7" s="510" t="s">
        <v>119</v>
      </c>
      <c r="F7" s="233">
        <v>200</v>
      </c>
      <c r="G7" s="191"/>
      <c r="H7" s="306">
        <v>6</v>
      </c>
      <c r="I7" s="13">
        <v>5.4</v>
      </c>
      <c r="J7" s="50">
        <v>10.8</v>
      </c>
      <c r="K7" s="177">
        <v>115.6</v>
      </c>
      <c r="L7" s="306">
        <v>0.1</v>
      </c>
      <c r="M7" s="100">
        <v>0.1</v>
      </c>
      <c r="N7" s="13">
        <v>10.7</v>
      </c>
      <c r="O7" s="13">
        <v>162</v>
      </c>
      <c r="P7" s="50">
        <v>0</v>
      </c>
      <c r="Q7" s="306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3"/>
      <c r="C8" s="176">
        <v>126</v>
      </c>
      <c r="D8" s="337" t="s">
        <v>10</v>
      </c>
      <c r="E8" s="409" t="s">
        <v>133</v>
      </c>
      <c r="F8" s="231">
        <v>90</v>
      </c>
      <c r="G8" s="129"/>
      <c r="H8" s="306">
        <v>16.649999999999999</v>
      </c>
      <c r="I8" s="13">
        <v>8.01</v>
      </c>
      <c r="J8" s="50">
        <v>4.8600000000000003</v>
      </c>
      <c r="K8" s="190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21" t="s">
        <v>68</v>
      </c>
      <c r="E9" s="272" t="s">
        <v>111</v>
      </c>
      <c r="F9" s="174">
        <v>150</v>
      </c>
      <c r="G9" s="167"/>
      <c r="H9" s="306">
        <v>4.05</v>
      </c>
      <c r="I9" s="13">
        <v>4.5</v>
      </c>
      <c r="J9" s="50">
        <v>22.8</v>
      </c>
      <c r="K9" s="190">
        <v>147.30000000000001</v>
      </c>
      <c r="L9" s="263">
        <v>0.11</v>
      </c>
      <c r="M9" s="263">
        <v>0.02</v>
      </c>
      <c r="N9" s="105">
        <v>0</v>
      </c>
      <c r="O9" s="105">
        <v>0</v>
      </c>
      <c r="P9" s="106">
        <v>0</v>
      </c>
      <c r="Q9" s="316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2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5" t="s">
        <v>18</v>
      </c>
      <c r="E10" s="191" t="s">
        <v>65</v>
      </c>
      <c r="F10" s="174">
        <v>200</v>
      </c>
      <c r="G10" s="324"/>
      <c r="H10" s="305">
        <v>0.2</v>
      </c>
      <c r="I10" s="17">
        <v>0</v>
      </c>
      <c r="J10" s="46">
        <v>15.02</v>
      </c>
      <c r="K10" s="250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305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21" t="s">
        <v>14</v>
      </c>
      <c r="E11" s="192" t="s">
        <v>58</v>
      </c>
      <c r="F11" s="174">
        <v>45</v>
      </c>
      <c r="G11" s="342"/>
      <c r="H11" s="305">
        <v>3.19</v>
      </c>
      <c r="I11" s="17">
        <v>0.31</v>
      </c>
      <c r="J11" s="46">
        <v>19.89</v>
      </c>
      <c r="K11" s="250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21" t="s">
        <v>15</v>
      </c>
      <c r="E12" s="192" t="s">
        <v>49</v>
      </c>
      <c r="F12" s="174">
        <v>30</v>
      </c>
      <c r="G12" s="342"/>
      <c r="H12" s="305">
        <v>1.71</v>
      </c>
      <c r="I12" s="17">
        <v>0.33</v>
      </c>
      <c r="J12" s="46">
        <v>11.16</v>
      </c>
      <c r="K12" s="250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5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3"/>
      <c r="C13" s="180"/>
      <c r="D13" s="697"/>
      <c r="E13" s="198" t="s">
        <v>21</v>
      </c>
      <c r="F13" s="378">
        <f>SUM(F6:F12)</f>
        <v>775</v>
      </c>
      <c r="G13" s="331"/>
      <c r="H13" s="253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20">
        <f>SUM(K6:K12)</f>
        <v>728.12</v>
      </c>
      <c r="L13" s="253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7"/>
      <c r="B14" s="314"/>
      <c r="C14" s="181"/>
      <c r="D14" s="698"/>
      <c r="E14" s="199" t="s">
        <v>22</v>
      </c>
      <c r="F14" s="178"/>
      <c r="G14" s="260"/>
      <c r="H14" s="256"/>
      <c r="I14" s="59"/>
      <c r="J14" s="146"/>
      <c r="K14" s="565">
        <f>K13/23.5</f>
        <v>30.983829787234043</v>
      </c>
      <c r="L14" s="256"/>
      <c r="M14" s="197"/>
      <c r="N14" s="59"/>
      <c r="O14" s="59"/>
      <c r="P14" s="146"/>
      <c r="Q14" s="197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7"/>
      <c r="C15" s="288"/>
      <c r="D15" s="298"/>
      <c r="E15" s="30"/>
      <c r="F15" s="30"/>
      <c r="G15" s="267"/>
      <c r="H15" s="268"/>
      <c r="I15" s="267"/>
      <c r="J15" s="30"/>
      <c r="K15" s="269"/>
      <c r="L15" s="30"/>
      <c r="M15" s="30"/>
      <c r="N15" s="30"/>
      <c r="O15" s="270"/>
      <c r="P15" s="270"/>
      <c r="Q15" s="270"/>
      <c r="R15" s="270"/>
      <c r="S15" s="2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4"/>
      <c r="C4" s="623" t="s">
        <v>40</v>
      </c>
      <c r="D4" s="318"/>
      <c r="E4" s="217"/>
      <c r="F4" s="626"/>
      <c r="G4" s="625"/>
      <c r="H4" s="338" t="s">
        <v>23</v>
      </c>
      <c r="I4" s="339"/>
      <c r="J4" s="340"/>
      <c r="K4" s="42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9" t="s">
        <v>42</v>
      </c>
      <c r="E5" s="128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3" t="s">
        <v>31</v>
      </c>
      <c r="L5" s="496" t="s">
        <v>32</v>
      </c>
      <c r="M5" s="496" t="s">
        <v>138</v>
      </c>
      <c r="N5" s="487" t="s">
        <v>33</v>
      </c>
      <c r="O5" s="714" t="s">
        <v>139</v>
      </c>
      <c r="P5" s="92" t="s">
        <v>140</v>
      </c>
      <c r="Q5" s="90" t="s">
        <v>34</v>
      </c>
      <c r="R5" s="91" t="s">
        <v>35</v>
      </c>
      <c r="S5" s="91" t="s">
        <v>36</v>
      </c>
      <c r="T5" s="92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9" customHeight="1" x14ac:dyDescent="0.35">
      <c r="A6" s="136" t="s">
        <v>6</v>
      </c>
      <c r="B6" s="196"/>
      <c r="C6" s="547">
        <v>166</v>
      </c>
      <c r="D6" s="543" t="s">
        <v>90</v>
      </c>
      <c r="E6" s="672" t="s">
        <v>135</v>
      </c>
      <c r="F6" s="275" t="s">
        <v>131</v>
      </c>
      <c r="G6" s="674"/>
      <c r="H6" s="642">
        <v>4.45</v>
      </c>
      <c r="I6" s="527">
        <v>5.15</v>
      </c>
      <c r="J6" s="643">
        <v>23.25</v>
      </c>
      <c r="K6" s="685">
        <v>156.94999999999999</v>
      </c>
      <c r="L6" s="330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0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76">
        <v>5.0000000000000001E-3</v>
      </c>
    </row>
    <row r="7" spans="1:24" s="38" customFormat="1" ht="26.5" customHeight="1" x14ac:dyDescent="0.35">
      <c r="A7" s="184"/>
      <c r="B7" s="203"/>
      <c r="C7" s="212">
        <v>59</v>
      </c>
      <c r="D7" s="257" t="s">
        <v>66</v>
      </c>
      <c r="E7" s="388" t="s">
        <v>173</v>
      </c>
      <c r="F7" s="233" t="s">
        <v>99</v>
      </c>
      <c r="G7" s="130"/>
      <c r="H7" s="354">
        <v>7.79</v>
      </c>
      <c r="I7" s="22">
        <v>11.89</v>
      </c>
      <c r="J7" s="54">
        <v>26.65</v>
      </c>
      <c r="K7" s="353">
        <v>244.56</v>
      </c>
      <c r="L7" s="305">
        <v>0.22</v>
      </c>
      <c r="M7" s="19">
        <v>0.24</v>
      </c>
      <c r="N7" s="17">
        <v>0</v>
      </c>
      <c r="O7" s="17">
        <v>13.53</v>
      </c>
      <c r="P7" s="20">
        <v>0.12</v>
      </c>
      <c r="Q7" s="305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4"/>
      <c r="B8" s="203"/>
      <c r="C8" s="174">
        <v>114</v>
      </c>
      <c r="D8" s="221" t="s">
        <v>47</v>
      </c>
      <c r="E8" s="272" t="s">
        <v>54</v>
      </c>
      <c r="F8" s="480">
        <v>200</v>
      </c>
      <c r="G8" s="174"/>
      <c r="H8" s="19">
        <v>0.2</v>
      </c>
      <c r="I8" s="17">
        <v>0</v>
      </c>
      <c r="J8" s="20">
        <v>11</v>
      </c>
      <c r="K8" s="240">
        <v>44.8</v>
      </c>
      <c r="L8" s="30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310"/>
      <c r="C9" s="548">
        <v>119</v>
      </c>
      <c r="D9" s="170" t="s">
        <v>58</v>
      </c>
      <c r="E9" s="258" t="s">
        <v>43</v>
      </c>
      <c r="F9" s="175">
        <v>30</v>
      </c>
      <c r="G9" s="627"/>
      <c r="H9" s="354">
        <v>2.13</v>
      </c>
      <c r="I9" s="22">
        <v>0.21</v>
      </c>
      <c r="J9" s="54">
        <v>13.26</v>
      </c>
      <c r="K9" s="588">
        <v>72</v>
      </c>
      <c r="L9" s="354">
        <v>0.03</v>
      </c>
      <c r="M9" s="21">
        <v>0.01</v>
      </c>
      <c r="N9" s="22">
        <v>0</v>
      </c>
      <c r="O9" s="22">
        <v>0</v>
      </c>
      <c r="P9" s="54">
        <v>0</v>
      </c>
      <c r="Q9" s="354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4"/>
      <c r="B10" s="175"/>
      <c r="C10" s="212">
        <v>120</v>
      </c>
      <c r="D10" s="170" t="s">
        <v>49</v>
      </c>
      <c r="E10" s="258" t="s">
        <v>13</v>
      </c>
      <c r="F10" s="175">
        <v>30</v>
      </c>
      <c r="G10" s="627"/>
      <c r="H10" s="305">
        <v>1.71</v>
      </c>
      <c r="I10" s="17">
        <v>0.33</v>
      </c>
      <c r="J10" s="46">
        <v>11.16</v>
      </c>
      <c r="K10" s="250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05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4"/>
      <c r="B11" s="175"/>
      <c r="C11" s="212" t="s">
        <v>190</v>
      </c>
      <c r="D11" s="170" t="s">
        <v>18</v>
      </c>
      <c r="E11" s="258" t="s">
        <v>191</v>
      </c>
      <c r="F11" s="175">
        <v>250</v>
      </c>
      <c r="G11" s="627"/>
      <c r="H11" s="305">
        <v>1.5</v>
      </c>
      <c r="I11" s="17">
        <v>0</v>
      </c>
      <c r="J11" s="46">
        <v>31.25</v>
      </c>
      <c r="K11" s="326">
        <v>131</v>
      </c>
      <c r="L11" s="19"/>
      <c r="M11" s="19"/>
      <c r="N11" s="17"/>
      <c r="O11" s="17"/>
      <c r="P11" s="20"/>
      <c r="Q11" s="305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4"/>
      <c r="B12" s="175"/>
      <c r="C12" s="212"/>
      <c r="D12" s="170"/>
      <c r="E12" s="226" t="s">
        <v>21</v>
      </c>
      <c r="F12" s="346">
        <v>765</v>
      </c>
      <c r="G12" s="627"/>
      <c r="H12" s="354">
        <v>16.28</v>
      </c>
      <c r="I12" s="22">
        <v>17.579999999999998</v>
      </c>
      <c r="J12" s="54">
        <v>85.32</v>
      </c>
      <c r="K12" s="588">
        <f>K6+K7+K8+K9+K10+K11</f>
        <v>703.69999999999993</v>
      </c>
      <c r="L12" s="354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54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5"/>
      <c r="B13" s="314"/>
      <c r="C13" s="249"/>
      <c r="D13" s="321"/>
      <c r="E13" s="227" t="s">
        <v>22</v>
      </c>
      <c r="F13" s="514"/>
      <c r="G13" s="260"/>
      <c r="H13" s="256"/>
      <c r="I13" s="59"/>
      <c r="J13" s="146"/>
      <c r="K13" s="675">
        <f>K12/23.5</f>
        <v>29.944680851063826</v>
      </c>
      <c r="L13" s="256"/>
      <c r="M13" s="197"/>
      <c r="N13" s="59"/>
      <c r="O13" s="59"/>
      <c r="P13" s="166"/>
      <c r="Q13" s="256"/>
      <c r="R13" s="59"/>
      <c r="S13" s="59"/>
      <c r="T13" s="59"/>
      <c r="U13" s="59"/>
      <c r="V13" s="59"/>
      <c r="W13" s="59"/>
      <c r="X13" s="146"/>
    </row>
    <row r="14" spans="1:24" s="18" customFormat="1" ht="26.5" customHeight="1" x14ac:dyDescent="0.35">
      <c r="A14" s="136" t="s">
        <v>7</v>
      </c>
      <c r="B14" s="355"/>
      <c r="C14" s="179">
        <v>25</v>
      </c>
      <c r="D14" s="317" t="s">
        <v>20</v>
      </c>
      <c r="E14" s="477" t="s">
        <v>52</v>
      </c>
      <c r="F14" s="479">
        <v>150</v>
      </c>
      <c r="G14" s="179"/>
      <c r="H14" s="41">
        <v>0.6</v>
      </c>
      <c r="I14" s="42">
        <v>0.45</v>
      </c>
      <c r="J14" s="49">
        <v>12.3</v>
      </c>
      <c r="K14" s="242">
        <v>54.9</v>
      </c>
      <c r="L14" s="343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6"/>
      <c r="B15" s="118"/>
      <c r="C15" s="344">
        <v>257</v>
      </c>
      <c r="D15" s="257" t="s">
        <v>9</v>
      </c>
      <c r="E15" s="388" t="s">
        <v>182</v>
      </c>
      <c r="F15" s="233">
        <v>200</v>
      </c>
      <c r="G15" s="189"/>
      <c r="H15" s="306">
        <v>7.62</v>
      </c>
      <c r="I15" s="13">
        <v>13</v>
      </c>
      <c r="J15" s="50">
        <v>5.65</v>
      </c>
      <c r="K15" s="190">
        <v>172.8</v>
      </c>
      <c r="L15" s="306">
        <v>7.0000000000000007E-2</v>
      </c>
      <c r="M15" s="100">
        <v>0.09</v>
      </c>
      <c r="N15" s="13">
        <v>4.78</v>
      </c>
      <c r="O15" s="13">
        <v>40</v>
      </c>
      <c r="P15" s="50">
        <v>0.08</v>
      </c>
      <c r="Q15" s="100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7"/>
      <c r="B16" s="203"/>
      <c r="C16" s="344">
        <v>177</v>
      </c>
      <c r="D16" s="191" t="s">
        <v>10</v>
      </c>
      <c r="E16" s="218" t="s">
        <v>187</v>
      </c>
      <c r="F16" s="174">
        <v>90</v>
      </c>
      <c r="G16" s="188"/>
      <c r="H16" s="305">
        <v>15.76</v>
      </c>
      <c r="I16" s="17">
        <v>13.35</v>
      </c>
      <c r="J16" s="46">
        <v>1.61</v>
      </c>
      <c r="K16" s="250">
        <v>190.46</v>
      </c>
      <c r="L16" s="305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05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7"/>
      <c r="B17" s="155"/>
      <c r="C17" s="213">
        <v>55</v>
      </c>
      <c r="D17" s="191" t="s">
        <v>68</v>
      </c>
      <c r="E17" s="218" t="s">
        <v>113</v>
      </c>
      <c r="F17" s="174">
        <v>150</v>
      </c>
      <c r="G17" s="188"/>
      <c r="H17" s="306">
        <v>3.6</v>
      </c>
      <c r="I17" s="13">
        <v>4.95</v>
      </c>
      <c r="J17" s="50">
        <v>24.6</v>
      </c>
      <c r="K17" s="190">
        <v>156.6</v>
      </c>
      <c r="L17" s="100">
        <v>0.03</v>
      </c>
      <c r="M17" s="100">
        <v>0.03</v>
      </c>
      <c r="N17" s="13">
        <v>0</v>
      </c>
      <c r="O17" s="13">
        <v>0</v>
      </c>
      <c r="P17" s="25">
        <v>0</v>
      </c>
      <c r="Q17" s="306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8"/>
      <c r="B18" s="153"/>
      <c r="C18" s="375">
        <v>104</v>
      </c>
      <c r="D18" s="192" t="s">
        <v>18</v>
      </c>
      <c r="E18" s="218" t="s">
        <v>85</v>
      </c>
      <c r="F18" s="174">
        <v>200</v>
      </c>
      <c r="G18" s="216"/>
      <c r="H18" s="305">
        <v>0</v>
      </c>
      <c r="I18" s="17">
        <v>0</v>
      </c>
      <c r="J18" s="46">
        <v>19.8</v>
      </c>
      <c r="K18" s="250">
        <v>81.599999999999994</v>
      </c>
      <c r="L18" s="305">
        <v>0.16</v>
      </c>
      <c r="M18" s="19">
        <v>0.1</v>
      </c>
      <c r="N18" s="17">
        <v>9.18</v>
      </c>
      <c r="O18" s="17">
        <v>80</v>
      </c>
      <c r="P18" s="20">
        <v>0.96</v>
      </c>
      <c r="Q18" s="305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53"/>
      <c r="C19" s="375">
        <v>119</v>
      </c>
      <c r="D19" s="191" t="s">
        <v>14</v>
      </c>
      <c r="E19" s="225" t="s">
        <v>58</v>
      </c>
      <c r="F19" s="174">
        <v>30</v>
      </c>
      <c r="G19" s="188"/>
      <c r="H19" s="305">
        <v>2.13</v>
      </c>
      <c r="I19" s="17">
        <v>0.21</v>
      </c>
      <c r="J19" s="46">
        <v>13.26</v>
      </c>
      <c r="K19" s="250">
        <v>72</v>
      </c>
      <c r="L19" s="305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8"/>
      <c r="B20" s="176"/>
      <c r="C20" s="213">
        <v>120</v>
      </c>
      <c r="D20" s="191" t="s">
        <v>15</v>
      </c>
      <c r="E20" s="225" t="s">
        <v>49</v>
      </c>
      <c r="F20" s="174">
        <v>25</v>
      </c>
      <c r="G20" s="188"/>
      <c r="H20" s="305">
        <v>1.42</v>
      </c>
      <c r="I20" s="17">
        <v>0.27</v>
      </c>
      <c r="J20" s="46">
        <v>9.3000000000000007</v>
      </c>
      <c r="K20" s="250">
        <v>45.32</v>
      </c>
      <c r="L20" s="354">
        <v>0.02</v>
      </c>
      <c r="M20" s="21">
        <v>0.03</v>
      </c>
      <c r="N20" s="22">
        <v>0.1</v>
      </c>
      <c r="O20" s="22">
        <v>0</v>
      </c>
      <c r="P20" s="23">
        <v>0</v>
      </c>
      <c r="Q20" s="354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203"/>
      <c r="C21" s="214"/>
      <c r="D21" s="545"/>
      <c r="E21" s="226" t="s">
        <v>21</v>
      </c>
      <c r="F21" s="244">
        <f>SUM(F14:F20)</f>
        <v>845</v>
      </c>
      <c r="G21" s="332"/>
      <c r="H21" s="253">
        <f t="shared" ref="H21:X21" si="0">SUM(H14:H20)</f>
        <v>31.130000000000003</v>
      </c>
      <c r="I21" s="36">
        <f t="shared" si="0"/>
        <v>32.229999999999997</v>
      </c>
      <c r="J21" s="79">
        <f t="shared" si="0"/>
        <v>86.52000000000001</v>
      </c>
      <c r="K21" s="558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44">
        <f t="shared" si="0"/>
        <v>1.0489999999999999</v>
      </c>
      <c r="Q21" s="253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79">
        <f t="shared" si="0"/>
        <v>0.2</v>
      </c>
    </row>
    <row r="22" spans="1:24" s="38" customFormat="1" ht="26.5" customHeight="1" thickBot="1" x14ac:dyDescent="0.4">
      <c r="A22" s="187"/>
      <c r="B22" s="314"/>
      <c r="C22" s="215"/>
      <c r="D22" s="673"/>
      <c r="E22" s="227" t="s">
        <v>22</v>
      </c>
      <c r="F22" s="178"/>
      <c r="G22" s="345"/>
      <c r="H22" s="256"/>
      <c r="I22" s="59"/>
      <c r="J22" s="146"/>
      <c r="K22" s="676">
        <f>K21/23.5</f>
        <v>32.922553191489364</v>
      </c>
      <c r="L22" s="197"/>
      <c r="M22" s="197"/>
      <c r="N22" s="59"/>
      <c r="O22" s="59"/>
      <c r="P22" s="166"/>
      <c r="Q22" s="256"/>
      <c r="R22" s="59"/>
      <c r="S22" s="59"/>
      <c r="T22" s="59"/>
      <c r="U22" s="59"/>
      <c r="V22" s="59"/>
      <c r="W22" s="59"/>
      <c r="X22" s="146"/>
    </row>
    <row r="23" spans="1:24" ht="15.5" x14ac:dyDescent="0.35">
      <c r="A23" s="9"/>
      <c r="B23" s="287"/>
      <c r="C23" s="288"/>
      <c r="D23" s="298"/>
      <c r="E23" s="30"/>
      <c r="F23" s="30"/>
      <c r="G23" s="267"/>
      <c r="H23" s="268"/>
      <c r="I23" s="267"/>
      <c r="J23" s="30"/>
      <c r="K23" s="269"/>
      <c r="L23" s="30"/>
      <c r="M23" s="30"/>
      <c r="N23" s="30"/>
      <c r="O23" s="270"/>
      <c r="P23" s="270"/>
      <c r="Q23" s="270"/>
      <c r="R23" s="270"/>
      <c r="S23" s="2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52"/>
      <c r="C4" s="535" t="s">
        <v>40</v>
      </c>
      <c r="D4" s="107"/>
      <c r="E4" s="217"/>
      <c r="F4" s="536"/>
      <c r="G4" s="535"/>
      <c r="H4" s="372" t="s">
        <v>23</v>
      </c>
      <c r="I4" s="422"/>
      <c r="J4" s="325"/>
      <c r="K4" s="238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47" thickBot="1" x14ac:dyDescent="0.4">
      <c r="A5" s="183" t="s">
        <v>0</v>
      </c>
      <c r="B5" s="753"/>
      <c r="C5" s="128" t="s">
        <v>41</v>
      </c>
      <c r="D5" s="550" t="s">
        <v>42</v>
      </c>
      <c r="E5" s="728" t="s">
        <v>39</v>
      </c>
      <c r="F5" s="135" t="s">
        <v>27</v>
      </c>
      <c r="G5" s="128" t="s">
        <v>38</v>
      </c>
      <c r="H5" s="868" t="s">
        <v>28</v>
      </c>
      <c r="I5" s="747" t="s">
        <v>29</v>
      </c>
      <c r="J5" s="751" t="s">
        <v>30</v>
      </c>
      <c r="K5" s="239" t="s">
        <v>31</v>
      </c>
      <c r="L5" s="749" t="s">
        <v>32</v>
      </c>
      <c r="M5" s="749" t="s">
        <v>138</v>
      </c>
      <c r="N5" s="749" t="s">
        <v>33</v>
      </c>
      <c r="O5" s="862" t="s">
        <v>139</v>
      </c>
      <c r="P5" s="749" t="s">
        <v>140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141</v>
      </c>
      <c r="V5" s="749" t="s">
        <v>142</v>
      </c>
      <c r="W5" s="749" t="s">
        <v>143</v>
      </c>
      <c r="X5" s="887" t="s">
        <v>144</v>
      </c>
    </row>
    <row r="6" spans="1:24" s="18" customFormat="1" ht="26.5" customHeight="1" x14ac:dyDescent="0.35">
      <c r="A6" s="136" t="s">
        <v>6</v>
      </c>
      <c r="B6" s="271"/>
      <c r="C6" s="495" t="s">
        <v>48</v>
      </c>
      <c r="D6" s="898" t="s">
        <v>20</v>
      </c>
      <c r="E6" s="546" t="s">
        <v>45</v>
      </c>
      <c r="F6" s="865">
        <v>17</v>
      </c>
      <c r="G6" s="398"/>
      <c r="H6" s="343">
        <v>1.7</v>
      </c>
      <c r="I6" s="42">
        <v>4.42</v>
      </c>
      <c r="J6" s="43">
        <v>0.85</v>
      </c>
      <c r="K6" s="634">
        <v>49.98</v>
      </c>
      <c r="L6" s="343">
        <v>0</v>
      </c>
      <c r="M6" s="42">
        <v>0</v>
      </c>
      <c r="N6" s="42">
        <v>0.1</v>
      </c>
      <c r="O6" s="42">
        <v>0</v>
      </c>
      <c r="P6" s="49">
        <v>0</v>
      </c>
      <c r="Q6" s="343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78" t="s">
        <v>68</v>
      </c>
      <c r="E7" s="403" t="s">
        <v>137</v>
      </c>
      <c r="F7" s="364">
        <v>150</v>
      </c>
      <c r="G7" s="212"/>
      <c r="H7" s="316">
        <v>4.3499999999999996</v>
      </c>
      <c r="I7" s="105">
        <v>3.9</v>
      </c>
      <c r="J7" s="262">
        <v>20.399999999999999</v>
      </c>
      <c r="K7" s="530">
        <v>134.25</v>
      </c>
      <c r="L7" s="316">
        <v>0.12</v>
      </c>
      <c r="M7" s="105">
        <v>0.08</v>
      </c>
      <c r="N7" s="105">
        <v>0</v>
      </c>
      <c r="O7" s="105">
        <v>19.5</v>
      </c>
      <c r="P7" s="106">
        <v>0.08</v>
      </c>
      <c r="Q7" s="316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2">
        <v>8.9999999999999993E-3</v>
      </c>
    </row>
    <row r="8" spans="1:24" s="18" customFormat="1" ht="44.25" customHeight="1" x14ac:dyDescent="0.35">
      <c r="A8" s="136"/>
      <c r="B8" s="894" t="s">
        <v>80</v>
      </c>
      <c r="C8" s="638">
        <v>240</v>
      </c>
      <c r="D8" s="899" t="s">
        <v>10</v>
      </c>
      <c r="E8" s="902" t="s">
        <v>145</v>
      </c>
      <c r="F8" s="900">
        <v>90</v>
      </c>
      <c r="G8" s="638"/>
      <c r="H8" s="414">
        <v>20.170000000000002</v>
      </c>
      <c r="I8" s="73">
        <v>20.309999999999999</v>
      </c>
      <c r="J8" s="74">
        <v>2.09</v>
      </c>
      <c r="K8" s="638">
        <v>274</v>
      </c>
      <c r="L8" s="414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14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2" t="s">
        <v>149</v>
      </c>
      <c r="C9" s="209">
        <v>81</v>
      </c>
      <c r="D9" s="670" t="s">
        <v>10</v>
      </c>
      <c r="E9" s="402" t="s">
        <v>77</v>
      </c>
      <c r="F9" s="875">
        <v>90</v>
      </c>
      <c r="G9" s="209"/>
      <c r="H9" s="307">
        <v>22.41</v>
      </c>
      <c r="I9" s="77">
        <v>15.3</v>
      </c>
      <c r="J9" s="139">
        <v>0.54</v>
      </c>
      <c r="K9" s="561">
        <v>229.77</v>
      </c>
      <c r="L9" s="307">
        <v>0.05</v>
      </c>
      <c r="M9" s="77">
        <v>0.14000000000000001</v>
      </c>
      <c r="N9" s="77">
        <v>1.24</v>
      </c>
      <c r="O9" s="77">
        <v>28.8</v>
      </c>
      <c r="P9" s="712">
        <v>0</v>
      </c>
      <c r="Q9" s="307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57" t="s">
        <v>18</v>
      </c>
      <c r="E10" s="409" t="s">
        <v>174</v>
      </c>
      <c r="F10" s="866">
        <v>200</v>
      </c>
      <c r="G10" s="129"/>
      <c r="H10" s="305">
        <v>0</v>
      </c>
      <c r="I10" s="17">
        <v>0</v>
      </c>
      <c r="J10" s="46">
        <v>19.2</v>
      </c>
      <c r="K10" s="326">
        <v>76.8</v>
      </c>
      <c r="L10" s="305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5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41" t="s">
        <v>14</v>
      </c>
      <c r="E11" s="192" t="s">
        <v>19</v>
      </c>
      <c r="F11" s="188">
        <v>25</v>
      </c>
      <c r="G11" s="167"/>
      <c r="H11" s="305">
        <v>1.78</v>
      </c>
      <c r="I11" s="17">
        <v>0.18</v>
      </c>
      <c r="J11" s="46">
        <v>11.05</v>
      </c>
      <c r="K11" s="327">
        <v>60</v>
      </c>
      <c r="L11" s="35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41" t="s">
        <v>15</v>
      </c>
      <c r="E12" s="192" t="s">
        <v>49</v>
      </c>
      <c r="F12" s="188">
        <v>20</v>
      </c>
      <c r="G12" s="167"/>
      <c r="H12" s="305">
        <v>1.1399999999999999</v>
      </c>
      <c r="I12" s="17">
        <v>0.22</v>
      </c>
      <c r="J12" s="46">
        <v>7.44</v>
      </c>
      <c r="K12" s="327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1" t="s">
        <v>80</v>
      </c>
      <c r="C13" s="208"/>
      <c r="D13" s="669"/>
      <c r="E13" s="404" t="s">
        <v>21</v>
      </c>
      <c r="F13" s="849">
        <f>F6+F7+F8+F10+F11+F12</f>
        <v>502</v>
      </c>
      <c r="G13" s="666"/>
      <c r="H13" s="598">
        <f t="shared" ref="H13:X13" si="0">H6+H7+H8+H10+H11+H12</f>
        <v>29.140000000000004</v>
      </c>
      <c r="I13" s="599">
        <f t="shared" si="0"/>
        <v>29.029999999999998</v>
      </c>
      <c r="J13" s="600">
        <f t="shared" si="0"/>
        <v>61.03</v>
      </c>
      <c r="K13" s="666">
        <f t="shared" si="0"/>
        <v>631.29</v>
      </c>
      <c r="L13" s="598">
        <f t="shared" si="0"/>
        <v>0.39500000000000002</v>
      </c>
      <c r="M13" s="599">
        <f t="shared" si="0"/>
        <v>0.30200000000000005</v>
      </c>
      <c r="N13" s="599">
        <f t="shared" si="0"/>
        <v>10.84</v>
      </c>
      <c r="O13" s="599">
        <f t="shared" si="0"/>
        <v>343.5</v>
      </c>
      <c r="P13" s="690">
        <f t="shared" si="0"/>
        <v>1.65</v>
      </c>
      <c r="Q13" s="598">
        <f t="shared" si="0"/>
        <v>207.54000000000002</v>
      </c>
      <c r="R13" s="599">
        <f t="shared" si="0"/>
        <v>429.14</v>
      </c>
      <c r="S13" s="599">
        <f t="shared" si="0"/>
        <v>128.37</v>
      </c>
      <c r="T13" s="599">
        <f t="shared" si="0"/>
        <v>5.23</v>
      </c>
      <c r="U13" s="599">
        <f t="shared" si="0"/>
        <v>472.01</v>
      </c>
      <c r="V13" s="599">
        <f t="shared" si="0"/>
        <v>4.8000000000000004E-3</v>
      </c>
      <c r="W13" s="599">
        <f t="shared" si="0"/>
        <v>6.0000000000000001E-3</v>
      </c>
      <c r="X13" s="600">
        <f t="shared" si="0"/>
        <v>0.121</v>
      </c>
    </row>
    <row r="14" spans="1:24" s="18" customFormat="1" ht="26.5" customHeight="1" x14ac:dyDescent="0.35">
      <c r="A14" s="136"/>
      <c r="B14" s="896" t="s">
        <v>82</v>
      </c>
      <c r="C14" s="763"/>
      <c r="D14" s="794"/>
      <c r="E14" s="405" t="s">
        <v>21</v>
      </c>
      <c r="F14" s="850">
        <f>F6+F7+F9+F10+F11+F12</f>
        <v>502</v>
      </c>
      <c r="G14" s="688"/>
      <c r="H14" s="647">
        <f t="shared" ref="H14:X14" si="1">H6+H7+H9+H10+H11+H12</f>
        <v>31.380000000000003</v>
      </c>
      <c r="I14" s="644">
        <f t="shared" si="1"/>
        <v>24.02</v>
      </c>
      <c r="J14" s="648">
        <f t="shared" si="1"/>
        <v>59.47999999999999</v>
      </c>
      <c r="K14" s="688">
        <f t="shared" si="1"/>
        <v>587.05999999999995</v>
      </c>
      <c r="L14" s="647">
        <f t="shared" si="1"/>
        <v>0.375</v>
      </c>
      <c r="M14" s="644">
        <f t="shared" si="1"/>
        <v>0.26200000000000007</v>
      </c>
      <c r="N14" s="644">
        <f t="shared" si="1"/>
        <v>10.58</v>
      </c>
      <c r="O14" s="644">
        <f t="shared" si="1"/>
        <v>147.30000000000001</v>
      </c>
      <c r="P14" s="651">
        <f t="shared" si="1"/>
        <v>1.23</v>
      </c>
      <c r="Q14" s="647">
        <f t="shared" si="1"/>
        <v>77.429999999999993</v>
      </c>
      <c r="R14" s="644">
        <f t="shared" si="1"/>
        <v>377.28</v>
      </c>
      <c r="S14" s="644">
        <f t="shared" si="1"/>
        <v>122.88000000000001</v>
      </c>
      <c r="T14" s="644">
        <f t="shared" si="1"/>
        <v>4.92</v>
      </c>
      <c r="U14" s="644">
        <f t="shared" si="1"/>
        <v>474.72</v>
      </c>
      <c r="V14" s="644">
        <f t="shared" si="1"/>
        <v>8.8000000000000005E-3</v>
      </c>
      <c r="W14" s="644">
        <f t="shared" si="1"/>
        <v>6.0000000000000001E-3</v>
      </c>
      <c r="X14" s="648">
        <f t="shared" si="1"/>
        <v>0.16100000000000003</v>
      </c>
    </row>
    <row r="15" spans="1:24" s="18" customFormat="1" ht="26.5" customHeight="1" x14ac:dyDescent="0.35">
      <c r="A15" s="136"/>
      <c r="B15" s="895" t="s">
        <v>80</v>
      </c>
      <c r="C15" s="730"/>
      <c r="D15" s="790"/>
      <c r="E15" s="406" t="s">
        <v>22</v>
      </c>
      <c r="F15" s="732"/>
      <c r="G15" s="730"/>
      <c r="H15" s="414"/>
      <c r="I15" s="73"/>
      <c r="J15" s="74"/>
      <c r="K15" s="903">
        <f>K13/23.5</f>
        <v>26.863404255319146</v>
      </c>
      <c r="L15" s="414"/>
      <c r="M15" s="73"/>
      <c r="N15" s="73"/>
      <c r="O15" s="73"/>
      <c r="P15" s="141"/>
      <c r="Q15" s="414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44"/>
      <c r="B16" s="400" t="s">
        <v>82</v>
      </c>
      <c r="C16" s="210"/>
      <c r="D16" s="745"/>
      <c r="E16" s="407" t="s">
        <v>22</v>
      </c>
      <c r="F16" s="735"/>
      <c r="G16" s="465"/>
      <c r="H16" s="952"/>
      <c r="I16" s="953"/>
      <c r="J16" s="954"/>
      <c r="K16" s="473">
        <f>K14/23.5</f>
        <v>24.981276595744678</v>
      </c>
      <c r="L16" s="952"/>
      <c r="M16" s="953"/>
      <c r="N16" s="953"/>
      <c r="O16" s="953"/>
      <c r="P16" s="955"/>
      <c r="Q16" s="952"/>
      <c r="R16" s="953"/>
      <c r="S16" s="953"/>
      <c r="T16" s="953"/>
      <c r="U16" s="953"/>
      <c r="V16" s="953"/>
      <c r="W16" s="953"/>
      <c r="X16" s="954"/>
    </row>
    <row r="17" spans="1:27" s="18" customFormat="1" ht="26.5" customHeight="1" x14ac:dyDescent="0.35">
      <c r="A17" s="186" t="s">
        <v>7</v>
      </c>
      <c r="B17" s="271"/>
      <c r="C17" s="549">
        <v>135</v>
      </c>
      <c r="D17" s="529" t="s">
        <v>20</v>
      </c>
      <c r="E17" s="901" t="s">
        <v>180</v>
      </c>
      <c r="F17" s="196">
        <v>60</v>
      </c>
      <c r="G17" s="341"/>
      <c r="H17" s="472">
        <v>1.2</v>
      </c>
      <c r="I17" s="57">
        <v>5.4</v>
      </c>
      <c r="J17" s="58">
        <v>5.16</v>
      </c>
      <c r="K17" s="353">
        <v>73.2</v>
      </c>
      <c r="L17" s="472">
        <v>0.01</v>
      </c>
      <c r="M17" s="57">
        <v>0.03</v>
      </c>
      <c r="N17" s="57">
        <v>4.2</v>
      </c>
      <c r="O17" s="57">
        <v>90</v>
      </c>
      <c r="P17" s="544">
        <v>0</v>
      </c>
      <c r="Q17" s="472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7"/>
      <c r="C18" s="130">
        <v>36</v>
      </c>
      <c r="D18" s="257" t="s">
        <v>9</v>
      </c>
      <c r="E18" s="370" t="s">
        <v>50</v>
      </c>
      <c r="F18" s="175">
        <v>200</v>
      </c>
      <c r="G18" s="259"/>
      <c r="H18" s="316">
        <v>5</v>
      </c>
      <c r="I18" s="105">
        <v>8.6</v>
      </c>
      <c r="J18" s="262">
        <v>12.6</v>
      </c>
      <c r="K18" s="530">
        <v>147.80000000000001</v>
      </c>
      <c r="L18" s="316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6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2">
        <v>0.2</v>
      </c>
    </row>
    <row r="19" spans="1:27" s="18" customFormat="1" ht="43.5" customHeight="1" x14ac:dyDescent="0.35">
      <c r="A19" s="137"/>
      <c r="B19" s="394" t="s">
        <v>80</v>
      </c>
      <c r="C19" s="229">
        <v>259</v>
      </c>
      <c r="D19" s="464" t="s">
        <v>10</v>
      </c>
      <c r="E19" s="508" t="s">
        <v>189</v>
      </c>
      <c r="F19" s="719">
        <v>90</v>
      </c>
      <c r="G19" s="800"/>
      <c r="H19" s="593">
        <v>9.6999999999999993</v>
      </c>
      <c r="I19" s="594">
        <v>8.4700000000000006</v>
      </c>
      <c r="J19" s="595">
        <v>15.02</v>
      </c>
      <c r="K19" s="596">
        <v>142.13</v>
      </c>
      <c r="L19" s="593">
        <v>0.04</v>
      </c>
      <c r="M19" s="594">
        <v>0.05</v>
      </c>
      <c r="N19" s="594">
        <v>3.78</v>
      </c>
      <c r="O19" s="594">
        <v>72</v>
      </c>
      <c r="P19" s="689">
        <v>0.01</v>
      </c>
      <c r="Q19" s="593">
        <v>13.29</v>
      </c>
      <c r="R19" s="594">
        <v>115.06</v>
      </c>
      <c r="S19" s="925">
        <v>58.24</v>
      </c>
      <c r="T19" s="594">
        <v>1.1399999999999999</v>
      </c>
      <c r="U19" s="594">
        <v>146.19</v>
      </c>
      <c r="V19" s="594">
        <v>5.0000000000000001E-3</v>
      </c>
      <c r="W19" s="594">
        <v>8.9999999999999998E-4</v>
      </c>
      <c r="X19" s="595">
        <v>0.09</v>
      </c>
      <c r="Z19" s="740"/>
      <c r="AA19" s="101"/>
    </row>
    <row r="20" spans="1:27" s="18" customFormat="1" ht="26.5" customHeight="1" x14ac:dyDescent="0.35">
      <c r="A20" s="137"/>
      <c r="B20" s="809" t="s">
        <v>82</v>
      </c>
      <c r="C20" s="230">
        <v>82</v>
      </c>
      <c r="D20" s="463" t="s">
        <v>10</v>
      </c>
      <c r="E20" s="916" t="s">
        <v>194</v>
      </c>
      <c r="F20" s="720">
        <v>95</v>
      </c>
      <c r="G20" s="235"/>
      <c r="H20" s="307">
        <v>23.47</v>
      </c>
      <c r="I20" s="77">
        <v>16.34</v>
      </c>
      <c r="J20" s="139">
        <v>0.56999999999999995</v>
      </c>
      <c r="K20" s="561">
        <v>243.58</v>
      </c>
      <c r="L20" s="307">
        <v>0.05</v>
      </c>
      <c r="M20" s="77">
        <v>0.14000000000000001</v>
      </c>
      <c r="N20" s="77">
        <v>0.95</v>
      </c>
      <c r="O20" s="77">
        <v>28.8</v>
      </c>
      <c r="P20" s="712">
        <v>0</v>
      </c>
      <c r="Q20" s="307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40"/>
      <c r="AA20" s="101"/>
    </row>
    <row r="21" spans="1:27" s="18" customFormat="1" ht="33" customHeight="1" x14ac:dyDescent="0.35">
      <c r="A21" s="137"/>
      <c r="B21" s="754" t="s">
        <v>80</v>
      </c>
      <c r="C21" s="729">
        <v>50</v>
      </c>
      <c r="D21" s="219" t="s">
        <v>68</v>
      </c>
      <c r="E21" s="755" t="s">
        <v>106</v>
      </c>
      <c r="F21" s="229">
        <v>150</v>
      </c>
      <c r="G21" s="800"/>
      <c r="H21" s="815">
        <v>3.3</v>
      </c>
      <c r="I21" s="756">
        <v>7.8</v>
      </c>
      <c r="J21" s="816">
        <v>22.35</v>
      </c>
      <c r="K21" s="817">
        <v>173.1</v>
      </c>
      <c r="L21" s="414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14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40"/>
      <c r="AA21" s="101"/>
    </row>
    <row r="22" spans="1:27" s="18" customFormat="1" ht="33" customHeight="1" x14ac:dyDescent="0.35">
      <c r="A22" s="137"/>
      <c r="B22" s="761" t="s">
        <v>82</v>
      </c>
      <c r="C22" s="230">
        <v>51</v>
      </c>
      <c r="D22" s="205" t="s">
        <v>68</v>
      </c>
      <c r="E22" s="769" t="s">
        <v>159</v>
      </c>
      <c r="F22" s="230">
        <v>150</v>
      </c>
      <c r="G22" s="209"/>
      <c r="H22" s="645">
        <v>3.3</v>
      </c>
      <c r="I22" s="640">
        <v>3.9</v>
      </c>
      <c r="J22" s="646">
        <v>25.65</v>
      </c>
      <c r="K22" s="649">
        <v>151.35</v>
      </c>
      <c r="L22" s="645">
        <v>0.15</v>
      </c>
      <c r="M22" s="640">
        <v>0.09</v>
      </c>
      <c r="N22" s="640">
        <v>21</v>
      </c>
      <c r="O22" s="640">
        <v>0</v>
      </c>
      <c r="P22" s="641">
        <v>0</v>
      </c>
      <c r="Q22" s="645">
        <v>14.01</v>
      </c>
      <c r="R22" s="640">
        <v>78.63</v>
      </c>
      <c r="S22" s="640">
        <v>29.37</v>
      </c>
      <c r="T22" s="640">
        <v>1.32</v>
      </c>
      <c r="U22" s="640">
        <v>809.4</v>
      </c>
      <c r="V22" s="640">
        <v>8.0000000000000002E-3</v>
      </c>
      <c r="W22" s="640">
        <v>5.9999999999999995E-4</v>
      </c>
      <c r="X22" s="646">
        <v>4.4999999999999998E-2</v>
      </c>
      <c r="Z22" s="740"/>
      <c r="AA22" s="101"/>
    </row>
    <row r="23" spans="1:27" s="18" customFormat="1" ht="51" customHeight="1" x14ac:dyDescent="0.35">
      <c r="A23" s="137"/>
      <c r="B23" s="282"/>
      <c r="C23" s="869">
        <v>216</v>
      </c>
      <c r="D23" s="221" t="s">
        <v>18</v>
      </c>
      <c r="E23" s="272" t="s">
        <v>151</v>
      </c>
      <c r="F23" s="174">
        <v>200</v>
      </c>
      <c r="G23" s="324"/>
      <c r="H23" s="305">
        <v>0.26</v>
      </c>
      <c r="I23" s="17">
        <v>0</v>
      </c>
      <c r="J23" s="46">
        <v>15.46</v>
      </c>
      <c r="K23" s="326">
        <v>62</v>
      </c>
      <c r="L23" s="354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54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40"/>
      <c r="AA23" s="101"/>
    </row>
    <row r="24" spans="1:27" s="18" customFormat="1" ht="26.5" customHeight="1" x14ac:dyDescent="0.35">
      <c r="A24" s="137"/>
      <c r="B24" s="282"/>
      <c r="C24" s="530">
        <v>119</v>
      </c>
      <c r="D24" s="257" t="s">
        <v>14</v>
      </c>
      <c r="E24" s="264" t="s">
        <v>58</v>
      </c>
      <c r="F24" s="175">
        <v>30</v>
      </c>
      <c r="G24" s="212"/>
      <c r="H24" s="354">
        <v>2.13</v>
      </c>
      <c r="I24" s="22">
        <v>0.21</v>
      </c>
      <c r="J24" s="54">
        <v>13.26</v>
      </c>
      <c r="K24" s="588">
        <v>72</v>
      </c>
      <c r="L24" s="354">
        <v>0.03</v>
      </c>
      <c r="M24" s="22">
        <v>0.01</v>
      </c>
      <c r="N24" s="22">
        <v>0</v>
      </c>
      <c r="O24" s="22">
        <v>0</v>
      </c>
      <c r="P24" s="23">
        <v>0</v>
      </c>
      <c r="Q24" s="354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2"/>
      <c r="C25" s="130">
        <v>120</v>
      </c>
      <c r="D25" s="257" t="s">
        <v>15</v>
      </c>
      <c r="E25" s="264" t="s">
        <v>49</v>
      </c>
      <c r="F25" s="175">
        <v>20</v>
      </c>
      <c r="G25" s="212"/>
      <c r="H25" s="354">
        <v>1.1399999999999999</v>
      </c>
      <c r="I25" s="22">
        <v>0.22</v>
      </c>
      <c r="J25" s="54">
        <v>7.44</v>
      </c>
      <c r="K25" s="588">
        <v>36.26</v>
      </c>
      <c r="L25" s="354">
        <v>0.02</v>
      </c>
      <c r="M25" s="22">
        <v>2.4E-2</v>
      </c>
      <c r="N25" s="22">
        <v>0.08</v>
      </c>
      <c r="O25" s="22">
        <v>0</v>
      </c>
      <c r="P25" s="23">
        <v>0</v>
      </c>
      <c r="Q25" s="35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54" t="s">
        <v>80</v>
      </c>
      <c r="C26" s="573"/>
      <c r="D26" s="754"/>
      <c r="E26" s="456" t="s">
        <v>21</v>
      </c>
      <c r="F26" s="381">
        <f>F17+F18+F19+F21+F23+F24+F25</f>
        <v>750</v>
      </c>
      <c r="G26" s="686"/>
      <c r="H26" s="598">
        <f t="shared" ref="H26:X26" si="2">H17+H18+H19+H21+H23+H24+H25</f>
        <v>22.73</v>
      </c>
      <c r="I26" s="599">
        <f t="shared" si="2"/>
        <v>30.7</v>
      </c>
      <c r="J26" s="600">
        <f t="shared" si="2"/>
        <v>91.29</v>
      </c>
      <c r="K26" s="666">
        <f t="shared" si="2"/>
        <v>706.49</v>
      </c>
      <c r="L26" s="598">
        <f t="shared" si="2"/>
        <v>0.34000000000000008</v>
      </c>
      <c r="M26" s="599">
        <f t="shared" si="2"/>
        <v>0.31400000000000006</v>
      </c>
      <c r="N26" s="599">
        <f t="shared" si="2"/>
        <v>40.69</v>
      </c>
      <c r="O26" s="599">
        <f t="shared" si="2"/>
        <v>279.60000000000002</v>
      </c>
      <c r="P26" s="690">
        <f t="shared" si="2"/>
        <v>0.16200000000000001</v>
      </c>
      <c r="Q26" s="598">
        <f t="shared" si="2"/>
        <v>134.53</v>
      </c>
      <c r="R26" s="599">
        <f t="shared" si="2"/>
        <v>452.24</v>
      </c>
      <c r="S26" s="599">
        <f t="shared" si="2"/>
        <v>171.7</v>
      </c>
      <c r="T26" s="599">
        <f t="shared" si="2"/>
        <v>19</v>
      </c>
      <c r="U26" s="599">
        <f t="shared" si="2"/>
        <v>1459.7499999999998</v>
      </c>
      <c r="V26" s="599">
        <f t="shared" si="2"/>
        <v>2.0000000000000004E-2</v>
      </c>
      <c r="W26" s="599">
        <f t="shared" si="2"/>
        <v>6.8999999999999999E-3</v>
      </c>
      <c r="X26" s="600">
        <f t="shared" si="2"/>
        <v>0.34400000000000003</v>
      </c>
    </row>
    <row r="27" spans="1:27" s="18" customFormat="1" ht="26.5" customHeight="1" x14ac:dyDescent="0.35">
      <c r="A27" s="137"/>
      <c r="B27" s="761" t="s">
        <v>82</v>
      </c>
      <c r="C27" s="574"/>
      <c r="D27" s="762"/>
      <c r="E27" s="457" t="s">
        <v>21</v>
      </c>
      <c r="F27" s="380">
        <f>F17+F18+F20+F22+F23+F24+F25</f>
        <v>755</v>
      </c>
      <c r="G27" s="687"/>
      <c r="H27" s="647">
        <f t="shared" ref="H27:X27" si="3">H17+H18+H20+H22+H23+H24+H25</f>
        <v>36.5</v>
      </c>
      <c r="I27" s="644">
        <f t="shared" si="3"/>
        <v>34.67</v>
      </c>
      <c r="J27" s="648">
        <f t="shared" si="3"/>
        <v>80.14</v>
      </c>
      <c r="K27" s="688">
        <f t="shared" si="3"/>
        <v>786.19</v>
      </c>
      <c r="L27" s="647">
        <f t="shared" si="3"/>
        <v>0.36</v>
      </c>
      <c r="M27" s="644">
        <f t="shared" si="3"/>
        <v>0.374</v>
      </c>
      <c r="N27" s="644">
        <f t="shared" si="3"/>
        <v>40.71</v>
      </c>
      <c r="O27" s="644">
        <f t="shared" si="3"/>
        <v>214.8</v>
      </c>
      <c r="P27" s="651">
        <f t="shared" si="3"/>
        <v>5.1999999999999998E-2</v>
      </c>
      <c r="Q27" s="647">
        <f t="shared" si="3"/>
        <v>129.84</v>
      </c>
      <c r="R27" s="644">
        <f t="shared" si="3"/>
        <v>510.46000000000004</v>
      </c>
      <c r="S27" s="644">
        <f t="shared" si="3"/>
        <v>138.63</v>
      </c>
      <c r="T27" s="644">
        <f t="shared" si="3"/>
        <v>19.599999999999998</v>
      </c>
      <c r="U27" s="644">
        <f t="shared" si="3"/>
        <v>1662.1299999999999</v>
      </c>
      <c r="V27" s="644">
        <f t="shared" si="3"/>
        <v>1.9000000000000003E-2</v>
      </c>
      <c r="W27" s="644">
        <f t="shared" si="3"/>
        <v>4.5999999999999999E-3</v>
      </c>
      <c r="X27" s="648">
        <f t="shared" si="3"/>
        <v>0.39700000000000002</v>
      </c>
    </row>
    <row r="28" spans="1:27" s="18" customFormat="1" ht="26.5" customHeight="1" thickBot="1" x14ac:dyDescent="0.4">
      <c r="A28" s="137"/>
      <c r="B28" s="754" t="s">
        <v>80</v>
      </c>
      <c r="C28" s="575"/>
      <c r="D28" s="757"/>
      <c r="E28" s="758" t="s">
        <v>22</v>
      </c>
      <c r="F28" s="759"/>
      <c r="G28" s="730"/>
      <c r="H28" s="252"/>
      <c r="I28" s="24"/>
      <c r="J28" s="75"/>
      <c r="K28" s="739">
        <f>K26/23.5</f>
        <v>30.063404255319149</v>
      </c>
      <c r="L28" s="252"/>
      <c r="M28" s="24"/>
      <c r="N28" s="24"/>
      <c r="O28" s="24"/>
      <c r="P28" s="140"/>
      <c r="Q28" s="252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64" t="s">
        <v>82</v>
      </c>
      <c r="C29" s="765"/>
      <c r="D29" s="764"/>
      <c r="E29" s="459" t="s">
        <v>22</v>
      </c>
      <c r="F29" s="232"/>
      <c r="G29" s="465"/>
      <c r="H29" s="610"/>
      <c r="I29" s="611"/>
      <c r="J29" s="612"/>
      <c r="K29" s="613">
        <f>K27/23.5</f>
        <v>33.454893617021277</v>
      </c>
      <c r="L29" s="766"/>
      <c r="M29" s="767"/>
      <c r="N29" s="767"/>
      <c r="O29" s="767"/>
      <c r="P29" s="843"/>
      <c r="Q29" s="766"/>
      <c r="R29" s="767"/>
      <c r="S29" s="767"/>
      <c r="T29" s="767"/>
      <c r="U29" s="767"/>
      <c r="V29" s="767"/>
      <c r="W29" s="767"/>
      <c r="X29" s="768"/>
    </row>
    <row r="30" spans="1:27" s="163" customFormat="1" ht="26.5" customHeight="1" x14ac:dyDescent="0.35">
      <c r="A30" s="491"/>
      <c r="B30" s="491"/>
      <c r="C30" s="492"/>
      <c r="D30" s="491"/>
      <c r="E30" s="493"/>
      <c r="F30" s="491"/>
      <c r="G30" s="491"/>
      <c r="H30" s="491"/>
      <c r="I30" s="491"/>
      <c r="J30" s="491"/>
      <c r="K30" s="494"/>
      <c r="L30" s="491"/>
      <c r="M30" s="491"/>
      <c r="N30" s="491"/>
      <c r="O30" s="491"/>
      <c r="P30" s="491"/>
      <c r="Q30" s="491"/>
      <c r="R30" s="491"/>
      <c r="S30" s="491"/>
    </row>
    <row r="31" spans="1:27" s="163" customFormat="1" ht="26.5" customHeight="1" x14ac:dyDescent="0.35">
      <c r="A31" s="616" t="s">
        <v>158</v>
      </c>
      <c r="B31" s="491"/>
      <c r="C31" s="492"/>
      <c r="D31" s="491"/>
      <c r="E31" s="493"/>
      <c r="F31" s="491"/>
      <c r="G31" s="491"/>
      <c r="H31" s="491"/>
      <c r="I31" s="491"/>
      <c r="J31" s="491"/>
      <c r="K31" s="494"/>
      <c r="L31" s="491"/>
      <c r="M31" s="491"/>
      <c r="N31" s="491"/>
      <c r="O31" s="491"/>
      <c r="P31" s="491"/>
      <c r="Q31" s="491"/>
      <c r="R31" s="491"/>
      <c r="S31" s="491"/>
    </row>
    <row r="32" spans="1:27" x14ac:dyDescent="0.35">
      <c r="A32" s="619" t="s">
        <v>71</v>
      </c>
      <c r="B32" s="11"/>
      <c r="C32" s="49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9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9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05" customFormat="1" ht="12.5" x14ac:dyDescent="0.25"/>
    <row r="43" spans="1:19" s="705" customFormat="1" ht="12.5" x14ac:dyDescent="0.25"/>
    <row r="44" spans="1:19" s="705" customFormat="1" ht="12.5" x14ac:dyDescent="0.25"/>
    <row r="45" spans="1:19" s="705" customFormat="1" ht="12.5" x14ac:dyDescent="0.25"/>
    <row r="46" spans="1:19" s="70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4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36"/>
      <c r="C4" s="127" t="s">
        <v>40</v>
      </c>
      <c r="D4" s="168"/>
      <c r="E4" s="217"/>
      <c r="F4" s="134"/>
      <c r="G4" s="134"/>
      <c r="H4" s="85" t="s">
        <v>23</v>
      </c>
      <c r="I4" s="85"/>
      <c r="J4" s="85"/>
      <c r="K4" s="37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737"/>
      <c r="C5" s="128" t="s">
        <v>41</v>
      </c>
      <c r="D5" s="169" t="s">
        <v>42</v>
      </c>
      <c r="E5" s="728" t="s">
        <v>39</v>
      </c>
      <c r="F5" s="135" t="s">
        <v>27</v>
      </c>
      <c r="G5" s="135" t="s">
        <v>38</v>
      </c>
      <c r="H5" s="746" t="s">
        <v>28</v>
      </c>
      <c r="I5" s="747" t="s">
        <v>29</v>
      </c>
      <c r="J5" s="748" t="s">
        <v>30</v>
      </c>
      <c r="K5" s="373" t="s">
        <v>31</v>
      </c>
      <c r="L5" s="749" t="s">
        <v>32</v>
      </c>
      <c r="M5" s="749" t="s">
        <v>138</v>
      </c>
      <c r="N5" s="84" t="s">
        <v>33</v>
      </c>
      <c r="O5" s="750" t="s">
        <v>139</v>
      </c>
      <c r="P5" s="751" t="s">
        <v>140</v>
      </c>
      <c r="Q5" s="746" t="s">
        <v>34</v>
      </c>
      <c r="R5" s="747" t="s">
        <v>35</v>
      </c>
      <c r="S5" s="747" t="s">
        <v>36</v>
      </c>
      <c r="T5" s="751" t="s">
        <v>37</v>
      </c>
      <c r="U5" s="749" t="s">
        <v>141</v>
      </c>
      <c r="V5" s="749" t="s">
        <v>142</v>
      </c>
      <c r="W5" s="749" t="s">
        <v>143</v>
      </c>
      <c r="X5" s="741" t="s">
        <v>144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41" t="s">
        <v>20</v>
      </c>
      <c r="E6" s="351" t="s">
        <v>12</v>
      </c>
      <c r="F6" s="188">
        <v>15</v>
      </c>
      <c r="G6" s="742"/>
      <c r="H6" s="343">
        <v>3.66</v>
      </c>
      <c r="I6" s="42">
        <v>3.54</v>
      </c>
      <c r="J6" s="43">
        <v>0</v>
      </c>
      <c r="K6" s="327">
        <v>46.5</v>
      </c>
      <c r="L6" s="343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3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2" t="s">
        <v>80</v>
      </c>
      <c r="C7" s="208">
        <v>90</v>
      </c>
      <c r="D7" s="669" t="s">
        <v>10</v>
      </c>
      <c r="E7" s="508" t="s">
        <v>148</v>
      </c>
      <c r="F7" s="729">
        <v>90</v>
      </c>
      <c r="G7" s="669"/>
      <c r="H7" s="414">
        <v>15.2</v>
      </c>
      <c r="I7" s="73">
        <v>14.04</v>
      </c>
      <c r="J7" s="74">
        <v>8.9</v>
      </c>
      <c r="K7" s="638">
        <v>222.75</v>
      </c>
      <c r="L7" s="414">
        <v>0.36</v>
      </c>
      <c r="M7" s="73">
        <v>0.15</v>
      </c>
      <c r="N7" s="73">
        <v>0.09</v>
      </c>
      <c r="O7" s="73">
        <v>25.35</v>
      </c>
      <c r="P7" s="141">
        <v>0.16</v>
      </c>
      <c r="Q7" s="414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4" t="s">
        <v>149</v>
      </c>
      <c r="C8" s="209">
        <v>126</v>
      </c>
      <c r="D8" s="670" t="s">
        <v>10</v>
      </c>
      <c r="E8" s="402" t="s">
        <v>186</v>
      </c>
      <c r="F8" s="209">
        <v>90</v>
      </c>
      <c r="G8" s="670"/>
      <c r="H8" s="307">
        <v>16.649999999999999</v>
      </c>
      <c r="I8" s="77">
        <v>8.01</v>
      </c>
      <c r="J8" s="139">
        <v>4.8600000000000003</v>
      </c>
      <c r="K8" s="561">
        <v>168.75</v>
      </c>
      <c r="L8" s="307">
        <v>0.05</v>
      </c>
      <c r="M8" s="77">
        <v>0.12</v>
      </c>
      <c r="N8" s="77">
        <v>0.55000000000000004</v>
      </c>
      <c r="O8" s="77">
        <v>0</v>
      </c>
      <c r="P8" s="712">
        <v>0</v>
      </c>
      <c r="Q8" s="307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3"/>
      <c r="C9" s="176">
        <v>53</v>
      </c>
      <c r="D9" s="337" t="s">
        <v>68</v>
      </c>
      <c r="E9" s="437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0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2" t="s">
        <v>170</v>
      </c>
      <c r="F10" s="228">
        <v>200</v>
      </c>
      <c r="G10" s="191"/>
      <c r="H10" s="305">
        <v>0</v>
      </c>
      <c r="I10" s="17">
        <v>0</v>
      </c>
      <c r="J10" s="20">
        <v>20</v>
      </c>
      <c r="K10" s="241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5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41" t="s">
        <v>14</v>
      </c>
      <c r="E11" s="191" t="s">
        <v>58</v>
      </c>
      <c r="F11" s="188">
        <v>25</v>
      </c>
      <c r="G11" s="743"/>
      <c r="H11" s="305">
        <v>1.7749999999999999</v>
      </c>
      <c r="I11" s="17">
        <v>0.17499999999999999</v>
      </c>
      <c r="J11" s="46">
        <v>11.05</v>
      </c>
      <c r="K11" s="327">
        <v>60</v>
      </c>
      <c r="L11" s="35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41" t="s">
        <v>15</v>
      </c>
      <c r="E12" s="191" t="s">
        <v>49</v>
      </c>
      <c r="F12" s="188">
        <v>20</v>
      </c>
      <c r="G12" s="743"/>
      <c r="H12" s="305">
        <v>1.1399999999999999</v>
      </c>
      <c r="I12" s="17">
        <v>0.22</v>
      </c>
      <c r="J12" s="46">
        <v>7.44</v>
      </c>
      <c r="K12" s="327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29" t="s">
        <v>80</v>
      </c>
      <c r="C13" s="208"/>
      <c r="D13" s="669"/>
      <c r="E13" s="597" t="s">
        <v>21</v>
      </c>
      <c r="F13" s="729">
        <f>F6+F7+F9+F10+F11+F12</f>
        <v>500</v>
      </c>
      <c r="G13" s="208"/>
      <c r="H13" s="252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8">
        <f t="shared" si="0"/>
        <v>632.36</v>
      </c>
      <c r="L13" s="252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2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4" t="s">
        <v>149</v>
      </c>
      <c r="C14" s="209"/>
      <c r="D14" s="733"/>
      <c r="E14" s="602" t="s">
        <v>21</v>
      </c>
      <c r="F14" s="727">
        <f>F6+F8+F9+F10+F11+F12</f>
        <v>500</v>
      </c>
      <c r="G14" s="650"/>
      <c r="H14" s="647">
        <f t="shared" ref="H14:X14" si="1">H6+H8+H9+H10+H11+H12</f>
        <v>26.524999999999999</v>
      </c>
      <c r="I14" s="644">
        <f t="shared" si="1"/>
        <v>16.895</v>
      </c>
      <c r="J14" s="648">
        <f t="shared" si="1"/>
        <v>75.599999999999994</v>
      </c>
      <c r="K14" s="650">
        <f t="shared" si="1"/>
        <v>578.36</v>
      </c>
      <c r="L14" s="647">
        <f t="shared" si="1"/>
        <v>0.22499999999999998</v>
      </c>
      <c r="M14" s="644">
        <f t="shared" si="1"/>
        <v>0.32700000000000001</v>
      </c>
      <c r="N14" s="644">
        <f t="shared" si="1"/>
        <v>3.87</v>
      </c>
      <c r="O14" s="644">
        <f t="shared" si="1"/>
        <v>141.30000000000001</v>
      </c>
      <c r="P14" s="651">
        <f t="shared" si="1"/>
        <v>1.18</v>
      </c>
      <c r="Q14" s="647">
        <f t="shared" si="1"/>
        <v>182.79</v>
      </c>
      <c r="R14" s="644">
        <f t="shared" si="1"/>
        <v>450.74999999999994</v>
      </c>
      <c r="S14" s="644">
        <f t="shared" si="1"/>
        <v>80.06</v>
      </c>
      <c r="T14" s="644">
        <f t="shared" si="1"/>
        <v>4.25</v>
      </c>
      <c r="U14" s="644">
        <f t="shared" si="1"/>
        <v>412.78</v>
      </c>
      <c r="V14" s="644">
        <f t="shared" si="1"/>
        <v>2.8E-3</v>
      </c>
      <c r="W14" s="644">
        <f t="shared" si="1"/>
        <v>1.2E-2</v>
      </c>
      <c r="X14" s="648">
        <f t="shared" si="1"/>
        <v>8.8999999999999996E-2</v>
      </c>
    </row>
    <row r="15" spans="1:24" s="38" customFormat="1" ht="26.5" customHeight="1" x14ac:dyDescent="0.35">
      <c r="A15" s="184"/>
      <c r="B15" s="202" t="s">
        <v>80</v>
      </c>
      <c r="C15" s="730"/>
      <c r="D15" s="731"/>
      <c r="E15" s="597" t="s">
        <v>22</v>
      </c>
      <c r="F15" s="732"/>
      <c r="G15" s="744"/>
      <c r="H15" s="252"/>
      <c r="I15" s="24"/>
      <c r="J15" s="75"/>
      <c r="K15" s="739">
        <f>K13/23.5</f>
        <v>26.908936170212765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38" t="s">
        <v>149</v>
      </c>
      <c r="C16" s="210"/>
      <c r="D16" s="734"/>
      <c r="E16" s="608" t="s">
        <v>22</v>
      </c>
      <c r="F16" s="735"/>
      <c r="G16" s="745"/>
      <c r="H16" s="416"/>
      <c r="I16" s="206"/>
      <c r="J16" s="207"/>
      <c r="K16" s="564">
        <f>K14/23.5</f>
        <v>24.611063829787234</v>
      </c>
      <c r="L16" s="416"/>
      <c r="M16" s="206"/>
      <c r="N16" s="206"/>
      <c r="O16" s="206"/>
      <c r="P16" s="236"/>
      <c r="Q16" s="416"/>
      <c r="R16" s="206"/>
      <c r="S16" s="206"/>
      <c r="T16" s="206"/>
      <c r="U16" s="206"/>
      <c r="V16" s="206"/>
      <c r="W16" s="206"/>
      <c r="X16" s="207"/>
    </row>
    <row r="17" spans="1:24" s="18" customFormat="1" ht="36.75" customHeight="1" x14ac:dyDescent="0.35">
      <c r="A17" s="186" t="s">
        <v>7</v>
      </c>
      <c r="B17" s="275"/>
      <c r="C17" s="398">
        <v>13</v>
      </c>
      <c r="D17" s="351" t="s">
        <v>8</v>
      </c>
      <c r="E17" s="453" t="s">
        <v>62</v>
      </c>
      <c r="F17" s="462">
        <v>60</v>
      </c>
      <c r="G17" s="398"/>
      <c r="H17" s="472">
        <v>1.2</v>
      </c>
      <c r="I17" s="57">
        <v>4.26</v>
      </c>
      <c r="J17" s="58">
        <v>6.18</v>
      </c>
      <c r="K17" s="468">
        <v>67.92</v>
      </c>
      <c r="L17" s="472">
        <v>0.03</v>
      </c>
      <c r="M17" s="474">
        <v>0.02</v>
      </c>
      <c r="N17" s="57">
        <v>7.44</v>
      </c>
      <c r="O17" s="57">
        <v>930</v>
      </c>
      <c r="P17" s="58">
        <v>0</v>
      </c>
      <c r="Q17" s="474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3" t="s">
        <v>115</v>
      </c>
      <c r="F18" s="231">
        <v>200</v>
      </c>
      <c r="G18" s="176"/>
      <c r="H18" s="100">
        <v>5</v>
      </c>
      <c r="I18" s="13">
        <v>7.6</v>
      </c>
      <c r="J18" s="25">
        <v>12.8</v>
      </c>
      <c r="K18" s="375">
        <v>139.80000000000001</v>
      </c>
      <c r="L18" s="306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06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4" t="s">
        <v>188</v>
      </c>
      <c r="F19" s="233">
        <v>240</v>
      </c>
      <c r="G19" s="175"/>
      <c r="H19" s="100">
        <v>25.92</v>
      </c>
      <c r="I19" s="13">
        <v>14.64</v>
      </c>
      <c r="J19" s="25">
        <v>12.48</v>
      </c>
      <c r="K19" s="375">
        <v>284.39999999999998</v>
      </c>
      <c r="L19" s="306">
        <v>0.7</v>
      </c>
      <c r="M19" s="100">
        <v>0.22</v>
      </c>
      <c r="N19" s="13">
        <v>21.6</v>
      </c>
      <c r="O19" s="13">
        <v>72</v>
      </c>
      <c r="P19" s="50">
        <v>0</v>
      </c>
      <c r="Q19" s="306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5">
        <v>216</v>
      </c>
      <c r="D20" s="221" t="s">
        <v>18</v>
      </c>
      <c r="E20" s="272" t="s">
        <v>151</v>
      </c>
      <c r="F20" s="174">
        <v>200</v>
      </c>
      <c r="G20" s="324"/>
      <c r="H20" s="305">
        <v>0.26</v>
      </c>
      <c r="I20" s="17">
        <v>0</v>
      </c>
      <c r="J20" s="46">
        <v>15.46</v>
      </c>
      <c r="K20" s="240">
        <v>62</v>
      </c>
      <c r="L20" s="354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5" t="s">
        <v>58</v>
      </c>
      <c r="F21" s="174">
        <v>45</v>
      </c>
      <c r="G21" s="284"/>
      <c r="H21" s="19">
        <v>3.19</v>
      </c>
      <c r="I21" s="17">
        <v>0.31</v>
      </c>
      <c r="J21" s="20">
        <v>19.89</v>
      </c>
      <c r="K21" s="240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5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5" t="s">
        <v>49</v>
      </c>
      <c r="F22" s="174">
        <v>25</v>
      </c>
      <c r="G22" s="284"/>
      <c r="H22" s="19">
        <v>1.42</v>
      </c>
      <c r="I22" s="17">
        <v>0.27</v>
      </c>
      <c r="J22" s="20">
        <v>9.3000000000000007</v>
      </c>
      <c r="K22" s="240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5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31"/>
      <c r="D23" s="172"/>
      <c r="E23" s="226" t="s">
        <v>21</v>
      </c>
      <c r="F23" s="244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37">
        <f t="shared" si="2"/>
        <v>76.11</v>
      </c>
      <c r="K23" s="376">
        <f>SUM(K17:K22)</f>
        <v>707.44</v>
      </c>
      <c r="L23" s="255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5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3"/>
      <c r="D24" s="173"/>
      <c r="E24" s="227" t="s">
        <v>22</v>
      </c>
      <c r="F24" s="178"/>
      <c r="G24" s="178"/>
      <c r="H24" s="197"/>
      <c r="I24" s="59"/>
      <c r="J24" s="166"/>
      <c r="K24" s="377">
        <f>K23/23.5</f>
        <v>30.103829787234044</v>
      </c>
      <c r="L24" s="256"/>
      <c r="M24" s="197"/>
      <c r="N24" s="59"/>
      <c r="O24" s="59"/>
      <c r="P24" s="146"/>
      <c r="Q24" s="256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1"/>
      <c r="F4" s="127"/>
      <c r="G4" s="536"/>
      <c r="H4" s="328" t="s">
        <v>23</v>
      </c>
      <c r="I4" s="85"/>
      <c r="J4" s="329"/>
      <c r="K4" s="422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4" t="s">
        <v>28</v>
      </c>
      <c r="I5" s="91" t="s">
        <v>29</v>
      </c>
      <c r="J5" s="92" t="s">
        <v>30</v>
      </c>
      <c r="K5" s="423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7.5" customHeight="1" thickBot="1" x14ac:dyDescent="0.4">
      <c r="A6" s="186" t="s">
        <v>6</v>
      </c>
      <c r="B6" s="186"/>
      <c r="C6" s="179" t="s">
        <v>120</v>
      </c>
      <c r="D6" s="351" t="s">
        <v>20</v>
      </c>
      <c r="E6" s="503" t="s">
        <v>45</v>
      </c>
      <c r="F6" s="502">
        <v>17</v>
      </c>
      <c r="G6" s="179"/>
      <c r="H6" s="305">
        <v>1.7</v>
      </c>
      <c r="I6" s="17">
        <v>4.42</v>
      </c>
      <c r="J6" s="46">
        <v>0.85</v>
      </c>
      <c r="K6" s="326">
        <v>49.98</v>
      </c>
      <c r="L6" s="330">
        <v>0</v>
      </c>
      <c r="M6" s="55">
        <v>0</v>
      </c>
      <c r="N6" s="39">
        <v>0.1</v>
      </c>
      <c r="O6" s="39">
        <v>0</v>
      </c>
      <c r="P6" s="56">
        <v>0</v>
      </c>
      <c r="Q6" s="330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6">
        <v>0</v>
      </c>
    </row>
    <row r="7" spans="1:24" s="18" customFormat="1" ht="37.5" customHeight="1" x14ac:dyDescent="0.35">
      <c r="A7" s="136"/>
      <c r="B7" s="136"/>
      <c r="C7" s="179">
        <v>25</v>
      </c>
      <c r="D7" s="317" t="s">
        <v>20</v>
      </c>
      <c r="E7" s="477" t="s">
        <v>52</v>
      </c>
      <c r="F7" s="479">
        <v>150</v>
      </c>
      <c r="G7" s="179"/>
      <c r="H7" s="41">
        <v>0.6</v>
      </c>
      <c r="I7" s="42">
        <v>0.45</v>
      </c>
      <c r="J7" s="49">
        <v>12.3</v>
      </c>
      <c r="K7" s="242">
        <v>54.9</v>
      </c>
      <c r="L7" s="343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04" t="s">
        <v>116</v>
      </c>
      <c r="F8" s="362">
        <v>150</v>
      </c>
      <c r="G8" s="174"/>
      <c r="H8" s="305">
        <v>19.2</v>
      </c>
      <c r="I8" s="17">
        <v>14.7</v>
      </c>
      <c r="J8" s="46">
        <v>32.85</v>
      </c>
      <c r="K8" s="326">
        <v>340.95</v>
      </c>
      <c r="L8" s="305">
        <v>0.73</v>
      </c>
      <c r="M8" s="19">
        <v>0.3</v>
      </c>
      <c r="N8" s="17">
        <v>0.37</v>
      </c>
      <c r="O8" s="17">
        <v>33.75</v>
      </c>
      <c r="P8" s="20">
        <v>0.3</v>
      </c>
      <c r="Q8" s="305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1" t="s">
        <v>11</v>
      </c>
      <c r="F9" s="174">
        <v>200</v>
      </c>
      <c r="G9" s="323"/>
      <c r="H9" s="305">
        <v>0.2</v>
      </c>
      <c r="I9" s="17">
        <v>0</v>
      </c>
      <c r="J9" s="46">
        <v>11</v>
      </c>
      <c r="K9" s="327">
        <v>45.6</v>
      </c>
      <c r="L9" s="305">
        <v>0</v>
      </c>
      <c r="M9" s="19">
        <v>0</v>
      </c>
      <c r="N9" s="17">
        <v>2.6</v>
      </c>
      <c r="O9" s="17">
        <v>0</v>
      </c>
      <c r="P9" s="46">
        <v>0</v>
      </c>
      <c r="Q9" s="305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2" t="s">
        <v>53</v>
      </c>
      <c r="F10" s="447">
        <v>20</v>
      </c>
      <c r="G10" s="174"/>
      <c r="H10" s="305">
        <v>1.44</v>
      </c>
      <c r="I10" s="17">
        <v>0.13</v>
      </c>
      <c r="J10" s="46">
        <v>9.83</v>
      </c>
      <c r="K10" s="326">
        <v>50.44</v>
      </c>
      <c r="L10" s="305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5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5">
        <v>1.1399999999999999</v>
      </c>
      <c r="I11" s="17">
        <v>0.22</v>
      </c>
      <c r="J11" s="46">
        <v>7.44</v>
      </c>
      <c r="K11" s="327">
        <v>36.26</v>
      </c>
      <c r="L11" s="354">
        <v>0.02</v>
      </c>
      <c r="M11" s="21">
        <v>2.4E-2</v>
      </c>
      <c r="N11" s="22">
        <v>0.08</v>
      </c>
      <c r="O11" s="22">
        <v>0</v>
      </c>
      <c r="P11" s="54">
        <v>0</v>
      </c>
      <c r="Q11" s="35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10" t="s">
        <v>21</v>
      </c>
      <c r="F12" s="418">
        <f>SUM(F6:F11)</f>
        <v>557</v>
      </c>
      <c r="G12" s="174"/>
      <c r="H12" s="305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497">
        <f>SUM(K6:K11)</f>
        <v>578.13</v>
      </c>
      <c r="L12" s="305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5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44"/>
      <c r="B13" s="444"/>
      <c r="C13" s="842"/>
      <c r="D13" s="438"/>
      <c r="E13" s="478" t="s">
        <v>22</v>
      </c>
      <c r="F13" s="481"/>
      <c r="G13" s="438"/>
      <c r="H13" s="693"/>
      <c r="I13" s="694"/>
      <c r="J13" s="695"/>
      <c r="K13" s="484">
        <f>K12/23.5</f>
        <v>24.601276595744682</v>
      </c>
      <c r="L13" s="701"/>
      <c r="M13" s="694"/>
      <c r="N13" s="694"/>
      <c r="O13" s="694"/>
      <c r="P13" s="702"/>
      <c r="Q13" s="693"/>
      <c r="R13" s="694"/>
      <c r="S13" s="694"/>
      <c r="T13" s="694"/>
      <c r="U13" s="694"/>
      <c r="V13" s="694"/>
      <c r="W13" s="694"/>
      <c r="X13" s="695"/>
    </row>
    <row r="14" spans="1:24" s="18" customFormat="1" ht="37.5" customHeight="1" x14ac:dyDescent="0.35">
      <c r="A14" s="186" t="s">
        <v>7</v>
      </c>
      <c r="B14" s="186"/>
      <c r="C14" s="196">
        <v>134</v>
      </c>
      <c r="D14" s="317" t="s">
        <v>20</v>
      </c>
      <c r="E14" s="351" t="s">
        <v>127</v>
      </c>
      <c r="F14" s="179">
        <v>150</v>
      </c>
      <c r="G14" s="421"/>
      <c r="H14" s="343">
        <v>0.6</v>
      </c>
      <c r="I14" s="42">
        <v>0</v>
      </c>
      <c r="J14" s="43">
        <v>16.95</v>
      </c>
      <c r="K14" s="425">
        <v>69</v>
      </c>
      <c r="L14" s="343">
        <v>0.01</v>
      </c>
      <c r="M14" s="42">
        <v>0.03</v>
      </c>
      <c r="N14" s="42">
        <v>19.5</v>
      </c>
      <c r="O14" s="42">
        <v>0</v>
      </c>
      <c r="P14" s="49">
        <v>0</v>
      </c>
      <c r="Q14" s="343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1" t="s">
        <v>9</v>
      </c>
      <c r="E15" s="272" t="s">
        <v>134</v>
      </c>
      <c r="F15" s="246">
        <v>200</v>
      </c>
      <c r="G15" s="541"/>
      <c r="H15" s="305">
        <v>1.8</v>
      </c>
      <c r="I15" s="17">
        <v>5.4</v>
      </c>
      <c r="J15" s="46">
        <v>7.2</v>
      </c>
      <c r="K15" s="326">
        <v>84.8</v>
      </c>
      <c r="L15" s="354">
        <v>0.03</v>
      </c>
      <c r="M15" s="22">
        <v>0.04</v>
      </c>
      <c r="N15" s="22">
        <v>10.08</v>
      </c>
      <c r="O15" s="22">
        <v>104.4</v>
      </c>
      <c r="P15" s="23">
        <v>0</v>
      </c>
      <c r="Q15" s="354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35" t="s">
        <v>80</v>
      </c>
      <c r="C16" s="229">
        <v>258</v>
      </c>
      <c r="D16" s="301" t="s">
        <v>10</v>
      </c>
      <c r="E16" s="789" t="s">
        <v>183</v>
      </c>
      <c r="F16" s="229">
        <v>90</v>
      </c>
      <c r="G16" s="208"/>
      <c r="H16" s="414">
        <v>13.03</v>
      </c>
      <c r="I16" s="73">
        <v>8.84</v>
      </c>
      <c r="J16" s="74">
        <v>8.16</v>
      </c>
      <c r="K16" s="725">
        <v>156.21</v>
      </c>
      <c r="L16" s="414">
        <v>0.06</v>
      </c>
      <c r="M16" s="72">
        <v>0.09</v>
      </c>
      <c r="N16" s="73">
        <v>1.65</v>
      </c>
      <c r="O16" s="73">
        <v>40</v>
      </c>
      <c r="P16" s="141">
        <v>0.03</v>
      </c>
      <c r="Q16" s="414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38" t="s">
        <v>82</v>
      </c>
      <c r="C17" s="230">
        <v>150</v>
      </c>
      <c r="D17" s="841" t="s">
        <v>10</v>
      </c>
      <c r="E17" s="455" t="s">
        <v>168</v>
      </c>
      <c r="F17" s="801">
        <v>90</v>
      </c>
      <c r="G17" s="235"/>
      <c r="H17" s="307">
        <v>20.25</v>
      </c>
      <c r="I17" s="77">
        <v>15.57</v>
      </c>
      <c r="J17" s="139">
        <v>2.34</v>
      </c>
      <c r="K17" s="561">
        <v>230.13</v>
      </c>
      <c r="L17" s="307">
        <v>0.06</v>
      </c>
      <c r="M17" s="77">
        <v>0.13</v>
      </c>
      <c r="N17" s="77">
        <v>8.5</v>
      </c>
      <c r="O17" s="77">
        <v>199.8</v>
      </c>
      <c r="P17" s="712">
        <v>0</v>
      </c>
      <c r="Q17" s="307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10"/>
      <c r="C18" s="229">
        <v>50</v>
      </c>
      <c r="D18" s="219" t="s">
        <v>68</v>
      </c>
      <c r="E18" s="755" t="s">
        <v>106</v>
      </c>
      <c r="F18" s="229">
        <v>150</v>
      </c>
      <c r="G18" s="800"/>
      <c r="H18" s="815">
        <v>3.3</v>
      </c>
      <c r="I18" s="756">
        <v>7.8</v>
      </c>
      <c r="J18" s="816">
        <v>22.35</v>
      </c>
      <c r="K18" s="817">
        <v>173.1</v>
      </c>
      <c r="L18" s="414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14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09" t="s">
        <v>82</v>
      </c>
      <c r="C19" s="230">
        <v>51</v>
      </c>
      <c r="D19" s="205" t="s">
        <v>68</v>
      </c>
      <c r="E19" s="769" t="s">
        <v>159</v>
      </c>
      <c r="F19" s="230">
        <v>150</v>
      </c>
      <c r="G19" s="209"/>
      <c r="H19" s="645">
        <v>3.3</v>
      </c>
      <c r="I19" s="640">
        <v>3.9</v>
      </c>
      <c r="J19" s="646">
        <v>25.65</v>
      </c>
      <c r="K19" s="649">
        <v>151.35</v>
      </c>
      <c r="L19" s="645">
        <v>0.15</v>
      </c>
      <c r="M19" s="640">
        <v>0.09</v>
      </c>
      <c r="N19" s="640">
        <v>21</v>
      </c>
      <c r="O19" s="640">
        <v>0</v>
      </c>
      <c r="P19" s="641">
        <v>0</v>
      </c>
      <c r="Q19" s="645">
        <v>14.01</v>
      </c>
      <c r="R19" s="640">
        <v>78.63</v>
      </c>
      <c r="S19" s="640">
        <v>29.37</v>
      </c>
      <c r="T19" s="640">
        <v>1.32</v>
      </c>
      <c r="U19" s="640">
        <v>809.4</v>
      </c>
      <c r="V19" s="640">
        <v>8.0000000000000002E-3</v>
      </c>
      <c r="W19" s="640">
        <v>5.9999999999999995E-4</v>
      </c>
      <c r="X19" s="646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59" t="s">
        <v>18</v>
      </c>
      <c r="E20" s="510" t="s">
        <v>117</v>
      </c>
      <c r="F20" s="248">
        <v>200</v>
      </c>
      <c r="G20" s="678"/>
      <c r="H20" s="354">
        <v>0</v>
      </c>
      <c r="I20" s="22">
        <v>0</v>
      </c>
      <c r="J20" s="54">
        <v>22.8</v>
      </c>
      <c r="K20" s="353">
        <v>92</v>
      </c>
      <c r="L20" s="354">
        <v>0.04</v>
      </c>
      <c r="M20" s="22">
        <v>0.08</v>
      </c>
      <c r="N20" s="22">
        <v>12</v>
      </c>
      <c r="O20" s="22">
        <v>100</v>
      </c>
      <c r="P20" s="23">
        <v>0</v>
      </c>
      <c r="Q20" s="354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5">
        <v>119</v>
      </c>
      <c r="D21" s="259" t="s">
        <v>14</v>
      </c>
      <c r="E21" s="193" t="s">
        <v>58</v>
      </c>
      <c r="F21" s="212">
        <v>30</v>
      </c>
      <c r="G21" s="678"/>
      <c r="H21" s="354">
        <v>2.13</v>
      </c>
      <c r="I21" s="22">
        <v>0.21</v>
      </c>
      <c r="J21" s="54">
        <v>13.26</v>
      </c>
      <c r="K21" s="588">
        <v>72</v>
      </c>
      <c r="L21" s="354">
        <v>0.03</v>
      </c>
      <c r="M21" s="22">
        <v>0.01</v>
      </c>
      <c r="N21" s="22">
        <v>0</v>
      </c>
      <c r="O21" s="22">
        <v>0</v>
      </c>
      <c r="P21" s="23">
        <v>0</v>
      </c>
      <c r="Q21" s="354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59" t="s">
        <v>15</v>
      </c>
      <c r="E22" s="193" t="s">
        <v>49</v>
      </c>
      <c r="F22" s="212">
        <v>20</v>
      </c>
      <c r="G22" s="678"/>
      <c r="H22" s="354">
        <v>1.1399999999999999</v>
      </c>
      <c r="I22" s="22">
        <v>0.22</v>
      </c>
      <c r="J22" s="54">
        <v>7.44</v>
      </c>
      <c r="K22" s="588">
        <v>36.26</v>
      </c>
      <c r="L22" s="354">
        <v>0.02</v>
      </c>
      <c r="M22" s="22">
        <v>2.4E-2</v>
      </c>
      <c r="N22" s="22">
        <v>0.08</v>
      </c>
      <c r="O22" s="22">
        <v>0</v>
      </c>
      <c r="P22" s="23">
        <v>0</v>
      </c>
      <c r="Q22" s="354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10"/>
      <c r="C23" s="498"/>
      <c r="D23" s="506"/>
      <c r="E23" s="404" t="s">
        <v>21</v>
      </c>
      <c r="F23" s="686">
        <f>F14+F15+F16+F18+F20+F21+F22</f>
        <v>840</v>
      </c>
      <c r="G23" s="686"/>
      <c r="H23" s="598">
        <f>H14+H15+H16+H18+H20+H21+H22</f>
        <v>22</v>
      </c>
      <c r="I23" s="599">
        <f t="shared" ref="I23:X23" si="2">I14+I15+I16+I18+I20+I21+I22</f>
        <v>22.47</v>
      </c>
      <c r="J23" s="600">
        <f t="shared" si="2"/>
        <v>98.160000000000011</v>
      </c>
      <c r="K23" s="666">
        <f t="shared" si="2"/>
        <v>683.37</v>
      </c>
      <c r="L23" s="598">
        <f t="shared" si="2"/>
        <v>0.33000000000000007</v>
      </c>
      <c r="M23" s="599">
        <f t="shared" si="2"/>
        <v>0.39400000000000007</v>
      </c>
      <c r="N23" s="599">
        <f t="shared" si="2"/>
        <v>61.459999999999994</v>
      </c>
      <c r="O23" s="599">
        <f t="shared" si="2"/>
        <v>266</v>
      </c>
      <c r="P23" s="690">
        <f t="shared" si="2"/>
        <v>0.13</v>
      </c>
      <c r="Q23" s="598">
        <f t="shared" si="2"/>
        <v>137.48000000000002</v>
      </c>
      <c r="R23" s="599">
        <f t="shared" si="2"/>
        <v>337.02</v>
      </c>
      <c r="S23" s="599">
        <f t="shared" si="2"/>
        <v>101.14</v>
      </c>
      <c r="T23" s="599">
        <f t="shared" si="2"/>
        <v>7.4999999999999991</v>
      </c>
      <c r="U23" s="599">
        <f t="shared" si="2"/>
        <v>2008.81</v>
      </c>
      <c r="V23" s="599">
        <f t="shared" si="2"/>
        <v>5.8000000000000003E-2</v>
      </c>
      <c r="W23" s="599">
        <f t="shared" si="2"/>
        <v>7.4000000000000003E-3</v>
      </c>
      <c r="X23" s="600">
        <f t="shared" si="2"/>
        <v>0.18900000000000003</v>
      </c>
    </row>
    <row r="24" spans="1:24" s="18" customFormat="1" ht="37.5" customHeight="1" x14ac:dyDescent="0.35">
      <c r="A24" s="138"/>
      <c r="B24" s="809"/>
      <c r="C24" s="571"/>
      <c r="D24" s="505"/>
      <c r="E24" s="788" t="s">
        <v>21</v>
      </c>
      <c r="F24" s="687">
        <f>F14+F15+F17+F19+F20+F21+F22</f>
        <v>840</v>
      </c>
      <c r="G24" s="687"/>
      <c r="H24" s="647">
        <f>H14+H15+H17+H19+H20+H21+H22</f>
        <v>29.22</v>
      </c>
      <c r="I24" s="644">
        <f t="shared" ref="I24:X24" si="3">I14+I15+I17+I19+I20+I21+I22</f>
        <v>25.299999999999997</v>
      </c>
      <c r="J24" s="648">
        <f t="shared" si="3"/>
        <v>95.64</v>
      </c>
      <c r="K24" s="650">
        <f t="shared" si="3"/>
        <v>735.54</v>
      </c>
      <c r="L24" s="647">
        <f t="shared" si="3"/>
        <v>0.33999999999999997</v>
      </c>
      <c r="M24" s="644">
        <f t="shared" si="3"/>
        <v>0.40400000000000008</v>
      </c>
      <c r="N24" s="644">
        <f t="shared" si="3"/>
        <v>71.16</v>
      </c>
      <c r="O24" s="644">
        <f t="shared" si="3"/>
        <v>404.20000000000005</v>
      </c>
      <c r="P24" s="651">
        <f t="shared" si="3"/>
        <v>0</v>
      </c>
      <c r="Q24" s="647">
        <f t="shared" si="3"/>
        <v>125.49000000000001</v>
      </c>
      <c r="R24" s="644">
        <f t="shared" si="3"/>
        <v>326.71000000000004</v>
      </c>
      <c r="S24" s="644">
        <f t="shared" si="3"/>
        <v>109.91000000000001</v>
      </c>
      <c r="T24" s="644">
        <f t="shared" si="3"/>
        <v>7.93</v>
      </c>
      <c r="U24" s="644">
        <f t="shared" si="3"/>
        <v>2188</v>
      </c>
      <c r="V24" s="644">
        <f t="shared" si="3"/>
        <v>5.9000000000000004E-2</v>
      </c>
      <c r="W24" s="644">
        <f t="shared" si="3"/>
        <v>6.0000000000000001E-3</v>
      </c>
      <c r="X24" s="648">
        <f t="shared" si="3"/>
        <v>0.22200000000000003</v>
      </c>
    </row>
    <row r="25" spans="1:24" s="18" customFormat="1" ht="37.5" customHeight="1" x14ac:dyDescent="0.35">
      <c r="A25" s="138"/>
      <c r="B25" s="810"/>
      <c r="C25" s="498"/>
      <c r="D25" s="836"/>
      <c r="E25" s="837" t="s">
        <v>118</v>
      </c>
      <c r="F25" s="803"/>
      <c r="G25" s="803"/>
      <c r="H25" s="598"/>
      <c r="I25" s="599"/>
      <c r="J25" s="600"/>
      <c r="K25" s="739">
        <f>K23/23.5</f>
        <v>29.079574468085106</v>
      </c>
      <c r="L25" s="598"/>
      <c r="M25" s="599"/>
      <c r="N25" s="599"/>
      <c r="O25" s="599"/>
      <c r="P25" s="690"/>
      <c r="Q25" s="598"/>
      <c r="R25" s="599"/>
      <c r="S25" s="599"/>
      <c r="T25" s="599"/>
      <c r="U25" s="599"/>
      <c r="V25" s="599"/>
      <c r="W25" s="599"/>
      <c r="X25" s="600"/>
    </row>
    <row r="26" spans="1:24" s="18" customFormat="1" ht="37.5" customHeight="1" thickBot="1" x14ac:dyDescent="0.4">
      <c r="A26" s="334"/>
      <c r="B26" s="811"/>
      <c r="C26" s="812"/>
      <c r="D26" s="813"/>
      <c r="E26" s="839" t="s">
        <v>118</v>
      </c>
      <c r="F26" s="840"/>
      <c r="G26" s="745"/>
      <c r="H26" s="610"/>
      <c r="I26" s="611"/>
      <c r="J26" s="612"/>
      <c r="K26" s="613">
        <f>K24/23.5</f>
        <v>31.299574468085105</v>
      </c>
      <c r="L26" s="766"/>
      <c r="M26" s="767"/>
      <c r="N26" s="767"/>
      <c r="O26" s="767"/>
      <c r="P26" s="843"/>
      <c r="Q26" s="766"/>
      <c r="R26" s="767"/>
      <c r="S26" s="767"/>
      <c r="T26" s="767"/>
      <c r="U26" s="767"/>
      <c r="V26" s="767"/>
      <c r="W26" s="767"/>
      <c r="X26" s="76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58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3"/>
      <c r="F3" s="513"/>
      <c r="G3" s="513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2" t="s">
        <v>40</v>
      </c>
      <c r="D4" s="168"/>
      <c r="E4" s="489"/>
      <c r="F4" s="624"/>
      <c r="G4" s="392"/>
      <c r="H4" s="328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47" thickBot="1" x14ac:dyDescent="0.4">
      <c r="A5" s="183" t="s">
        <v>0</v>
      </c>
      <c r="B5" s="183"/>
      <c r="C5" s="322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4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06" t="s">
        <v>8</v>
      </c>
      <c r="E6" s="351" t="s">
        <v>136</v>
      </c>
      <c r="F6" s="858">
        <v>150</v>
      </c>
      <c r="G6" s="806"/>
      <c r="H6" s="343">
        <v>0.6</v>
      </c>
      <c r="I6" s="42">
        <v>0</v>
      </c>
      <c r="J6" s="43">
        <v>16.95</v>
      </c>
      <c r="K6" s="424">
        <v>69</v>
      </c>
      <c r="L6" s="343">
        <v>0.01</v>
      </c>
      <c r="M6" s="42">
        <v>0.03</v>
      </c>
      <c r="N6" s="42">
        <v>19.5</v>
      </c>
      <c r="O6" s="42">
        <v>0</v>
      </c>
      <c r="P6" s="49">
        <v>0</v>
      </c>
      <c r="Q6" s="343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94" t="s">
        <v>80</v>
      </c>
      <c r="C7" s="912">
        <v>78</v>
      </c>
      <c r="D7" s="913" t="s">
        <v>10</v>
      </c>
      <c r="E7" s="301" t="s">
        <v>97</v>
      </c>
      <c r="F7" s="914">
        <v>90</v>
      </c>
      <c r="G7" s="913"/>
      <c r="H7" s="414">
        <v>15.03</v>
      </c>
      <c r="I7" s="73">
        <v>9.99</v>
      </c>
      <c r="J7" s="74">
        <v>14.58</v>
      </c>
      <c r="K7" s="915">
        <v>208.08</v>
      </c>
      <c r="L7" s="414">
        <v>0.09</v>
      </c>
      <c r="M7" s="73">
        <v>0.11</v>
      </c>
      <c r="N7" s="73">
        <v>1.35</v>
      </c>
      <c r="O7" s="73">
        <v>144</v>
      </c>
      <c r="P7" s="141">
        <v>0.27</v>
      </c>
      <c r="Q7" s="414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95" t="s">
        <v>82</v>
      </c>
      <c r="C8" s="230">
        <v>146</v>
      </c>
      <c r="D8" s="670" t="s">
        <v>10</v>
      </c>
      <c r="E8" s="916" t="s">
        <v>150</v>
      </c>
      <c r="F8" s="917">
        <v>90</v>
      </c>
      <c r="G8" s="235"/>
      <c r="H8" s="307">
        <v>19.260000000000002</v>
      </c>
      <c r="I8" s="77">
        <v>3.42</v>
      </c>
      <c r="J8" s="139">
        <v>3.15</v>
      </c>
      <c r="K8" s="561">
        <v>120.87</v>
      </c>
      <c r="L8" s="307">
        <v>0.06</v>
      </c>
      <c r="M8" s="77">
        <v>0.13</v>
      </c>
      <c r="N8" s="77">
        <v>2.27</v>
      </c>
      <c r="O8" s="77">
        <v>17.2</v>
      </c>
      <c r="P8" s="712">
        <v>0.28000000000000003</v>
      </c>
      <c r="Q8" s="307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57" t="s">
        <v>68</v>
      </c>
      <c r="E9" s="542" t="s">
        <v>157</v>
      </c>
      <c r="F9" s="918">
        <v>150</v>
      </c>
      <c r="G9" s="211"/>
      <c r="H9" s="305">
        <v>3.15</v>
      </c>
      <c r="I9" s="17">
        <v>4.5</v>
      </c>
      <c r="J9" s="46">
        <v>17.55</v>
      </c>
      <c r="K9" s="326">
        <v>122.85</v>
      </c>
      <c r="L9" s="305">
        <v>0.16</v>
      </c>
      <c r="M9" s="17">
        <v>0.11</v>
      </c>
      <c r="N9" s="17">
        <v>25.3</v>
      </c>
      <c r="O9" s="17">
        <v>15</v>
      </c>
      <c r="P9" s="20">
        <v>0.03</v>
      </c>
      <c r="Q9" s="305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57" t="s">
        <v>18</v>
      </c>
      <c r="E10" s="409" t="s">
        <v>87</v>
      </c>
      <c r="F10" s="866">
        <v>200</v>
      </c>
      <c r="G10" s="129"/>
      <c r="H10" s="305">
        <v>1</v>
      </c>
      <c r="I10" s="17">
        <v>0</v>
      </c>
      <c r="J10" s="46">
        <v>23.6</v>
      </c>
      <c r="K10" s="326">
        <v>98.4</v>
      </c>
      <c r="L10" s="305">
        <v>0.02</v>
      </c>
      <c r="M10" s="17">
        <v>0.02</v>
      </c>
      <c r="N10" s="17">
        <v>0.78</v>
      </c>
      <c r="O10" s="17">
        <v>60</v>
      </c>
      <c r="P10" s="20">
        <v>0</v>
      </c>
      <c r="Q10" s="305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41" t="s">
        <v>14</v>
      </c>
      <c r="E11" s="191" t="s">
        <v>58</v>
      </c>
      <c r="F11" s="188">
        <v>30</v>
      </c>
      <c r="G11" s="743"/>
      <c r="H11" s="305">
        <v>2.13</v>
      </c>
      <c r="I11" s="17">
        <v>0.21</v>
      </c>
      <c r="J11" s="46">
        <v>13.26</v>
      </c>
      <c r="K11" s="327">
        <v>72</v>
      </c>
      <c r="L11" s="354">
        <v>0.03</v>
      </c>
      <c r="M11" s="22">
        <v>0.01</v>
      </c>
      <c r="N11" s="22">
        <v>0</v>
      </c>
      <c r="O11" s="22">
        <v>0</v>
      </c>
      <c r="P11" s="23">
        <v>0</v>
      </c>
      <c r="Q11" s="35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41" t="s">
        <v>15</v>
      </c>
      <c r="E12" s="191" t="s">
        <v>49</v>
      </c>
      <c r="F12" s="188">
        <v>20</v>
      </c>
      <c r="G12" s="743"/>
      <c r="H12" s="305">
        <v>1.1399999999999999</v>
      </c>
      <c r="I12" s="17">
        <v>0.22</v>
      </c>
      <c r="J12" s="46">
        <v>7.44</v>
      </c>
      <c r="K12" s="327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94" t="s">
        <v>80</v>
      </c>
      <c r="C13" s="229"/>
      <c r="D13" s="669"/>
      <c r="E13" s="597" t="s">
        <v>21</v>
      </c>
      <c r="F13" s="849">
        <f>F6+F7+F9+F10+F11+F12</f>
        <v>640</v>
      </c>
      <c r="G13" s="666">
        <f t="shared" ref="G13:X13" si="0">G6+G7+G9+G10+G11+G12</f>
        <v>0</v>
      </c>
      <c r="H13" s="598">
        <f t="shared" si="0"/>
        <v>23.049999999999997</v>
      </c>
      <c r="I13" s="599">
        <f t="shared" si="0"/>
        <v>14.920000000000002</v>
      </c>
      <c r="J13" s="600">
        <f t="shared" si="0"/>
        <v>93.38000000000001</v>
      </c>
      <c r="K13" s="666">
        <f t="shared" si="0"/>
        <v>606.59</v>
      </c>
      <c r="L13" s="598">
        <f t="shared" si="0"/>
        <v>0.33000000000000007</v>
      </c>
      <c r="M13" s="599">
        <f t="shared" si="0"/>
        <v>0.30400000000000005</v>
      </c>
      <c r="N13" s="599">
        <f t="shared" si="0"/>
        <v>47.010000000000005</v>
      </c>
      <c r="O13" s="599">
        <f t="shared" si="0"/>
        <v>219</v>
      </c>
      <c r="P13" s="690">
        <f t="shared" si="0"/>
        <v>0.30000000000000004</v>
      </c>
      <c r="Q13" s="598">
        <f t="shared" si="0"/>
        <v>173.88000000000002</v>
      </c>
      <c r="R13" s="599">
        <f t="shared" si="0"/>
        <v>440.03999999999996</v>
      </c>
      <c r="S13" s="599">
        <f t="shared" si="0"/>
        <v>156.90999999999997</v>
      </c>
      <c r="T13" s="599">
        <f t="shared" si="0"/>
        <v>22.73</v>
      </c>
      <c r="U13" s="599">
        <f t="shared" si="0"/>
        <v>1920.92</v>
      </c>
      <c r="V13" s="599">
        <f t="shared" si="0"/>
        <v>0.11460000000000002</v>
      </c>
      <c r="W13" s="599">
        <f t="shared" si="0"/>
        <v>1.89E-2</v>
      </c>
      <c r="X13" s="600">
        <f t="shared" si="0"/>
        <v>0.57200000000000006</v>
      </c>
    </row>
    <row r="14" spans="1:24" s="18" customFormat="1" ht="37.5" customHeight="1" x14ac:dyDescent="0.35">
      <c r="A14" s="136"/>
      <c r="B14" s="395" t="s">
        <v>82</v>
      </c>
      <c r="C14" s="300"/>
      <c r="D14" s="794"/>
      <c r="E14" s="602" t="s">
        <v>21</v>
      </c>
      <c r="F14" s="850">
        <f>F6+F8+F9+F10+F11+F12</f>
        <v>640</v>
      </c>
      <c r="G14" s="688">
        <f t="shared" ref="G14:X14" si="1">G6+G8+G9+G10+G11+G12</f>
        <v>0</v>
      </c>
      <c r="H14" s="647">
        <f t="shared" si="1"/>
        <v>27.28</v>
      </c>
      <c r="I14" s="644">
        <f t="shared" si="1"/>
        <v>8.3500000000000014</v>
      </c>
      <c r="J14" s="648">
        <f t="shared" si="1"/>
        <v>81.95</v>
      </c>
      <c r="K14" s="688">
        <f t="shared" si="1"/>
        <v>519.38</v>
      </c>
      <c r="L14" s="647">
        <f t="shared" si="1"/>
        <v>0.3</v>
      </c>
      <c r="M14" s="644">
        <f t="shared" si="1"/>
        <v>0.32400000000000007</v>
      </c>
      <c r="N14" s="644">
        <f t="shared" si="1"/>
        <v>47.93</v>
      </c>
      <c r="O14" s="644">
        <f t="shared" si="1"/>
        <v>92.2</v>
      </c>
      <c r="P14" s="651">
        <f t="shared" si="1"/>
        <v>0.31000000000000005</v>
      </c>
      <c r="Q14" s="647">
        <f t="shared" si="1"/>
        <v>151.81</v>
      </c>
      <c r="R14" s="644">
        <f t="shared" si="1"/>
        <v>395.78</v>
      </c>
      <c r="S14" s="644">
        <f t="shared" si="1"/>
        <v>127.86000000000001</v>
      </c>
      <c r="T14" s="644">
        <f t="shared" si="1"/>
        <v>22.279999999999998</v>
      </c>
      <c r="U14" s="644">
        <f t="shared" si="1"/>
        <v>1607.45</v>
      </c>
      <c r="V14" s="644">
        <f t="shared" si="1"/>
        <v>1.46E-2</v>
      </c>
      <c r="W14" s="644">
        <f t="shared" si="1"/>
        <v>6.8000000000000005E-3</v>
      </c>
      <c r="X14" s="648">
        <f t="shared" si="1"/>
        <v>0.72200000000000009</v>
      </c>
    </row>
    <row r="15" spans="1:24" s="18" customFormat="1" ht="37.5" customHeight="1" x14ac:dyDescent="0.35">
      <c r="A15" s="136"/>
      <c r="B15" s="394" t="s">
        <v>80</v>
      </c>
      <c r="C15" s="299"/>
      <c r="D15" s="790"/>
      <c r="E15" s="597" t="s">
        <v>22</v>
      </c>
      <c r="F15" s="732"/>
      <c r="G15" s="744"/>
      <c r="H15" s="414"/>
      <c r="I15" s="73"/>
      <c r="J15" s="74"/>
      <c r="K15" s="903">
        <f>K13/23.5</f>
        <v>25.812340425531918</v>
      </c>
      <c r="L15" s="414"/>
      <c r="M15" s="73"/>
      <c r="N15" s="73"/>
      <c r="O15" s="73"/>
      <c r="P15" s="141"/>
      <c r="Q15" s="414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44"/>
      <c r="B16" s="396" t="s">
        <v>82</v>
      </c>
      <c r="C16" s="232"/>
      <c r="D16" s="745"/>
      <c r="E16" s="608" t="s">
        <v>22</v>
      </c>
      <c r="F16" s="735"/>
      <c r="G16" s="745"/>
      <c r="H16" s="471"/>
      <c r="I16" s="451"/>
      <c r="J16" s="452"/>
      <c r="K16" s="473">
        <f>K14/23.5</f>
        <v>22.101276595744682</v>
      </c>
      <c r="L16" s="471"/>
      <c r="M16" s="451"/>
      <c r="N16" s="451"/>
      <c r="O16" s="451"/>
      <c r="P16" s="871"/>
      <c r="Q16" s="471"/>
      <c r="R16" s="451"/>
      <c r="S16" s="451"/>
      <c r="T16" s="451"/>
      <c r="U16" s="451"/>
      <c r="V16" s="451"/>
      <c r="W16" s="451"/>
      <c r="X16" s="452"/>
    </row>
    <row r="17" spans="1:24" s="18" customFormat="1" ht="37.5" customHeight="1" x14ac:dyDescent="0.35">
      <c r="A17" s="186" t="s">
        <v>7</v>
      </c>
      <c r="B17" s="878"/>
      <c r="C17" s="873">
        <v>172</v>
      </c>
      <c r="D17" s="434" t="s">
        <v>20</v>
      </c>
      <c r="E17" s="408" t="s">
        <v>161</v>
      </c>
      <c r="F17" s="770">
        <v>60</v>
      </c>
      <c r="G17" s="369"/>
      <c r="H17" s="371">
        <v>1.86</v>
      </c>
      <c r="I17" s="114">
        <v>0.12</v>
      </c>
      <c r="J17" s="116">
        <v>4.26</v>
      </c>
      <c r="K17" s="771">
        <v>24.6</v>
      </c>
      <c r="L17" s="371">
        <v>0.06</v>
      </c>
      <c r="M17" s="114">
        <v>0.11</v>
      </c>
      <c r="N17" s="114">
        <v>6</v>
      </c>
      <c r="O17" s="114">
        <v>1.2</v>
      </c>
      <c r="P17" s="115">
        <v>0</v>
      </c>
      <c r="Q17" s="371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1" t="s">
        <v>9</v>
      </c>
      <c r="E18" s="510" t="s">
        <v>119</v>
      </c>
      <c r="F18" s="233">
        <v>200</v>
      </c>
      <c r="G18" s="191"/>
      <c r="H18" s="306">
        <v>6</v>
      </c>
      <c r="I18" s="13">
        <v>5.4</v>
      </c>
      <c r="J18" s="50">
        <v>10.8</v>
      </c>
      <c r="K18" s="177">
        <v>115.6</v>
      </c>
      <c r="L18" s="306">
        <v>0.1</v>
      </c>
      <c r="M18" s="100">
        <v>0.1</v>
      </c>
      <c r="N18" s="13">
        <v>10.7</v>
      </c>
      <c r="O18" s="13">
        <v>162</v>
      </c>
      <c r="P18" s="50">
        <v>0</v>
      </c>
      <c r="Q18" s="306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09"/>
      <c r="C19" s="175">
        <v>181</v>
      </c>
      <c r="D19" s="259" t="s">
        <v>10</v>
      </c>
      <c r="E19" s="510" t="s">
        <v>129</v>
      </c>
      <c r="F19" s="233">
        <v>90</v>
      </c>
      <c r="G19" s="257"/>
      <c r="H19" s="306">
        <v>21.24</v>
      </c>
      <c r="I19" s="13">
        <v>7.47</v>
      </c>
      <c r="J19" s="50">
        <v>2.7</v>
      </c>
      <c r="K19" s="177">
        <v>162.9</v>
      </c>
      <c r="L19" s="306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6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59" t="s">
        <v>51</v>
      </c>
      <c r="E20" s="510" t="s">
        <v>76</v>
      </c>
      <c r="F20" s="233">
        <v>150</v>
      </c>
      <c r="G20" s="257"/>
      <c r="H20" s="306">
        <v>6.45</v>
      </c>
      <c r="I20" s="13">
        <v>4.05</v>
      </c>
      <c r="J20" s="50">
        <v>40.200000000000003</v>
      </c>
      <c r="K20" s="177">
        <v>223.65</v>
      </c>
      <c r="L20" s="316">
        <v>0.08</v>
      </c>
      <c r="M20" s="263">
        <v>0.2</v>
      </c>
      <c r="N20" s="105">
        <v>0</v>
      </c>
      <c r="O20" s="105">
        <v>30</v>
      </c>
      <c r="P20" s="106">
        <v>0.11</v>
      </c>
      <c r="Q20" s="316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2">
        <v>0</v>
      </c>
    </row>
    <row r="21" spans="1:24" s="38" customFormat="1" ht="37.5" customHeight="1" x14ac:dyDescent="0.35">
      <c r="A21" s="137"/>
      <c r="B21" s="137"/>
      <c r="C21" s="265">
        <v>98</v>
      </c>
      <c r="D21" s="175" t="s">
        <v>18</v>
      </c>
      <c r="E21" s="259" t="s">
        <v>89</v>
      </c>
      <c r="F21" s="175">
        <v>200</v>
      </c>
      <c r="G21" s="282"/>
      <c r="H21" s="21">
        <v>0.4</v>
      </c>
      <c r="I21" s="22">
        <v>0</v>
      </c>
      <c r="J21" s="23">
        <v>27</v>
      </c>
      <c r="K21" s="243">
        <v>110</v>
      </c>
      <c r="L21" s="305">
        <v>0</v>
      </c>
      <c r="M21" s="19">
        <v>0</v>
      </c>
      <c r="N21" s="17">
        <v>1.4</v>
      </c>
      <c r="O21" s="17">
        <v>0</v>
      </c>
      <c r="P21" s="46">
        <v>0</v>
      </c>
      <c r="Q21" s="305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5">
        <v>119</v>
      </c>
      <c r="D22" s="191" t="s">
        <v>14</v>
      </c>
      <c r="E22" s="225" t="s">
        <v>58</v>
      </c>
      <c r="F22" s="174">
        <v>45</v>
      </c>
      <c r="G22" s="284"/>
      <c r="H22" s="305">
        <v>3.19</v>
      </c>
      <c r="I22" s="17">
        <v>0.31</v>
      </c>
      <c r="J22" s="46">
        <v>19.89</v>
      </c>
      <c r="K22" s="240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5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5" t="s">
        <v>49</v>
      </c>
      <c r="F23" s="174">
        <v>25</v>
      </c>
      <c r="G23" s="284"/>
      <c r="H23" s="305">
        <v>1.42</v>
      </c>
      <c r="I23" s="17">
        <v>0.27</v>
      </c>
      <c r="J23" s="46">
        <v>9.3000000000000007</v>
      </c>
      <c r="K23" s="240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5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11"/>
      <c r="D24" s="512"/>
      <c r="E24" s="410"/>
      <c r="F24" s="346">
        <f>SUM(F17:F23)</f>
        <v>770</v>
      </c>
      <c r="G24" s="346"/>
      <c r="H24" s="253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46">
        <f>SUM(K17:K23)</f>
        <v>790.07</v>
      </c>
      <c r="L24" s="253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3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3"/>
      <c r="E25" s="478"/>
      <c r="F25" s="514"/>
      <c r="G25" s="514"/>
      <c r="H25" s="516"/>
      <c r="I25" s="517"/>
      <c r="J25" s="518"/>
      <c r="K25" s="515">
        <f>K24/23.5</f>
        <v>33.620000000000005</v>
      </c>
      <c r="L25" s="516"/>
      <c r="M25" s="696"/>
      <c r="N25" s="517"/>
      <c r="O25" s="517"/>
      <c r="P25" s="518"/>
      <c r="Q25" s="516"/>
      <c r="R25" s="517"/>
      <c r="S25" s="517"/>
      <c r="T25" s="517"/>
      <c r="U25" s="517"/>
      <c r="V25" s="517"/>
      <c r="W25" s="517"/>
      <c r="X25" s="518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58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88" t="s">
        <v>40</v>
      </c>
      <c r="D4" s="168"/>
      <c r="E4" s="201"/>
      <c r="F4" s="534"/>
      <c r="G4" s="536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9" customHeight="1" x14ac:dyDescent="0.35">
      <c r="A6" s="186" t="s">
        <v>6</v>
      </c>
      <c r="B6" s="111"/>
      <c r="C6" s="275">
        <v>28</v>
      </c>
      <c r="D6" s="283" t="s">
        <v>20</v>
      </c>
      <c r="E6" s="582" t="s">
        <v>171</v>
      </c>
      <c r="F6" s="547">
        <v>60</v>
      </c>
      <c r="G6" s="677"/>
      <c r="H6" s="681">
        <v>0.42</v>
      </c>
      <c r="I6" s="682">
        <v>0.06</v>
      </c>
      <c r="J6" s="683">
        <v>1.02</v>
      </c>
      <c r="K6" s="684">
        <v>6.18</v>
      </c>
      <c r="L6" s="717">
        <v>0.02</v>
      </c>
      <c r="M6" s="474">
        <v>0.02</v>
      </c>
      <c r="N6" s="57">
        <v>6</v>
      </c>
      <c r="O6" s="57">
        <v>10</v>
      </c>
      <c r="P6" s="58">
        <v>0</v>
      </c>
      <c r="Q6" s="474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7" t="s">
        <v>10</v>
      </c>
      <c r="E7" s="510" t="s">
        <v>123</v>
      </c>
      <c r="F7" s="583">
        <v>90</v>
      </c>
      <c r="G7" s="212"/>
      <c r="H7" s="584">
        <v>14.88</v>
      </c>
      <c r="I7" s="585">
        <v>13.95</v>
      </c>
      <c r="J7" s="586">
        <v>3.3</v>
      </c>
      <c r="K7" s="587">
        <v>198.45</v>
      </c>
      <c r="L7" s="584">
        <v>0.05</v>
      </c>
      <c r="M7" s="718">
        <v>0.11</v>
      </c>
      <c r="N7" s="585">
        <v>1</v>
      </c>
      <c r="O7" s="585">
        <v>49</v>
      </c>
      <c r="P7" s="680">
        <v>0</v>
      </c>
      <c r="Q7" s="584">
        <v>17.02</v>
      </c>
      <c r="R7" s="585">
        <v>127.1</v>
      </c>
      <c r="S7" s="585">
        <v>23.09</v>
      </c>
      <c r="T7" s="585">
        <v>1.29</v>
      </c>
      <c r="U7" s="585">
        <v>266.67</v>
      </c>
      <c r="V7" s="585">
        <v>6.0000000000000001E-3</v>
      </c>
      <c r="W7" s="585">
        <v>0</v>
      </c>
      <c r="X7" s="586">
        <v>0.05</v>
      </c>
    </row>
    <row r="8" spans="1:24" s="18" customFormat="1" ht="39" customHeight="1" x14ac:dyDescent="0.35">
      <c r="A8" s="136"/>
      <c r="B8" s="109"/>
      <c r="C8" s="175">
        <v>65</v>
      </c>
      <c r="D8" s="257" t="s">
        <v>51</v>
      </c>
      <c r="E8" s="510" t="s">
        <v>57</v>
      </c>
      <c r="F8" s="583">
        <v>150</v>
      </c>
      <c r="G8" s="678"/>
      <c r="H8" s="584">
        <v>6.45</v>
      </c>
      <c r="I8" s="585">
        <v>4.05</v>
      </c>
      <c r="J8" s="586">
        <v>40.200000000000003</v>
      </c>
      <c r="K8" s="587">
        <v>223.65</v>
      </c>
      <c r="L8" s="306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5">
        <v>107</v>
      </c>
      <c r="D9" s="221" t="s">
        <v>18</v>
      </c>
      <c r="E9" s="272" t="s">
        <v>152</v>
      </c>
      <c r="F9" s="174">
        <v>200</v>
      </c>
      <c r="G9" s="324"/>
      <c r="H9" s="305">
        <v>0.8</v>
      </c>
      <c r="I9" s="17">
        <v>0.2</v>
      </c>
      <c r="J9" s="46">
        <v>23.2</v>
      </c>
      <c r="K9" s="240">
        <v>94.4</v>
      </c>
      <c r="L9" s="354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5">
        <v>119</v>
      </c>
      <c r="D10" s="257" t="s">
        <v>14</v>
      </c>
      <c r="E10" s="259" t="s">
        <v>58</v>
      </c>
      <c r="F10" s="212">
        <v>20</v>
      </c>
      <c r="G10" s="679"/>
      <c r="H10" s="354">
        <v>1.4</v>
      </c>
      <c r="I10" s="22">
        <v>0.14000000000000001</v>
      </c>
      <c r="J10" s="54">
        <v>8.8000000000000007</v>
      </c>
      <c r="K10" s="588">
        <v>48</v>
      </c>
      <c r="L10" s="354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54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7" t="s">
        <v>15</v>
      </c>
      <c r="E11" s="259" t="s">
        <v>49</v>
      </c>
      <c r="F11" s="212">
        <v>20</v>
      </c>
      <c r="G11" s="679"/>
      <c r="H11" s="354">
        <v>1.1399999999999999</v>
      </c>
      <c r="I11" s="22">
        <v>0.22</v>
      </c>
      <c r="J11" s="54">
        <v>7.44</v>
      </c>
      <c r="K11" s="588">
        <v>36.26</v>
      </c>
      <c r="L11" s="354">
        <v>0.02</v>
      </c>
      <c r="M11" s="21">
        <v>2.4E-2</v>
      </c>
      <c r="N11" s="22">
        <v>0.08</v>
      </c>
      <c r="O11" s="22">
        <v>0</v>
      </c>
      <c r="P11" s="54">
        <v>0</v>
      </c>
      <c r="Q11" s="35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19"/>
      <c r="D12" s="589"/>
      <c r="E12" s="410" t="s">
        <v>21</v>
      </c>
      <c r="F12" s="212">
        <f>F6+F7+F8+F9+F10+F11</f>
        <v>540</v>
      </c>
      <c r="G12" s="212"/>
      <c r="H12" s="253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30">
        <f t="shared" si="0"/>
        <v>606.93999999999994</v>
      </c>
      <c r="L12" s="253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44">
        <f t="shared" si="0"/>
        <v>0.11</v>
      </c>
      <c r="Q12" s="253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44"/>
      <c r="B13" s="109"/>
      <c r="C13" s="919"/>
      <c r="D13" s="173"/>
      <c r="E13" s="411" t="s">
        <v>22</v>
      </c>
      <c r="F13" s="249"/>
      <c r="G13" s="249"/>
      <c r="H13" s="313"/>
      <c r="I13" s="194"/>
      <c r="J13" s="195"/>
      <c r="K13" s="443">
        <f>K12/23.5</f>
        <v>25.82723404255319</v>
      </c>
      <c r="L13" s="313"/>
      <c r="M13" s="261"/>
      <c r="N13" s="194"/>
      <c r="O13" s="194"/>
      <c r="P13" s="278"/>
      <c r="Q13" s="313"/>
      <c r="R13" s="194"/>
      <c r="S13" s="194"/>
      <c r="T13" s="194"/>
      <c r="U13" s="194"/>
      <c r="V13" s="194"/>
      <c r="W13" s="194"/>
      <c r="X13" s="195"/>
    </row>
    <row r="14" spans="1:24" s="18" customFormat="1" ht="39" customHeight="1" x14ac:dyDescent="0.35">
      <c r="A14" s="186" t="s">
        <v>7</v>
      </c>
      <c r="B14" s="543"/>
      <c r="C14" s="653">
        <v>23</v>
      </c>
      <c r="D14" s="543" t="s">
        <v>20</v>
      </c>
      <c r="E14" s="976" t="s">
        <v>169</v>
      </c>
      <c r="F14" s="844">
        <v>60</v>
      </c>
      <c r="G14" s="196"/>
      <c r="H14" s="474">
        <v>0.24</v>
      </c>
      <c r="I14" s="57">
        <v>0.06</v>
      </c>
      <c r="J14" s="58">
        <v>1.68</v>
      </c>
      <c r="K14" s="468">
        <v>10.199999999999999</v>
      </c>
      <c r="L14" s="472">
        <v>0.03</v>
      </c>
      <c r="M14" s="57">
        <v>0.02</v>
      </c>
      <c r="N14" s="57">
        <v>10.5</v>
      </c>
      <c r="O14" s="57">
        <v>40</v>
      </c>
      <c r="P14" s="544">
        <v>0</v>
      </c>
      <c r="Q14" s="472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7"/>
      <c r="C15" s="130">
        <v>33</v>
      </c>
      <c r="D15" s="257" t="s">
        <v>9</v>
      </c>
      <c r="E15" s="977" t="s">
        <v>63</v>
      </c>
      <c r="F15" s="845">
        <v>200</v>
      </c>
      <c r="G15" s="175"/>
      <c r="H15" s="263">
        <v>6.4</v>
      </c>
      <c r="I15" s="105">
        <v>6.2</v>
      </c>
      <c r="J15" s="262">
        <v>12.2</v>
      </c>
      <c r="K15" s="530">
        <v>130.6</v>
      </c>
      <c r="L15" s="306">
        <v>0.08</v>
      </c>
      <c r="M15" s="13">
        <v>0.08</v>
      </c>
      <c r="N15" s="13">
        <v>6.8</v>
      </c>
      <c r="O15" s="13">
        <v>180</v>
      </c>
      <c r="P15" s="25">
        <v>0</v>
      </c>
      <c r="Q15" s="306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2" t="s">
        <v>80</v>
      </c>
      <c r="C16" s="208">
        <v>42</v>
      </c>
      <c r="D16" s="301" t="s">
        <v>10</v>
      </c>
      <c r="E16" s="978" t="s">
        <v>121</v>
      </c>
      <c r="F16" s="847">
        <v>90</v>
      </c>
      <c r="G16" s="229"/>
      <c r="H16" s="904">
        <v>18.7</v>
      </c>
      <c r="I16" s="594">
        <v>19.2</v>
      </c>
      <c r="J16" s="595">
        <v>7.5</v>
      </c>
      <c r="K16" s="596">
        <v>278.27999999999997</v>
      </c>
      <c r="L16" s="593">
        <v>7.0000000000000007E-2</v>
      </c>
      <c r="M16" s="594">
        <v>0.1</v>
      </c>
      <c r="N16" s="594">
        <v>1.36</v>
      </c>
      <c r="O16" s="594">
        <v>36</v>
      </c>
      <c r="P16" s="689">
        <v>0.11</v>
      </c>
      <c r="Q16" s="593">
        <v>25.02</v>
      </c>
      <c r="R16" s="594">
        <v>174.5</v>
      </c>
      <c r="S16" s="594">
        <v>21.92</v>
      </c>
      <c r="T16" s="594">
        <v>2.04</v>
      </c>
      <c r="U16" s="594">
        <v>188.73</v>
      </c>
      <c r="V16" s="594">
        <v>4.4999999999999997E-3</v>
      </c>
      <c r="W16" s="594">
        <v>1.8E-3</v>
      </c>
      <c r="X16" s="74">
        <v>3.5999999999999997E-2</v>
      </c>
    </row>
    <row r="17" spans="1:24" s="18" customFormat="1" ht="39" customHeight="1" x14ac:dyDescent="0.35">
      <c r="A17" s="137"/>
      <c r="B17" s="848" t="s">
        <v>82</v>
      </c>
      <c r="C17" s="235">
        <v>126</v>
      </c>
      <c r="D17" s="302" t="s">
        <v>10</v>
      </c>
      <c r="E17" s="455" t="s">
        <v>172</v>
      </c>
      <c r="F17" s="461">
        <v>90</v>
      </c>
      <c r="G17" s="230"/>
      <c r="H17" s="308">
        <v>14.31</v>
      </c>
      <c r="I17" s="65">
        <v>28.8</v>
      </c>
      <c r="J17" s="98">
        <v>4.68</v>
      </c>
      <c r="K17" s="467">
        <v>335.52</v>
      </c>
      <c r="L17" s="469">
        <v>0.45</v>
      </c>
      <c r="M17" s="65">
        <v>0.15</v>
      </c>
      <c r="N17" s="65">
        <v>1.08</v>
      </c>
      <c r="O17" s="65">
        <v>10</v>
      </c>
      <c r="P17" s="66">
        <v>0.44</v>
      </c>
      <c r="Q17" s="469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08">
        <v>247</v>
      </c>
      <c r="D18" s="301" t="s">
        <v>68</v>
      </c>
      <c r="E18" s="979" t="s">
        <v>155</v>
      </c>
      <c r="F18" s="208">
        <v>150</v>
      </c>
      <c r="G18" s="229"/>
      <c r="H18" s="904">
        <v>3.37</v>
      </c>
      <c r="I18" s="594">
        <v>7.15</v>
      </c>
      <c r="J18" s="689">
        <v>17.5</v>
      </c>
      <c r="K18" s="519">
        <v>148.66</v>
      </c>
      <c r="L18" s="593">
        <v>0.12</v>
      </c>
      <c r="M18" s="904">
        <v>0.12</v>
      </c>
      <c r="N18" s="594">
        <v>18.57</v>
      </c>
      <c r="O18" s="594">
        <v>90</v>
      </c>
      <c r="P18" s="689">
        <v>0.09</v>
      </c>
      <c r="Q18" s="593">
        <v>43.3</v>
      </c>
      <c r="R18" s="594">
        <v>85.5</v>
      </c>
      <c r="S18" s="594">
        <v>28.93</v>
      </c>
      <c r="T18" s="594">
        <v>1.32</v>
      </c>
      <c r="U18" s="594">
        <v>556.63</v>
      </c>
      <c r="V18" s="594">
        <v>0</v>
      </c>
      <c r="W18" s="594">
        <v>0</v>
      </c>
      <c r="X18" s="595">
        <v>0.03</v>
      </c>
    </row>
    <row r="19" spans="1:24" s="18" customFormat="1" ht="48" customHeight="1" x14ac:dyDescent="0.35">
      <c r="A19" s="138"/>
      <c r="B19" s="157" t="s">
        <v>82</v>
      </c>
      <c r="C19" s="209">
        <v>22</v>
      </c>
      <c r="D19" s="302" t="s">
        <v>68</v>
      </c>
      <c r="E19" s="980" t="s">
        <v>178</v>
      </c>
      <c r="F19" s="209">
        <v>150</v>
      </c>
      <c r="G19" s="230"/>
      <c r="H19" s="308">
        <v>2.4</v>
      </c>
      <c r="I19" s="65">
        <v>6.9</v>
      </c>
      <c r="J19" s="66">
        <v>14.1</v>
      </c>
      <c r="K19" s="309">
        <v>128.85</v>
      </c>
      <c r="L19" s="308">
        <v>0.09</v>
      </c>
      <c r="M19" s="308">
        <v>7.0000000000000001E-3</v>
      </c>
      <c r="N19" s="65">
        <v>21.27</v>
      </c>
      <c r="O19" s="65">
        <v>420</v>
      </c>
      <c r="P19" s="66">
        <v>6.0000000000000001E-3</v>
      </c>
      <c r="Q19" s="469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2"/>
      <c r="C20" s="213">
        <v>114</v>
      </c>
      <c r="D20" s="191" t="s">
        <v>47</v>
      </c>
      <c r="E20" s="981" t="s">
        <v>54</v>
      </c>
      <c r="F20" s="447">
        <v>200</v>
      </c>
      <c r="G20" s="191"/>
      <c r="H20" s="305">
        <v>0.2</v>
      </c>
      <c r="I20" s="17">
        <v>0</v>
      </c>
      <c r="J20" s="46">
        <v>11</v>
      </c>
      <c r="K20" s="326">
        <v>44.8</v>
      </c>
      <c r="L20" s="305">
        <v>0</v>
      </c>
      <c r="M20" s="19">
        <v>0</v>
      </c>
      <c r="N20" s="17">
        <v>0.08</v>
      </c>
      <c r="O20" s="17">
        <v>0</v>
      </c>
      <c r="P20" s="20">
        <v>0</v>
      </c>
      <c r="Q20" s="305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2"/>
      <c r="C21" s="530">
        <v>119</v>
      </c>
      <c r="D21" s="257" t="s">
        <v>14</v>
      </c>
      <c r="E21" s="982" t="s">
        <v>58</v>
      </c>
      <c r="F21" s="846">
        <v>30</v>
      </c>
      <c r="G21" s="175"/>
      <c r="H21" s="21">
        <v>2.13</v>
      </c>
      <c r="I21" s="22">
        <v>0.21</v>
      </c>
      <c r="J21" s="54">
        <v>13.26</v>
      </c>
      <c r="K21" s="588">
        <v>72</v>
      </c>
      <c r="L21" s="354">
        <v>0.03</v>
      </c>
      <c r="M21" s="22">
        <v>0.01</v>
      </c>
      <c r="N21" s="22">
        <v>0</v>
      </c>
      <c r="O21" s="22">
        <v>0</v>
      </c>
      <c r="P21" s="23">
        <v>0</v>
      </c>
      <c r="Q21" s="354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2"/>
      <c r="C22" s="130">
        <v>120</v>
      </c>
      <c r="D22" s="257" t="s">
        <v>15</v>
      </c>
      <c r="E22" s="982" t="s">
        <v>49</v>
      </c>
      <c r="F22" s="846">
        <v>20</v>
      </c>
      <c r="G22" s="175"/>
      <c r="H22" s="21">
        <v>1.1399999999999999</v>
      </c>
      <c r="I22" s="22">
        <v>0.22</v>
      </c>
      <c r="J22" s="54">
        <v>7.44</v>
      </c>
      <c r="K22" s="588">
        <v>36.26</v>
      </c>
      <c r="L22" s="354">
        <v>0.02</v>
      </c>
      <c r="M22" s="22">
        <v>2.4E-2</v>
      </c>
      <c r="N22" s="22">
        <v>0.08</v>
      </c>
      <c r="O22" s="22">
        <v>0</v>
      </c>
      <c r="P22" s="23">
        <v>0</v>
      </c>
      <c r="Q22" s="354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2"/>
      <c r="C23" s="573"/>
      <c r="D23" s="754"/>
      <c r="E23" s="983" t="s">
        <v>21</v>
      </c>
      <c r="F23" s="849">
        <f>F14+F15+F16+F18+F20+F21+F22</f>
        <v>750</v>
      </c>
      <c r="G23" s="381"/>
      <c r="H23" s="710">
        <f>H14+H15+H16+H18+H20+H21+H22</f>
        <v>32.18</v>
      </c>
      <c r="I23" s="599">
        <f t="shared" ref="I23:X23" si="1">I14+I15+I16+I18+I20+I21+I22</f>
        <v>33.04</v>
      </c>
      <c r="J23" s="600">
        <f t="shared" si="1"/>
        <v>70.58</v>
      </c>
      <c r="K23" s="666">
        <f t="shared" si="1"/>
        <v>720.79999999999984</v>
      </c>
      <c r="L23" s="598">
        <f t="shared" si="1"/>
        <v>0.35</v>
      </c>
      <c r="M23" s="599">
        <f t="shared" si="1"/>
        <v>0.35400000000000004</v>
      </c>
      <c r="N23" s="599">
        <f t="shared" si="1"/>
        <v>37.39</v>
      </c>
      <c r="O23" s="599">
        <f t="shared" si="1"/>
        <v>346</v>
      </c>
      <c r="P23" s="690">
        <f t="shared" si="1"/>
        <v>0.2</v>
      </c>
      <c r="Q23" s="598">
        <f t="shared" si="1"/>
        <v>147.68</v>
      </c>
      <c r="R23" s="599">
        <f t="shared" si="1"/>
        <v>453.66000000000008</v>
      </c>
      <c r="S23" s="599">
        <f t="shared" si="1"/>
        <v>116.03</v>
      </c>
      <c r="T23" s="599">
        <f t="shared" si="1"/>
        <v>6.71</v>
      </c>
      <c r="U23" s="599">
        <f t="shared" si="1"/>
        <v>1459.4600000000003</v>
      </c>
      <c r="V23" s="599">
        <f t="shared" si="1"/>
        <v>1.41E-2</v>
      </c>
      <c r="W23" s="599">
        <f t="shared" si="1"/>
        <v>8.0000000000000002E-3</v>
      </c>
      <c r="X23" s="600">
        <f t="shared" si="1"/>
        <v>0.128</v>
      </c>
    </row>
    <row r="24" spans="1:24" s="18" customFormat="1" ht="39" customHeight="1" x14ac:dyDescent="0.35">
      <c r="A24" s="138"/>
      <c r="B24" s="825"/>
      <c r="C24" s="574"/>
      <c r="D24" s="762"/>
      <c r="E24" s="984" t="s">
        <v>21</v>
      </c>
      <c r="F24" s="850">
        <f>F14+F15+F17+F18+F20+F21+F22</f>
        <v>750</v>
      </c>
      <c r="G24" s="380"/>
      <c r="H24" s="879">
        <f>H14+H15+H17+H19+H20+H21+H22</f>
        <v>26.82</v>
      </c>
      <c r="I24" s="644">
        <f t="shared" ref="I24:X24" si="2">I14+I15+I17+I19+I20+I21+I22</f>
        <v>42.39</v>
      </c>
      <c r="J24" s="648">
        <f t="shared" si="2"/>
        <v>64.36</v>
      </c>
      <c r="K24" s="688">
        <f t="shared" si="2"/>
        <v>758.2299999999999</v>
      </c>
      <c r="L24" s="647">
        <f t="shared" si="2"/>
        <v>0.70000000000000007</v>
      </c>
      <c r="M24" s="644">
        <f t="shared" si="2"/>
        <v>0.29100000000000004</v>
      </c>
      <c r="N24" s="644">
        <f t="shared" si="2"/>
        <v>39.81</v>
      </c>
      <c r="O24" s="644">
        <f t="shared" si="2"/>
        <v>650</v>
      </c>
      <c r="P24" s="651">
        <f t="shared" si="2"/>
        <v>0.44600000000000001</v>
      </c>
      <c r="Q24" s="647">
        <f t="shared" si="2"/>
        <v>158.19999999999999</v>
      </c>
      <c r="R24" s="644">
        <f t="shared" si="2"/>
        <v>444.23</v>
      </c>
      <c r="S24" s="644">
        <f t="shared" si="2"/>
        <v>123.25999999999999</v>
      </c>
      <c r="T24" s="644">
        <f t="shared" si="2"/>
        <v>6.31</v>
      </c>
      <c r="U24" s="644">
        <f t="shared" si="2"/>
        <v>1071.52</v>
      </c>
      <c r="V24" s="644">
        <f t="shared" si="2"/>
        <v>1.72E-2</v>
      </c>
      <c r="W24" s="644">
        <f t="shared" si="2"/>
        <v>2.4600000000000004E-2</v>
      </c>
      <c r="X24" s="648">
        <f t="shared" si="2"/>
        <v>0.10199999999999999</v>
      </c>
    </row>
    <row r="25" spans="1:24" s="18" customFormat="1" ht="39" customHeight="1" x14ac:dyDescent="0.35">
      <c r="A25" s="138"/>
      <c r="B25" s="823"/>
      <c r="C25" s="575"/>
      <c r="D25" s="757"/>
      <c r="E25" s="985" t="s">
        <v>22</v>
      </c>
      <c r="F25" s="732"/>
      <c r="G25" s="605"/>
      <c r="H25" s="710"/>
      <c r="I25" s="599"/>
      <c r="J25" s="600"/>
      <c r="K25" s="818">
        <f>K23/23.5</f>
        <v>30.672340425531907</v>
      </c>
      <c r="L25" s="598"/>
      <c r="M25" s="599"/>
      <c r="N25" s="599"/>
      <c r="O25" s="599"/>
      <c r="P25" s="690"/>
      <c r="Q25" s="598"/>
      <c r="R25" s="599"/>
      <c r="S25" s="599"/>
      <c r="T25" s="599"/>
      <c r="U25" s="599"/>
      <c r="V25" s="599"/>
      <c r="W25" s="599"/>
      <c r="X25" s="600"/>
    </row>
    <row r="26" spans="1:24" s="18" customFormat="1" ht="39" customHeight="1" thickBot="1" x14ac:dyDescent="0.4">
      <c r="A26" s="334"/>
      <c r="B26" s="738"/>
      <c r="C26" s="765"/>
      <c r="D26" s="764"/>
      <c r="E26" s="986" t="s">
        <v>22</v>
      </c>
      <c r="F26" s="851"/>
      <c r="G26" s="232"/>
      <c r="H26" s="711"/>
      <c r="I26" s="611"/>
      <c r="J26" s="612"/>
      <c r="K26" s="613">
        <f>K24/23.5</f>
        <v>32.265106382978722</v>
      </c>
      <c r="L26" s="610"/>
      <c r="M26" s="611"/>
      <c r="N26" s="611"/>
      <c r="O26" s="611"/>
      <c r="P26" s="691"/>
      <c r="Q26" s="610"/>
      <c r="R26" s="611"/>
      <c r="S26" s="611"/>
      <c r="T26" s="611"/>
      <c r="U26" s="611"/>
      <c r="V26" s="611"/>
      <c r="W26" s="611"/>
      <c r="X26" s="612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34" t="s">
        <v>40</v>
      </c>
      <c r="C4" s="168"/>
      <c r="D4" s="201"/>
      <c r="E4" s="534"/>
      <c r="F4" s="622"/>
      <c r="G4" s="338" t="s">
        <v>23</v>
      </c>
      <c r="H4" s="339"/>
      <c r="I4" s="340"/>
      <c r="J4" s="422" t="s">
        <v>24</v>
      </c>
      <c r="K4" s="989" t="s">
        <v>25</v>
      </c>
      <c r="L4" s="990"/>
      <c r="M4" s="991"/>
      <c r="N4" s="991"/>
      <c r="O4" s="992"/>
      <c r="P4" s="993" t="s">
        <v>26</v>
      </c>
      <c r="Q4" s="994"/>
      <c r="R4" s="994"/>
      <c r="S4" s="994"/>
      <c r="T4" s="994"/>
      <c r="U4" s="994"/>
      <c r="V4" s="994"/>
      <c r="W4" s="998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4" t="s">
        <v>28</v>
      </c>
      <c r="H5" s="91" t="s">
        <v>29</v>
      </c>
      <c r="I5" s="92" t="s">
        <v>30</v>
      </c>
      <c r="J5" s="423" t="s">
        <v>31</v>
      </c>
      <c r="K5" s="496" t="s">
        <v>32</v>
      </c>
      <c r="L5" s="496" t="s">
        <v>138</v>
      </c>
      <c r="M5" s="496" t="s">
        <v>33</v>
      </c>
      <c r="N5" s="700" t="s">
        <v>139</v>
      </c>
      <c r="O5" s="496" t="s">
        <v>140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141</v>
      </c>
      <c r="U5" s="496" t="s">
        <v>142</v>
      </c>
      <c r="V5" s="496" t="s">
        <v>143</v>
      </c>
      <c r="W5" s="704" t="s">
        <v>144</v>
      </c>
    </row>
    <row r="6" spans="1:23" s="18" customFormat="1" ht="39" customHeight="1" x14ac:dyDescent="0.35">
      <c r="A6" s="186" t="s">
        <v>6</v>
      </c>
      <c r="B6" s="179">
        <v>25</v>
      </c>
      <c r="C6" s="317" t="s">
        <v>20</v>
      </c>
      <c r="D6" s="477" t="s">
        <v>52</v>
      </c>
      <c r="E6" s="479">
        <v>150</v>
      </c>
      <c r="F6" s="179"/>
      <c r="G6" s="41">
        <v>0.6</v>
      </c>
      <c r="H6" s="42">
        <v>0.45</v>
      </c>
      <c r="I6" s="49">
        <v>12.3</v>
      </c>
      <c r="J6" s="242">
        <v>54.9</v>
      </c>
      <c r="K6" s="343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7" t="s">
        <v>66</v>
      </c>
      <c r="D7" s="193" t="s">
        <v>88</v>
      </c>
      <c r="E7" s="212">
        <v>150</v>
      </c>
      <c r="F7" s="257"/>
      <c r="G7" s="21">
        <v>18.75</v>
      </c>
      <c r="H7" s="22">
        <v>19.5</v>
      </c>
      <c r="I7" s="23">
        <v>2.7</v>
      </c>
      <c r="J7" s="243">
        <v>261.45</v>
      </c>
      <c r="K7" s="354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4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2">
        <v>0</v>
      </c>
    </row>
    <row r="8" spans="1:23" s="18" customFormat="1" ht="39" customHeight="1" x14ac:dyDescent="0.35">
      <c r="A8" s="136"/>
      <c r="B8" s="175">
        <v>115</v>
      </c>
      <c r="C8" s="320" t="s">
        <v>18</v>
      </c>
      <c r="D8" s="303" t="s">
        <v>46</v>
      </c>
      <c r="E8" s="247">
        <v>200</v>
      </c>
      <c r="F8" s="176"/>
      <c r="G8" s="19">
        <v>6.64</v>
      </c>
      <c r="H8" s="17">
        <v>5.14</v>
      </c>
      <c r="I8" s="20">
        <v>18.600000000000001</v>
      </c>
      <c r="J8" s="240">
        <v>148.4</v>
      </c>
      <c r="K8" s="354">
        <v>0.06</v>
      </c>
      <c r="L8" s="21">
        <v>0.26</v>
      </c>
      <c r="M8" s="22">
        <v>2.6</v>
      </c>
      <c r="N8" s="22">
        <v>41.6</v>
      </c>
      <c r="O8" s="23">
        <v>0.06</v>
      </c>
      <c r="P8" s="354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2">
        <v>4.5999999999999999E-2</v>
      </c>
    </row>
    <row r="9" spans="1:23" s="18" customFormat="1" ht="39" customHeight="1" x14ac:dyDescent="0.35">
      <c r="A9" s="136"/>
      <c r="B9" s="176">
        <v>121</v>
      </c>
      <c r="C9" s="311" t="s">
        <v>53</v>
      </c>
      <c r="D9" s="272" t="s">
        <v>53</v>
      </c>
      <c r="E9" s="933">
        <v>30</v>
      </c>
      <c r="F9" s="174"/>
      <c r="G9" s="19">
        <v>2.16</v>
      </c>
      <c r="H9" s="17">
        <v>0.81</v>
      </c>
      <c r="I9" s="20">
        <v>14.73</v>
      </c>
      <c r="J9" s="240">
        <v>75.66</v>
      </c>
      <c r="K9" s="305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3">
        <v>20</v>
      </c>
      <c r="F10" s="174"/>
      <c r="G10" s="19">
        <v>1.1399999999999999</v>
      </c>
      <c r="H10" s="17">
        <v>0.22</v>
      </c>
      <c r="I10" s="20">
        <v>7.44</v>
      </c>
      <c r="J10" s="241">
        <v>36.26</v>
      </c>
      <c r="K10" s="354">
        <v>0.02</v>
      </c>
      <c r="L10" s="21">
        <v>2.4E-2</v>
      </c>
      <c r="M10" s="22">
        <v>0.08</v>
      </c>
      <c r="N10" s="22">
        <v>0</v>
      </c>
      <c r="O10" s="54">
        <v>0</v>
      </c>
      <c r="P10" s="35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46"/>
      <c r="C11" s="320"/>
      <c r="D11" s="410" t="s">
        <v>21</v>
      </c>
      <c r="E11" s="934">
        <f>SUM(E6:E10)</f>
        <v>550</v>
      </c>
      <c r="F11" s="176"/>
      <c r="G11" s="935">
        <f t="shared" ref="G11:W11" si="0">SUM(G6:G10)</f>
        <v>29.290000000000003</v>
      </c>
      <c r="H11" s="936">
        <f t="shared" si="0"/>
        <v>26.119999999999997</v>
      </c>
      <c r="I11" s="937">
        <f t="shared" si="0"/>
        <v>55.769999999999996</v>
      </c>
      <c r="J11" s="938">
        <f t="shared" si="0"/>
        <v>576.66999999999996</v>
      </c>
      <c r="K11" s="935">
        <f t="shared" si="0"/>
        <v>0.22</v>
      </c>
      <c r="L11" s="936">
        <f t="shared" si="0"/>
        <v>0.91400000000000003</v>
      </c>
      <c r="M11" s="936">
        <f t="shared" si="0"/>
        <v>10.79</v>
      </c>
      <c r="N11" s="936">
        <f t="shared" si="0"/>
        <v>431.6</v>
      </c>
      <c r="O11" s="937">
        <f t="shared" si="0"/>
        <v>2.72</v>
      </c>
      <c r="P11" s="939">
        <f t="shared" si="0"/>
        <v>537.98</v>
      </c>
      <c r="Q11" s="936">
        <f t="shared" si="0"/>
        <v>583.5</v>
      </c>
      <c r="R11" s="936">
        <f t="shared" si="0"/>
        <v>100.32000000000001</v>
      </c>
      <c r="S11" s="936">
        <f t="shared" si="0"/>
        <v>8.08</v>
      </c>
      <c r="T11" s="936">
        <f t="shared" si="0"/>
        <v>855.9</v>
      </c>
      <c r="U11" s="936">
        <f t="shared" si="0"/>
        <v>2.3E-2</v>
      </c>
      <c r="V11" s="936">
        <f t="shared" si="0"/>
        <v>4.1200000000000001E-2</v>
      </c>
      <c r="W11" s="940">
        <f t="shared" si="0"/>
        <v>7.8E-2</v>
      </c>
    </row>
    <row r="12" spans="1:23" s="18" customFormat="1" ht="39" customHeight="1" thickBot="1" x14ac:dyDescent="0.4">
      <c r="A12" s="136"/>
      <c r="B12" s="941"/>
      <c r="C12" s="942"/>
      <c r="D12" s="411" t="s">
        <v>22</v>
      </c>
      <c r="E12" s="943"/>
      <c r="F12" s="941"/>
      <c r="G12" s="944"/>
      <c r="H12" s="945"/>
      <c r="I12" s="946"/>
      <c r="J12" s="947">
        <f>J11/23.5</f>
        <v>24.539148936170211</v>
      </c>
      <c r="K12" s="944"/>
      <c r="L12" s="944"/>
      <c r="M12" s="945"/>
      <c r="N12" s="945"/>
      <c r="O12" s="946"/>
      <c r="P12" s="948"/>
      <c r="Q12" s="945"/>
      <c r="R12" s="945"/>
      <c r="S12" s="945"/>
      <c r="T12" s="945"/>
      <c r="U12" s="945"/>
      <c r="V12" s="945"/>
      <c r="W12" s="949"/>
    </row>
    <row r="13" spans="1:23" s="18" customFormat="1" ht="39" customHeight="1" x14ac:dyDescent="0.35">
      <c r="A13" s="186" t="s">
        <v>7</v>
      </c>
      <c r="B13" s="179">
        <v>13</v>
      </c>
      <c r="C13" s="546" t="s">
        <v>8</v>
      </c>
      <c r="D13" s="317" t="s">
        <v>62</v>
      </c>
      <c r="E13" s="799">
        <v>60</v>
      </c>
      <c r="F13" s="351"/>
      <c r="G13" s="330">
        <v>1.2</v>
      </c>
      <c r="H13" s="39">
        <v>4.26</v>
      </c>
      <c r="I13" s="276">
        <v>6.18</v>
      </c>
      <c r="J13" s="425">
        <v>67.92</v>
      </c>
      <c r="K13" s="371">
        <v>0.03</v>
      </c>
      <c r="L13" s="365">
        <v>0.02</v>
      </c>
      <c r="M13" s="114">
        <v>7.44</v>
      </c>
      <c r="N13" s="114">
        <v>930</v>
      </c>
      <c r="O13" s="115">
        <v>0</v>
      </c>
      <c r="P13" s="371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20" t="s">
        <v>9</v>
      </c>
      <c r="D14" s="409" t="s">
        <v>130</v>
      </c>
      <c r="E14" s="363">
        <v>200</v>
      </c>
      <c r="F14" s="176"/>
      <c r="G14" s="306">
        <v>7.24</v>
      </c>
      <c r="H14" s="13">
        <v>8.9</v>
      </c>
      <c r="I14" s="50">
        <v>11.36</v>
      </c>
      <c r="J14" s="131">
        <v>155.80000000000001</v>
      </c>
      <c r="K14" s="306">
        <v>0.04</v>
      </c>
      <c r="L14" s="100">
        <v>0.04</v>
      </c>
      <c r="M14" s="13">
        <v>4.76</v>
      </c>
      <c r="N14" s="13">
        <v>180</v>
      </c>
      <c r="O14" s="50">
        <v>0</v>
      </c>
      <c r="P14" s="306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0">
        <v>148</v>
      </c>
      <c r="C15" s="257" t="s">
        <v>10</v>
      </c>
      <c r="D15" s="403" t="s">
        <v>124</v>
      </c>
      <c r="E15" s="364">
        <v>90</v>
      </c>
      <c r="F15" s="175"/>
      <c r="G15" s="305">
        <v>19.71</v>
      </c>
      <c r="H15" s="17">
        <v>15.75</v>
      </c>
      <c r="I15" s="46">
        <v>6.21</v>
      </c>
      <c r="J15" s="326">
        <v>245.34</v>
      </c>
      <c r="K15" s="305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7" t="s">
        <v>68</v>
      </c>
      <c r="D16" s="403" t="s">
        <v>137</v>
      </c>
      <c r="E16" s="364">
        <v>150</v>
      </c>
      <c r="F16" s="175"/>
      <c r="G16" s="316">
        <v>4.3499999999999996</v>
      </c>
      <c r="H16" s="105">
        <v>3.9</v>
      </c>
      <c r="I16" s="262">
        <v>20.399999999999999</v>
      </c>
      <c r="J16" s="530">
        <v>134.25</v>
      </c>
      <c r="K16" s="316">
        <v>0.12</v>
      </c>
      <c r="L16" s="263">
        <v>0.08</v>
      </c>
      <c r="M16" s="105">
        <v>0</v>
      </c>
      <c r="N16" s="105">
        <v>19.5</v>
      </c>
      <c r="O16" s="262">
        <v>0.08</v>
      </c>
      <c r="P16" s="316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2">
        <v>8.9999999999999993E-3</v>
      </c>
    </row>
    <row r="17" spans="1:23" s="18" customFormat="1" ht="42.75" customHeight="1" x14ac:dyDescent="0.35">
      <c r="A17" s="138"/>
      <c r="B17" s="265">
        <v>100</v>
      </c>
      <c r="C17" s="259" t="s">
        <v>95</v>
      </c>
      <c r="D17" s="193" t="s">
        <v>93</v>
      </c>
      <c r="E17" s="175">
        <v>200</v>
      </c>
      <c r="F17" s="532"/>
      <c r="G17" s="354">
        <v>0.2</v>
      </c>
      <c r="H17" s="22">
        <v>0</v>
      </c>
      <c r="I17" s="54">
        <v>15.56</v>
      </c>
      <c r="J17" s="243">
        <v>63.2</v>
      </c>
      <c r="K17" s="305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5" t="s">
        <v>58</v>
      </c>
      <c r="E18" s="213">
        <v>45</v>
      </c>
      <c r="F18" s="174"/>
      <c r="G18" s="305">
        <v>3.19</v>
      </c>
      <c r="H18" s="17">
        <v>0.31</v>
      </c>
      <c r="I18" s="46">
        <v>19.89</v>
      </c>
      <c r="J18" s="240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5" t="s">
        <v>49</v>
      </c>
      <c r="E19" s="213">
        <v>25</v>
      </c>
      <c r="F19" s="174"/>
      <c r="G19" s="305">
        <v>1.42</v>
      </c>
      <c r="H19" s="17">
        <v>0.27</v>
      </c>
      <c r="I19" s="46">
        <v>9.3000000000000007</v>
      </c>
      <c r="J19" s="240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11"/>
      <c r="C20" s="282"/>
      <c r="D20" s="410" t="s">
        <v>21</v>
      </c>
      <c r="E20" s="520">
        <f>SUM(E13:E19)</f>
        <v>770</v>
      </c>
      <c r="F20" s="346"/>
      <c r="G20" s="253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6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3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11" t="s">
        <v>22</v>
      </c>
      <c r="E21" s="273"/>
      <c r="F21" s="173"/>
      <c r="G21" s="521"/>
      <c r="H21" s="522"/>
      <c r="I21" s="523"/>
      <c r="J21" s="565">
        <f>J20/23.5</f>
        <v>34.886382978723411</v>
      </c>
      <c r="K21" s="521"/>
      <c r="L21" s="703"/>
      <c r="M21" s="522"/>
      <c r="N21" s="522"/>
      <c r="O21" s="523"/>
      <c r="P21" s="521"/>
      <c r="Q21" s="522"/>
      <c r="R21" s="522"/>
      <c r="S21" s="522"/>
      <c r="T21" s="522"/>
      <c r="U21" s="522"/>
      <c r="V21" s="522"/>
      <c r="W21" s="523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1"/>
      <c r="F4" s="127"/>
      <c r="G4" s="134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4"/>
    </row>
    <row r="5" spans="1:24" s="18" customFormat="1" ht="47" thickBot="1" x14ac:dyDescent="0.4">
      <c r="A5" s="183" t="s">
        <v>0</v>
      </c>
      <c r="B5" s="183"/>
      <c r="C5" s="135" t="s">
        <v>41</v>
      </c>
      <c r="D5" s="445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496" t="s">
        <v>144</v>
      </c>
    </row>
    <row r="6" spans="1:24" s="18" customFormat="1" ht="15.5" x14ac:dyDescent="0.35">
      <c r="A6" s="854"/>
      <c r="B6" s="152"/>
      <c r="C6" s="581">
        <v>28</v>
      </c>
      <c r="D6" s="283" t="s">
        <v>20</v>
      </c>
      <c r="E6" s="582" t="s">
        <v>171</v>
      </c>
      <c r="F6" s="547">
        <v>60</v>
      </c>
      <c r="G6" s="677"/>
      <c r="H6" s="681">
        <v>0.42</v>
      </c>
      <c r="I6" s="682">
        <v>0.06</v>
      </c>
      <c r="J6" s="683">
        <v>1.02</v>
      </c>
      <c r="K6" s="684">
        <v>6.18</v>
      </c>
      <c r="L6" s="717">
        <v>0.02</v>
      </c>
      <c r="M6" s="474">
        <v>0.02</v>
      </c>
      <c r="N6" s="57">
        <v>6</v>
      </c>
      <c r="O6" s="57">
        <v>10</v>
      </c>
      <c r="P6" s="58">
        <v>0</v>
      </c>
      <c r="Q6" s="474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54"/>
      <c r="B7" s="156" t="s">
        <v>80</v>
      </c>
      <c r="C7" s="208">
        <v>90</v>
      </c>
      <c r="D7" s="301" t="s">
        <v>96</v>
      </c>
      <c r="E7" s="454" t="s">
        <v>60</v>
      </c>
      <c r="F7" s="460">
        <v>90</v>
      </c>
      <c r="G7" s="208"/>
      <c r="H7" s="315">
        <v>15.2</v>
      </c>
      <c r="I7" s="62">
        <v>14.04</v>
      </c>
      <c r="J7" s="97">
        <v>8.9</v>
      </c>
      <c r="K7" s="466">
        <v>222.75</v>
      </c>
      <c r="L7" s="315">
        <v>0.37</v>
      </c>
      <c r="M7" s="62">
        <v>0.15</v>
      </c>
      <c r="N7" s="62">
        <v>0.09</v>
      </c>
      <c r="O7" s="62">
        <v>25.83</v>
      </c>
      <c r="P7" s="63">
        <v>0.16</v>
      </c>
      <c r="Q7" s="315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54"/>
      <c r="B8" s="157" t="s">
        <v>81</v>
      </c>
      <c r="C8" s="209">
        <v>88</v>
      </c>
      <c r="D8" s="302" t="s">
        <v>10</v>
      </c>
      <c r="E8" s="455" t="s">
        <v>132</v>
      </c>
      <c r="F8" s="461">
        <v>90</v>
      </c>
      <c r="G8" s="209"/>
      <c r="H8" s="469">
        <v>18</v>
      </c>
      <c r="I8" s="65">
        <v>16.5</v>
      </c>
      <c r="J8" s="98">
        <v>2.89</v>
      </c>
      <c r="K8" s="467">
        <v>232.8</v>
      </c>
      <c r="L8" s="579">
        <v>0.05</v>
      </c>
      <c r="M8" s="103">
        <v>0.13</v>
      </c>
      <c r="N8" s="103">
        <v>0.55000000000000004</v>
      </c>
      <c r="O8" s="103">
        <v>0</v>
      </c>
      <c r="P8" s="671">
        <v>0</v>
      </c>
      <c r="Q8" s="579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80">
        <v>5.8999999999999997E-2</v>
      </c>
    </row>
    <row r="9" spans="1:24" s="18" customFormat="1" ht="37.5" customHeight="1" x14ac:dyDescent="0.35">
      <c r="A9" s="855"/>
      <c r="B9" s="908"/>
      <c r="C9" s="208">
        <v>52</v>
      </c>
      <c r="D9" s="301" t="s">
        <v>68</v>
      </c>
      <c r="E9" s="454" t="s">
        <v>185</v>
      </c>
      <c r="F9" s="460">
        <v>150</v>
      </c>
      <c r="G9" s="208"/>
      <c r="H9" s="414">
        <v>3.15</v>
      </c>
      <c r="I9" s="73">
        <v>4.5</v>
      </c>
      <c r="J9" s="74">
        <v>17.55</v>
      </c>
      <c r="K9" s="638">
        <v>122.85</v>
      </c>
      <c r="L9" s="414">
        <v>0.16</v>
      </c>
      <c r="M9" s="73">
        <v>0.11</v>
      </c>
      <c r="N9" s="73">
        <v>25.3</v>
      </c>
      <c r="O9" s="73">
        <v>19.5</v>
      </c>
      <c r="P9" s="141">
        <v>0.08</v>
      </c>
      <c r="Q9" s="414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09"/>
      <c r="C10" s="230">
        <v>50</v>
      </c>
      <c r="D10" s="220" t="s">
        <v>68</v>
      </c>
      <c r="E10" s="639" t="s">
        <v>106</v>
      </c>
      <c r="F10" s="230">
        <v>150</v>
      </c>
      <c r="G10" s="235"/>
      <c r="H10" s="645">
        <v>3.3</v>
      </c>
      <c r="I10" s="640">
        <v>7.8</v>
      </c>
      <c r="J10" s="646">
        <v>22.35</v>
      </c>
      <c r="K10" s="649">
        <v>173.1</v>
      </c>
      <c r="L10" s="645">
        <v>0.14000000000000001</v>
      </c>
      <c r="M10" s="640">
        <v>0.12</v>
      </c>
      <c r="N10" s="640">
        <v>18.149999999999999</v>
      </c>
      <c r="O10" s="640">
        <v>21.6</v>
      </c>
      <c r="P10" s="641">
        <v>0.1</v>
      </c>
      <c r="Q10" s="645">
        <v>36.36</v>
      </c>
      <c r="R10" s="640">
        <v>85.5</v>
      </c>
      <c r="S10" s="640">
        <v>27.8</v>
      </c>
      <c r="T10" s="640">
        <v>1.1399999999999999</v>
      </c>
      <c r="U10" s="640">
        <v>701.4</v>
      </c>
      <c r="V10" s="640">
        <v>8.0000000000000002E-3</v>
      </c>
      <c r="W10" s="640">
        <v>2E-3</v>
      </c>
      <c r="X10" s="648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2" t="s">
        <v>17</v>
      </c>
      <c r="F11" s="228">
        <v>200</v>
      </c>
      <c r="G11" s="221"/>
      <c r="H11" s="305">
        <v>0.4</v>
      </c>
      <c r="I11" s="17">
        <v>0</v>
      </c>
      <c r="J11" s="46">
        <v>27</v>
      </c>
      <c r="K11" s="327">
        <v>110</v>
      </c>
      <c r="L11" s="305">
        <v>0.05</v>
      </c>
      <c r="M11" s="17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1" t="s">
        <v>58</v>
      </c>
      <c r="F12" s="228">
        <v>20</v>
      </c>
      <c r="G12" s="167"/>
      <c r="H12" s="305">
        <v>1.4</v>
      </c>
      <c r="I12" s="17">
        <v>0.14000000000000001</v>
      </c>
      <c r="J12" s="46">
        <v>8.8000000000000007</v>
      </c>
      <c r="K12" s="326">
        <v>48</v>
      </c>
      <c r="L12" s="305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5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1" t="s">
        <v>49</v>
      </c>
      <c r="F13" s="174">
        <v>20</v>
      </c>
      <c r="G13" s="167"/>
      <c r="H13" s="305">
        <v>1.1399999999999999</v>
      </c>
      <c r="I13" s="17">
        <v>0.22</v>
      </c>
      <c r="J13" s="46">
        <v>7.44</v>
      </c>
      <c r="K13" s="327">
        <v>36.26</v>
      </c>
      <c r="L13" s="354">
        <v>0.02</v>
      </c>
      <c r="M13" s="22">
        <v>2.4E-2</v>
      </c>
      <c r="N13" s="22">
        <v>0.08</v>
      </c>
      <c r="O13" s="22">
        <v>0</v>
      </c>
      <c r="P13" s="23">
        <v>0</v>
      </c>
      <c r="Q13" s="354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08"/>
      <c r="D14" s="301"/>
      <c r="E14" s="456" t="s">
        <v>21</v>
      </c>
      <c r="F14" s="381">
        <f>F6+F7+F9+F11+F12+F13</f>
        <v>540</v>
      </c>
      <c r="G14" s="208"/>
      <c r="H14" s="414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4">
        <f t="shared" si="0"/>
        <v>546.04</v>
      </c>
      <c r="L14" s="414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14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09"/>
      <c r="D15" s="302"/>
      <c r="E15" s="457" t="s">
        <v>21</v>
      </c>
      <c r="F15" s="379">
        <f>F6+F8+F10+F11+F12+F13</f>
        <v>540</v>
      </c>
      <c r="G15" s="382"/>
      <c r="H15" s="647">
        <f t="shared" ref="H15:X15" si="1">H6+H8+H10+H11+H12+H13</f>
        <v>24.66</v>
      </c>
      <c r="I15" s="644">
        <f t="shared" si="1"/>
        <v>24.72</v>
      </c>
      <c r="J15" s="648">
        <f t="shared" si="1"/>
        <v>69.5</v>
      </c>
      <c r="K15" s="650">
        <f t="shared" si="1"/>
        <v>606.34</v>
      </c>
      <c r="L15" s="647">
        <f t="shared" si="1"/>
        <v>0.30000000000000004</v>
      </c>
      <c r="M15" s="644">
        <f t="shared" si="1"/>
        <v>0.32000000000000006</v>
      </c>
      <c r="N15" s="644">
        <f t="shared" si="1"/>
        <v>24.779999999999998</v>
      </c>
      <c r="O15" s="644">
        <f t="shared" si="1"/>
        <v>31.6</v>
      </c>
      <c r="P15" s="651">
        <f t="shared" si="1"/>
        <v>0.1</v>
      </c>
      <c r="Q15" s="647">
        <f t="shared" si="1"/>
        <v>92.71</v>
      </c>
      <c r="R15" s="644">
        <f t="shared" si="1"/>
        <v>447.15999999999997</v>
      </c>
      <c r="S15" s="644">
        <f t="shared" si="1"/>
        <v>108.69</v>
      </c>
      <c r="T15" s="644">
        <f t="shared" si="1"/>
        <v>6.2499999999999991</v>
      </c>
      <c r="U15" s="644">
        <f t="shared" si="1"/>
        <v>1255.2499999999998</v>
      </c>
      <c r="V15" s="644">
        <f t="shared" si="1"/>
        <v>1.9599999999999999E-2</v>
      </c>
      <c r="W15" s="644">
        <f t="shared" si="1"/>
        <v>8.199999999999999E-3</v>
      </c>
      <c r="X15" s="648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08"/>
      <c r="D16" s="301"/>
      <c r="E16" s="458" t="s">
        <v>22</v>
      </c>
      <c r="F16" s="229"/>
      <c r="G16" s="464"/>
      <c r="H16" s="470"/>
      <c r="I16" s="78"/>
      <c r="J16" s="450"/>
      <c r="K16" s="525">
        <f>K14/23.5</f>
        <v>23.235744680851063</v>
      </c>
      <c r="L16" s="470"/>
      <c r="M16" s="78"/>
      <c r="N16" s="78"/>
      <c r="O16" s="78"/>
      <c r="P16" s="870"/>
      <c r="Q16" s="470"/>
      <c r="R16" s="78"/>
      <c r="S16" s="78"/>
      <c r="T16" s="78"/>
      <c r="U16" s="78"/>
      <c r="V16" s="78"/>
      <c r="W16" s="78"/>
      <c r="X16" s="450"/>
    </row>
    <row r="17" spans="1:24" s="18" customFormat="1" ht="37.5" customHeight="1" thickBot="1" x14ac:dyDescent="0.4">
      <c r="A17" s="136"/>
      <c r="B17" s="158" t="s">
        <v>81</v>
      </c>
      <c r="C17" s="210"/>
      <c r="D17" s="400"/>
      <c r="E17" s="459" t="s">
        <v>22</v>
      </c>
      <c r="F17" s="232"/>
      <c r="G17" s="465"/>
      <c r="H17" s="471"/>
      <c r="I17" s="451"/>
      <c r="J17" s="452"/>
      <c r="K17" s="473">
        <f>K15/23.5</f>
        <v>25.801702127659574</v>
      </c>
      <c r="L17" s="471"/>
      <c r="M17" s="451"/>
      <c r="N17" s="451"/>
      <c r="O17" s="451"/>
      <c r="P17" s="871"/>
      <c r="Q17" s="471"/>
      <c r="R17" s="451"/>
      <c r="S17" s="451"/>
      <c r="T17" s="451"/>
      <c r="U17" s="451"/>
      <c r="V17" s="451"/>
      <c r="W17" s="451"/>
      <c r="X17" s="452"/>
    </row>
    <row r="18" spans="1:24" s="18" customFormat="1" ht="37.5" customHeight="1" x14ac:dyDescent="0.35">
      <c r="A18" s="186" t="s">
        <v>7</v>
      </c>
      <c r="B18" s="136"/>
      <c r="C18" s="275">
        <v>28</v>
      </c>
      <c r="D18" s="880" t="s">
        <v>20</v>
      </c>
      <c r="E18" s="881" t="s">
        <v>160</v>
      </c>
      <c r="F18" s="859">
        <v>60</v>
      </c>
      <c r="G18" s="860"/>
      <c r="H18" s="55">
        <v>0.42</v>
      </c>
      <c r="I18" s="39">
        <v>0.06</v>
      </c>
      <c r="J18" s="56">
        <v>1.02</v>
      </c>
      <c r="K18" s="279">
        <v>6.18</v>
      </c>
      <c r="L18" s="354">
        <v>0.02</v>
      </c>
      <c r="M18" s="22">
        <v>0.02</v>
      </c>
      <c r="N18" s="22">
        <v>6</v>
      </c>
      <c r="O18" s="22">
        <v>10</v>
      </c>
      <c r="P18" s="23">
        <v>0</v>
      </c>
      <c r="Q18" s="354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1" t="s">
        <v>9</v>
      </c>
      <c r="E19" s="272" t="s">
        <v>63</v>
      </c>
      <c r="F19" s="447">
        <v>200</v>
      </c>
      <c r="G19" s="191"/>
      <c r="H19" s="306">
        <v>6.4</v>
      </c>
      <c r="I19" s="13">
        <v>6.2</v>
      </c>
      <c r="J19" s="50">
        <v>12.2</v>
      </c>
      <c r="K19" s="131">
        <v>130.6</v>
      </c>
      <c r="L19" s="306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1" t="s">
        <v>10</v>
      </c>
      <c r="E20" s="272" t="s">
        <v>56</v>
      </c>
      <c r="F20" s="447">
        <v>90</v>
      </c>
      <c r="G20" s="191"/>
      <c r="H20" s="305">
        <v>14.85</v>
      </c>
      <c r="I20" s="17">
        <v>13.32</v>
      </c>
      <c r="J20" s="46">
        <v>5.94</v>
      </c>
      <c r="K20" s="327">
        <v>202.68</v>
      </c>
      <c r="L20" s="305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1" t="s">
        <v>51</v>
      </c>
      <c r="E21" s="272" t="s">
        <v>57</v>
      </c>
      <c r="F21" s="447">
        <v>150</v>
      </c>
      <c r="G21" s="191"/>
      <c r="H21" s="306">
        <v>6.45</v>
      </c>
      <c r="I21" s="13">
        <v>4.05</v>
      </c>
      <c r="J21" s="50">
        <v>40.200000000000003</v>
      </c>
      <c r="K21" s="131">
        <v>223.65</v>
      </c>
      <c r="L21" s="306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1" t="s">
        <v>47</v>
      </c>
      <c r="E22" s="272" t="s">
        <v>54</v>
      </c>
      <c r="F22" s="447">
        <v>200</v>
      </c>
      <c r="G22" s="191"/>
      <c r="H22" s="305">
        <v>0.2</v>
      </c>
      <c r="I22" s="17">
        <v>0</v>
      </c>
      <c r="J22" s="46">
        <v>11</v>
      </c>
      <c r="K22" s="326">
        <v>44.8</v>
      </c>
      <c r="L22" s="305">
        <v>0</v>
      </c>
      <c r="M22" s="19">
        <v>0</v>
      </c>
      <c r="N22" s="17">
        <v>0.08</v>
      </c>
      <c r="O22" s="17">
        <v>0</v>
      </c>
      <c r="P22" s="20">
        <v>0</v>
      </c>
      <c r="Q22" s="305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1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36">
        <v>72</v>
      </c>
      <c r="L23" s="354">
        <v>0.03</v>
      </c>
      <c r="M23" s="21">
        <v>0.01</v>
      </c>
      <c r="N23" s="22">
        <v>0</v>
      </c>
      <c r="O23" s="22">
        <v>0</v>
      </c>
      <c r="P23" s="54">
        <v>0</v>
      </c>
      <c r="Q23" s="354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1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36">
        <v>36.26</v>
      </c>
      <c r="L24" s="354">
        <v>0.02</v>
      </c>
      <c r="M24" s="21">
        <v>2.4E-2</v>
      </c>
      <c r="N24" s="22">
        <v>0.08</v>
      </c>
      <c r="O24" s="22">
        <v>0</v>
      </c>
      <c r="P24" s="54">
        <v>0</v>
      </c>
      <c r="Q24" s="354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4"/>
      <c r="D25" s="324"/>
      <c r="E25" s="410" t="s">
        <v>21</v>
      </c>
      <c r="F25" s="167">
        <f>SUM(F18:F24)</f>
        <v>750</v>
      </c>
      <c r="G25" s="191"/>
      <c r="H25" s="251">
        <f>SUM(H18:H24)</f>
        <v>31.59</v>
      </c>
      <c r="I25" s="15">
        <f>SUM(I18:I24)</f>
        <v>24.06</v>
      </c>
      <c r="J25" s="51">
        <f>SUM(J18:J24)</f>
        <v>91.06</v>
      </c>
      <c r="K25" s="440">
        <f>SUM(K18:K24)</f>
        <v>716.17</v>
      </c>
      <c r="L25" s="254">
        <f t="shared" ref="L25:X25" si="2">SUM(L18:L24)</f>
        <v>0.29000000000000004</v>
      </c>
      <c r="M25" s="254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37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4"/>
      <c r="B26" s="334"/>
      <c r="C26" s="435"/>
      <c r="D26" s="413"/>
      <c r="E26" s="411" t="s">
        <v>22</v>
      </c>
      <c r="F26" s="413"/>
      <c r="G26" s="385"/>
      <c r="H26" s="387"/>
      <c r="I26" s="47"/>
      <c r="J26" s="48"/>
      <c r="K26" s="428">
        <f>K25/23.5</f>
        <v>30.475319148936169</v>
      </c>
      <c r="L26" s="387"/>
      <c r="M26" s="383"/>
      <c r="N26" s="47"/>
      <c r="O26" s="47"/>
      <c r="P26" s="48"/>
      <c r="Q26" s="383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7"/>
      <c r="F4" s="624"/>
      <c r="G4" s="623"/>
      <c r="H4" s="338" t="s">
        <v>23</v>
      </c>
      <c r="I4" s="339"/>
      <c r="J4" s="340"/>
      <c r="K4" s="42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3" t="s">
        <v>31</v>
      </c>
      <c r="L5" s="749" t="s">
        <v>32</v>
      </c>
      <c r="M5" s="749" t="s">
        <v>138</v>
      </c>
      <c r="N5" s="749" t="s">
        <v>33</v>
      </c>
      <c r="O5" s="862" t="s">
        <v>139</v>
      </c>
      <c r="P5" s="749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38.25" customHeight="1" x14ac:dyDescent="0.35">
      <c r="A6" s="186" t="s">
        <v>6</v>
      </c>
      <c r="B6" s="652"/>
      <c r="C6" s="179">
        <v>25</v>
      </c>
      <c r="D6" s="317" t="s">
        <v>20</v>
      </c>
      <c r="E6" s="477" t="s">
        <v>52</v>
      </c>
      <c r="F6" s="479">
        <v>150</v>
      </c>
      <c r="G6" s="179"/>
      <c r="H6" s="41">
        <v>0.6</v>
      </c>
      <c r="I6" s="42">
        <v>0.45</v>
      </c>
      <c r="J6" s="49">
        <v>12.3</v>
      </c>
      <c r="K6" s="242">
        <v>54.9</v>
      </c>
      <c r="L6" s="343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8" t="s">
        <v>104</v>
      </c>
      <c r="E7" s="200" t="s">
        <v>146</v>
      </c>
      <c r="F7" s="175">
        <v>150</v>
      </c>
      <c r="G7" s="257"/>
      <c r="H7" s="21">
        <v>18.899999999999999</v>
      </c>
      <c r="I7" s="22">
        <v>14.1</v>
      </c>
      <c r="J7" s="23">
        <v>31.35</v>
      </c>
      <c r="K7" s="243">
        <v>328.8</v>
      </c>
      <c r="L7" s="354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1" t="s">
        <v>47</v>
      </c>
      <c r="E8" s="272" t="s">
        <v>54</v>
      </c>
      <c r="F8" s="480">
        <v>200</v>
      </c>
      <c r="G8" s="174"/>
      <c r="H8" s="19">
        <v>0.2</v>
      </c>
      <c r="I8" s="17">
        <v>0</v>
      </c>
      <c r="J8" s="20">
        <v>11</v>
      </c>
      <c r="K8" s="240">
        <v>44.8</v>
      </c>
      <c r="L8" s="30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1" t="s">
        <v>14</v>
      </c>
      <c r="E9" s="272" t="s">
        <v>53</v>
      </c>
      <c r="F9" s="447">
        <v>30</v>
      </c>
      <c r="G9" s="174"/>
      <c r="H9" s="19">
        <v>2.16</v>
      </c>
      <c r="I9" s="17">
        <v>0.81</v>
      </c>
      <c r="J9" s="20">
        <v>14.73</v>
      </c>
      <c r="K9" s="240">
        <v>75.66</v>
      </c>
      <c r="L9" s="305">
        <v>0.04</v>
      </c>
      <c r="M9" s="19">
        <v>0.01</v>
      </c>
      <c r="N9" s="17">
        <v>0</v>
      </c>
      <c r="O9" s="17">
        <v>0</v>
      </c>
      <c r="P9" s="46">
        <v>0</v>
      </c>
      <c r="Q9" s="305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1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1">
        <v>36.26</v>
      </c>
      <c r="L10" s="354">
        <v>0.02</v>
      </c>
      <c r="M10" s="21">
        <v>2.4E-2</v>
      </c>
      <c r="N10" s="22">
        <v>0.08</v>
      </c>
      <c r="O10" s="22">
        <v>0</v>
      </c>
      <c r="P10" s="54">
        <v>0</v>
      </c>
      <c r="Q10" s="35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1"/>
      <c r="E11" s="410" t="s">
        <v>21</v>
      </c>
      <c r="F11" s="418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5">
        <f t="shared" si="0"/>
        <v>540.41999999999996</v>
      </c>
      <c r="L11" s="305">
        <f t="shared" si="0"/>
        <v>0.15</v>
      </c>
      <c r="M11" s="305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76"/>
      <c r="D12" s="475"/>
      <c r="E12" s="478" t="s">
        <v>22</v>
      </c>
      <c r="F12" s="481"/>
      <c r="G12" s="438"/>
      <c r="H12" s="482"/>
      <c r="I12" s="95"/>
      <c r="J12" s="483"/>
      <c r="K12" s="484">
        <f>K11/23.5</f>
        <v>22.99659574468085</v>
      </c>
      <c r="L12" s="486"/>
      <c r="M12" s="482"/>
      <c r="N12" s="95"/>
      <c r="O12" s="95"/>
      <c r="P12" s="96"/>
      <c r="Q12" s="482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52"/>
      <c r="C13" s="892">
        <v>133</v>
      </c>
      <c r="D13" s="434" t="s">
        <v>20</v>
      </c>
      <c r="E13" s="408" t="s">
        <v>162</v>
      </c>
      <c r="F13" s="412">
        <v>60</v>
      </c>
      <c r="G13" s="367"/>
      <c r="H13" s="55">
        <v>1.32</v>
      </c>
      <c r="I13" s="39">
        <v>0.24</v>
      </c>
      <c r="J13" s="56">
        <v>8.82</v>
      </c>
      <c r="K13" s="279">
        <v>40.799999999999997</v>
      </c>
      <c r="L13" s="330">
        <v>0</v>
      </c>
      <c r="M13" s="55">
        <v>0.03</v>
      </c>
      <c r="N13" s="39">
        <v>2.88</v>
      </c>
      <c r="O13" s="39">
        <v>1.2</v>
      </c>
      <c r="P13" s="56">
        <v>0</v>
      </c>
      <c r="Q13" s="343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15"/>
      <c r="C14" s="176">
        <v>32</v>
      </c>
      <c r="D14" s="337" t="s">
        <v>9</v>
      </c>
      <c r="E14" s="409" t="s">
        <v>55</v>
      </c>
      <c r="F14" s="363">
        <v>200</v>
      </c>
      <c r="G14" s="176"/>
      <c r="H14" s="263">
        <v>5.88</v>
      </c>
      <c r="I14" s="105">
        <v>8.82</v>
      </c>
      <c r="J14" s="106">
        <v>9.6</v>
      </c>
      <c r="K14" s="265">
        <v>142.19999999999999</v>
      </c>
      <c r="L14" s="306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54" t="s">
        <v>80</v>
      </c>
      <c r="C15" s="208">
        <v>90</v>
      </c>
      <c r="D15" s="301" t="s">
        <v>10</v>
      </c>
      <c r="E15" s="454" t="s">
        <v>128</v>
      </c>
      <c r="F15" s="460">
        <v>90</v>
      </c>
      <c r="G15" s="208"/>
      <c r="H15" s="315">
        <v>15.21</v>
      </c>
      <c r="I15" s="62">
        <v>14.04</v>
      </c>
      <c r="J15" s="97">
        <v>8.91</v>
      </c>
      <c r="K15" s="466">
        <v>222.75</v>
      </c>
      <c r="L15" s="593">
        <v>0.37</v>
      </c>
      <c r="M15" s="594">
        <v>0.15</v>
      </c>
      <c r="N15" s="594">
        <v>0.09</v>
      </c>
      <c r="O15" s="594">
        <v>25.83</v>
      </c>
      <c r="P15" s="689">
        <v>0.16</v>
      </c>
      <c r="Q15" s="593">
        <v>54.18</v>
      </c>
      <c r="R15" s="594">
        <v>117.54</v>
      </c>
      <c r="S15" s="594">
        <v>24.8</v>
      </c>
      <c r="T15" s="594">
        <v>1.6</v>
      </c>
      <c r="U15" s="594">
        <v>268.38</v>
      </c>
      <c r="V15" s="594">
        <v>7.0000000000000001E-3</v>
      </c>
      <c r="W15" s="594">
        <v>2.7000000000000001E-3</v>
      </c>
      <c r="X15" s="595">
        <v>0.09</v>
      </c>
    </row>
    <row r="16" spans="1:24" s="18" customFormat="1" ht="38.25" customHeight="1" x14ac:dyDescent="0.35">
      <c r="A16" s="138"/>
      <c r="B16" s="897" t="s">
        <v>81</v>
      </c>
      <c r="C16" s="209">
        <v>88</v>
      </c>
      <c r="D16" s="302" t="s">
        <v>10</v>
      </c>
      <c r="E16" s="455" t="s">
        <v>132</v>
      </c>
      <c r="F16" s="461">
        <v>90</v>
      </c>
      <c r="G16" s="209"/>
      <c r="H16" s="469">
        <v>18</v>
      </c>
      <c r="I16" s="65">
        <v>16.5</v>
      </c>
      <c r="J16" s="98">
        <v>2.89</v>
      </c>
      <c r="K16" s="467">
        <v>232.8</v>
      </c>
      <c r="L16" s="579">
        <v>0.05</v>
      </c>
      <c r="M16" s="103">
        <v>0.13</v>
      </c>
      <c r="N16" s="103">
        <v>0.55000000000000004</v>
      </c>
      <c r="O16" s="103">
        <v>0</v>
      </c>
      <c r="P16" s="671">
        <v>0</v>
      </c>
      <c r="Q16" s="579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80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5" t="s">
        <v>44</v>
      </c>
      <c r="F17" s="174">
        <v>150</v>
      </c>
      <c r="G17" s="167"/>
      <c r="H17" s="354">
        <v>7.2</v>
      </c>
      <c r="I17" s="22">
        <v>5.0999999999999996</v>
      </c>
      <c r="J17" s="54">
        <v>33.9</v>
      </c>
      <c r="K17" s="353">
        <v>210.3</v>
      </c>
      <c r="L17" s="354">
        <v>0.21</v>
      </c>
      <c r="M17" s="21">
        <v>0.11</v>
      </c>
      <c r="N17" s="22">
        <v>0</v>
      </c>
      <c r="O17" s="22">
        <v>0</v>
      </c>
      <c r="P17" s="23">
        <v>0</v>
      </c>
      <c r="Q17" s="354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10" t="s">
        <v>152</v>
      </c>
      <c r="F18" s="228">
        <v>200</v>
      </c>
      <c r="G18" s="167"/>
      <c r="H18" s="305">
        <v>0.8</v>
      </c>
      <c r="I18" s="17">
        <v>0.2</v>
      </c>
      <c r="J18" s="46">
        <v>23.2</v>
      </c>
      <c r="K18" s="326">
        <v>94.4</v>
      </c>
      <c r="L18" s="305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5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2">
        <v>60</v>
      </c>
      <c r="L19" s="354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54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5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2">
        <v>36.26</v>
      </c>
      <c r="L20" s="354">
        <v>0.02</v>
      </c>
      <c r="M20" s="21">
        <v>2.4E-2</v>
      </c>
      <c r="N20" s="22">
        <v>0.08</v>
      </c>
      <c r="O20" s="22">
        <v>0</v>
      </c>
      <c r="P20" s="54">
        <v>0</v>
      </c>
      <c r="Q20" s="354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10"/>
      <c r="C21" s="229"/>
      <c r="D21" s="464"/>
      <c r="E21" s="404" t="s">
        <v>21</v>
      </c>
      <c r="F21" s="729">
        <f>F13+F14+F15+F17+F18+F19+F20</f>
        <v>745</v>
      </c>
      <c r="G21" s="800"/>
      <c r="H21" s="252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8">
        <f t="shared" si="1"/>
        <v>806.70999999999992</v>
      </c>
      <c r="L21" s="252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2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09"/>
      <c r="C22" s="571"/>
      <c r="D22" s="572"/>
      <c r="E22" s="405" t="s">
        <v>21</v>
      </c>
      <c r="F22" s="727">
        <f>F13+F14+F16+F17+F18+F19+F20</f>
        <v>745</v>
      </c>
      <c r="G22" s="382"/>
      <c r="H22" s="647">
        <f t="shared" ref="H22:X22" si="2">H13+H14+H16+H17+H18+H19+H20</f>
        <v>36.119999999999997</v>
      </c>
      <c r="I22" s="644">
        <f t="shared" si="2"/>
        <v>31.26</v>
      </c>
      <c r="J22" s="648">
        <f t="shared" si="2"/>
        <v>96.899999999999991</v>
      </c>
      <c r="K22" s="650">
        <f t="shared" si="2"/>
        <v>816.76</v>
      </c>
      <c r="L22" s="647">
        <f t="shared" si="2"/>
        <v>0.36500000000000005</v>
      </c>
      <c r="M22" s="644">
        <f t="shared" si="2"/>
        <v>0.38200000000000001</v>
      </c>
      <c r="N22" s="644">
        <f t="shared" si="2"/>
        <v>9.75</v>
      </c>
      <c r="O22" s="644">
        <f t="shared" si="2"/>
        <v>133.63999999999999</v>
      </c>
      <c r="P22" s="651">
        <f t="shared" si="2"/>
        <v>0.06</v>
      </c>
      <c r="Q22" s="647">
        <f t="shared" si="2"/>
        <v>94.179999999999993</v>
      </c>
      <c r="R22" s="644">
        <f t="shared" si="2"/>
        <v>589.77</v>
      </c>
      <c r="S22" s="644">
        <f t="shared" si="2"/>
        <v>219.22</v>
      </c>
      <c r="T22" s="644">
        <f t="shared" si="2"/>
        <v>10.39</v>
      </c>
      <c r="U22" s="644">
        <f t="shared" si="2"/>
        <v>1075.25</v>
      </c>
      <c r="V22" s="644">
        <f t="shared" si="2"/>
        <v>1.8799999999999997E-2</v>
      </c>
      <c r="W22" s="644">
        <f t="shared" si="2"/>
        <v>9.2999999999999992E-3</v>
      </c>
      <c r="X22" s="648">
        <f t="shared" si="2"/>
        <v>0.13800000000000001</v>
      </c>
    </row>
    <row r="23" spans="1:24" s="18" customFormat="1" ht="38.25" customHeight="1" x14ac:dyDescent="0.35">
      <c r="A23" s="138"/>
      <c r="B23" s="810"/>
      <c r="C23" s="507"/>
      <c r="D23" s="836"/>
      <c r="E23" s="406" t="s">
        <v>22</v>
      </c>
      <c r="F23" s="732"/>
      <c r="G23" s="744"/>
      <c r="H23" s="252"/>
      <c r="I23" s="24"/>
      <c r="J23" s="75"/>
      <c r="K23" s="739">
        <f>K21/23.5</f>
        <v>34.328085106382979</v>
      </c>
      <c r="L23" s="252"/>
      <c r="M23" s="24"/>
      <c r="N23" s="24"/>
      <c r="O23" s="24"/>
      <c r="P23" s="140"/>
      <c r="Q23" s="252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4"/>
      <c r="B24" s="811"/>
      <c r="C24" s="812"/>
      <c r="D24" s="813"/>
      <c r="E24" s="407" t="s">
        <v>22</v>
      </c>
      <c r="F24" s="920"/>
      <c r="G24" s="797"/>
      <c r="H24" s="921"/>
      <c r="I24" s="922"/>
      <c r="J24" s="923"/>
      <c r="K24" s="613">
        <f>K22/23.5</f>
        <v>34.755744680851066</v>
      </c>
      <c r="L24" s="921"/>
      <c r="M24" s="922"/>
      <c r="N24" s="922"/>
      <c r="O24" s="922"/>
      <c r="P24" s="924"/>
      <c r="Q24" s="921"/>
      <c r="R24" s="922"/>
      <c r="S24" s="922"/>
      <c r="T24" s="922"/>
      <c r="U24" s="922"/>
      <c r="V24" s="922"/>
      <c r="W24" s="922"/>
      <c r="X24" s="923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16" t="s">
        <v>158</v>
      </c>
      <c r="B26" s="617"/>
      <c r="C26" s="618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19" t="s">
        <v>71</v>
      </c>
      <c r="B27" s="620"/>
      <c r="C27" s="621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1"/>
      <c r="E4" s="127"/>
      <c r="F4" s="134"/>
      <c r="G4" s="999" t="s">
        <v>23</v>
      </c>
      <c r="H4" s="1000"/>
      <c r="I4" s="1001"/>
      <c r="J4" s="238" t="s">
        <v>24</v>
      </c>
      <c r="K4" s="989" t="s">
        <v>25</v>
      </c>
      <c r="L4" s="990"/>
      <c r="M4" s="991"/>
      <c r="N4" s="991"/>
      <c r="O4" s="992"/>
      <c r="P4" s="993" t="s">
        <v>26</v>
      </c>
      <c r="Q4" s="994"/>
      <c r="R4" s="994"/>
      <c r="S4" s="994"/>
      <c r="T4" s="994"/>
      <c r="U4" s="994"/>
      <c r="V4" s="994"/>
      <c r="W4" s="994"/>
    </row>
    <row r="5" spans="1:23" s="18" customFormat="1" ht="28.5" customHeight="1" thickBot="1" x14ac:dyDescent="0.4">
      <c r="A5" s="183" t="s">
        <v>0</v>
      </c>
      <c r="B5" s="322" t="s">
        <v>41</v>
      </c>
      <c r="C5" s="855" t="s">
        <v>42</v>
      </c>
      <c r="D5" s="322" t="s">
        <v>39</v>
      </c>
      <c r="E5" s="728" t="s">
        <v>27</v>
      </c>
      <c r="F5" s="322" t="s">
        <v>38</v>
      </c>
      <c r="G5" s="746" t="s">
        <v>28</v>
      </c>
      <c r="H5" s="747" t="s">
        <v>29</v>
      </c>
      <c r="I5" s="748" t="s">
        <v>30</v>
      </c>
      <c r="J5" s="861" t="s">
        <v>31</v>
      </c>
      <c r="K5" s="749" t="s">
        <v>32</v>
      </c>
      <c r="L5" s="749" t="s">
        <v>138</v>
      </c>
      <c r="M5" s="749" t="s">
        <v>33</v>
      </c>
      <c r="N5" s="862" t="s">
        <v>139</v>
      </c>
      <c r="O5" s="749" t="s">
        <v>140</v>
      </c>
      <c r="P5" s="749" t="s">
        <v>34</v>
      </c>
      <c r="Q5" s="749" t="s">
        <v>35</v>
      </c>
      <c r="R5" s="749" t="s">
        <v>36</v>
      </c>
      <c r="S5" s="749" t="s">
        <v>37</v>
      </c>
      <c r="T5" s="749" t="s">
        <v>141</v>
      </c>
      <c r="U5" s="749" t="s">
        <v>142</v>
      </c>
      <c r="V5" s="749" t="s">
        <v>143</v>
      </c>
      <c r="W5" s="749" t="s">
        <v>144</v>
      </c>
    </row>
    <row r="6" spans="1:23" s="18" customFormat="1" ht="28.5" customHeight="1" thickBot="1" x14ac:dyDescent="0.4">
      <c r="A6" s="854"/>
      <c r="B6" s="179">
        <v>133</v>
      </c>
      <c r="C6" s="546" t="s">
        <v>20</v>
      </c>
      <c r="D6" s="317" t="s">
        <v>162</v>
      </c>
      <c r="E6" s="799">
        <v>60</v>
      </c>
      <c r="F6" s="806"/>
      <c r="G6" s="343">
        <v>1.32</v>
      </c>
      <c r="H6" s="42">
        <v>0.24</v>
      </c>
      <c r="I6" s="43">
        <v>8.82</v>
      </c>
      <c r="J6" s="425">
        <v>40.799999999999997</v>
      </c>
      <c r="K6" s="371">
        <v>0</v>
      </c>
      <c r="L6" s="114">
        <v>0.03</v>
      </c>
      <c r="M6" s="114">
        <v>2.88</v>
      </c>
      <c r="N6" s="114">
        <v>1.2</v>
      </c>
      <c r="O6" s="115">
        <v>0</v>
      </c>
      <c r="P6" s="371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57" t="s">
        <v>10</v>
      </c>
      <c r="D7" s="436" t="s">
        <v>109</v>
      </c>
      <c r="E7" s="285">
        <v>90</v>
      </c>
      <c r="F7" s="130"/>
      <c r="G7" s="305">
        <v>14.85</v>
      </c>
      <c r="H7" s="17">
        <v>13.32</v>
      </c>
      <c r="I7" s="46">
        <v>5.94</v>
      </c>
      <c r="J7" s="326">
        <v>202.68</v>
      </c>
      <c r="K7" s="305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20" t="s">
        <v>68</v>
      </c>
      <c r="D8" s="437" t="s">
        <v>57</v>
      </c>
      <c r="E8" s="176">
        <v>150</v>
      </c>
      <c r="F8" s="129"/>
      <c r="G8" s="306">
        <v>6.45</v>
      </c>
      <c r="H8" s="13">
        <v>4.05</v>
      </c>
      <c r="I8" s="50">
        <v>40.200000000000003</v>
      </c>
      <c r="J8" s="131">
        <v>223.65</v>
      </c>
      <c r="K8" s="306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20" t="s">
        <v>67</v>
      </c>
      <c r="D9" s="409" t="s">
        <v>114</v>
      </c>
      <c r="E9" s="231">
        <v>200</v>
      </c>
      <c r="F9" s="129"/>
      <c r="G9" s="305">
        <v>0.4</v>
      </c>
      <c r="H9" s="17">
        <v>0.6</v>
      </c>
      <c r="I9" s="46">
        <v>17.8</v>
      </c>
      <c r="J9" s="326">
        <v>78.599999999999994</v>
      </c>
      <c r="K9" s="305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28">
        <v>20</v>
      </c>
      <c r="F10" s="167"/>
      <c r="G10" s="305">
        <v>1.4</v>
      </c>
      <c r="H10" s="17">
        <v>0.14000000000000001</v>
      </c>
      <c r="I10" s="46">
        <v>8.8000000000000007</v>
      </c>
      <c r="J10" s="326">
        <v>48</v>
      </c>
      <c r="K10" s="305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5">
        <v>1.1399999999999999</v>
      </c>
      <c r="H11" s="17">
        <v>0.22</v>
      </c>
      <c r="I11" s="46">
        <v>7.44</v>
      </c>
      <c r="J11" s="327">
        <v>36.26</v>
      </c>
      <c r="K11" s="354">
        <v>0.02</v>
      </c>
      <c r="L11" s="21">
        <v>2.4E-2</v>
      </c>
      <c r="M11" s="22">
        <v>0.08</v>
      </c>
      <c r="N11" s="22">
        <v>0</v>
      </c>
      <c r="O11" s="54">
        <v>0</v>
      </c>
      <c r="P11" s="354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7"/>
      <c r="D12" s="410" t="s">
        <v>21</v>
      </c>
      <c r="E12" s="346">
        <f>E6+E7+E8+E9+E10+E11</f>
        <v>540</v>
      </c>
      <c r="F12" s="130"/>
      <c r="G12" s="354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39">
        <f t="shared" si="0"/>
        <v>629.99</v>
      </c>
      <c r="K12" s="354">
        <f t="shared" si="0"/>
        <v>0.18</v>
      </c>
      <c r="L12" s="354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66"/>
      <c r="D13" s="411" t="s">
        <v>22</v>
      </c>
      <c r="E13" s="178"/>
      <c r="F13" s="260"/>
      <c r="G13" s="313"/>
      <c r="H13" s="194"/>
      <c r="I13" s="195"/>
      <c r="J13" s="443">
        <f>J12/23.5</f>
        <v>26.808085106382979</v>
      </c>
      <c r="K13" s="313"/>
      <c r="L13" s="261"/>
      <c r="M13" s="194"/>
      <c r="N13" s="194"/>
      <c r="O13" s="195"/>
      <c r="P13" s="261"/>
      <c r="Q13" s="194"/>
      <c r="R13" s="194"/>
      <c r="S13" s="194"/>
      <c r="T13" s="194"/>
      <c r="U13" s="194"/>
      <c r="V13" s="194"/>
      <c r="W13" s="195"/>
    </row>
    <row r="14" spans="1:23" s="18" customFormat="1" ht="39" customHeight="1" x14ac:dyDescent="0.35">
      <c r="A14" s="186" t="s">
        <v>7</v>
      </c>
      <c r="B14" s="196">
        <v>134</v>
      </c>
      <c r="C14" s="317" t="s">
        <v>20</v>
      </c>
      <c r="D14" s="351" t="s">
        <v>127</v>
      </c>
      <c r="E14" s="179">
        <v>150</v>
      </c>
      <c r="F14" s="421"/>
      <c r="G14" s="343">
        <v>0.6</v>
      </c>
      <c r="H14" s="42">
        <v>0</v>
      </c>
      <c r="I14" s="43">
        <v>16.95</v>
      </c>
      <c r="J14" s="425">
        <v>69</v>
      </c>
      <c r="K14" s="330">
        <v>0.01</v>
      </c>
      <c r="L14" s="55">
        <v>0.03</v>
      </c>
      <c r="M14" s="39">
        <v>19.5</v>
      </c>
      <c r="N14" s="39">
        <v>0</v>
      </c>
      <c r="O14" s="56">
        <v>0</v>
      </c>
      <c r="P14" s="343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2" t="s">
        <v>59</v>
      </c>
      <c r="E15" s="228">
        <v>200</v>
      </c>
      <c r="F15" s="167"/>
      <c r="G15" s="306">
        <v>6</v>
      </c>
      <c r="H15" s="13">
        <v>5.4</v>
      </c>
      <c r="I15" s="50">
        <v>10.8</v>
      </c>
      <c r="J15" s="131">
        <v>115.6</v>
      </c>
      <c r="K15" s="306">
        <v>0.1</v>
      </c>
      <c r="L15" s="100">
        <v>0.1</v>
      </c>
      <c r="M15" s="13">
        <v>10.7</v>
      </c>
      <c r="N15" s="13">
        <v>162</v>
      </c>
      <c r="O15" s="50">
        <v>0</v>
      </c>
      <c r="P15" s="306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7" t="s">
        <v>10</v>
      </c>
      <c r="D16" s="409" t="s">
        <v>69</v>
      </c>
      <c r="E16" s="363">
        <v>90</v>
      </c>
      <c r="F16" s="176"/>
      <c r="G16" s="448">
        <v>12.42</v>
      </c>
      <c r="H16" s="31">
        <v>2.88</v>
      </c>
      <c r="I16" s="32">
        <v>4.59</v>
      </c>
      <c r="J16" s="446">
        <v>93.51</v>
      </c>
      <c r="K16" s="448">
        <v>0.03</v>
      </c>
      <c r="L16" s="448">
        <v>0.09</v>
      </c>
      <c r="M16" s="31">
        <v>2.4</v>
      </c>
      <c r="N16" s="31">
        <v>162</v>
      </c>
      <c r="O16" s="32">
        <v>0.14000000000000001</v>
      </c>
      <c r="P16" s="449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7" t="s">
        <v>68</v>
      </c>
      <c r="D17" s="437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6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20" t="s">
        <v>18</v>
      </c>
      <c r="D18" s="303" t="s">
        <v>175</v>
      </c>
      <c r="E18" s="231">
        <v>200</v>
      </c>
      <c r="F18" s="129"/>
      <c r="G18" s="305">
        <v>0</v>
      </c>
      <c r="H18" s="17">
        <v>0</v>
      </c>
      <c r="I18" s="46">
        <v>19.2</v>
      </c>
      <c r="J18" s="240">
        <v>76.8</v>
      </c>
      <c r="K18" s="305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5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1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0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5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1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0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5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4"/>
      <c r="C21" s="324"/>
      <c r="D21" s="410" t="s">
        <v>21</v>
      </c>
      <c r="E21" s="418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17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1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4"/>
      <c r="B22" s="435"/>
      <c r="C22" s="413"/>
      <c r="D22" s="411" t="s">
        <v>22</v>
      </c>
      <c r="E22" s="413"/>
      <c r="F22" s="385"/>
      <c r="G22" s="383"/>
      <c r="H22" s="47"/>
      <c r="I22" s="386"/>
      <c r="J22" s="872">
        <f>J21/23.5</f>
        <v>29.560851063829791</v>
      </c>
      <c r="K22" s="383"/>
      <c r="L22" s="383"/>
      <c r="M22" s="47"/>
      <c r="N22" s="47"/>
      <c r="O22" s="386"/>
      <c r="P22" s="387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41"/>
      <c r="C4" s="134" t="s">
        <v>40</v>
      </c>
      <c r="D4" s="107"/>
      <c r="E4" s="201"/>
      <c r="F4" s="134"/>
      <c r="G4" s="127"/>
      <c r="H4" s="328" t="s">
        <v>23</v>
      </c>
      <c r="I4" s="85"/>
      <c r="J4" s="329"/>
      <c r="K4" s="422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47" s="18" customFormat="1" ht="28.5" customHeight="1" thickBot="1" x14ac:dyDescent="0.4">
      <c r="A5" s="393" t="s">
        <v>0</v>
      </c>
      <c r="B5" s="442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3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47" s="18" customFormat="1" ht="19.5" customHeight="1" x14ac:dyDescent="0.35">
      <c r="A6" s="40" t="s">
        <v>6</v>
      </c>
      <c r="B6" s="906" t="s">
        <v>6</v>
      </c>
      <c r="C6" s="873">
        <v>24</v>
      </c>
      <c r="D6" s="434" t="s">
        <v>8</v>
      </c>
      <c r="E6" s="408" t="s">
        <v>136</v>
      </c>
      <c r="F6" s="770">
        <v>150</v>
      </c>
      <c r="G6" s="369"/>
      <c r="H6" s="371">
        <v>0.6</v>
      </c>
      <c r="I6" s="114">
        <v>0</v>
      </c>
      <c r="J6" s="116">
        <v>16.95</v>
      </c>
      <c r="K6" s="771">
        <v>69</v>
      </c>
      <c r="L6" s="371">
        <v>0.01</v>
      </c>
      <c r="M6" s="114">
        <v>0.03</v>
      </c>
      <c r="N6" s="114">
        <v>19.5</v>
      </c>
      <c r="O6" s="114">
        <v>0</v>
      </c>
      <c r="P6" s="115">
        <v>0</v>
      </c>
      <c r="Q6" s="371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30"/>
      <c r="C7" s="175">
        <v>66</v>
      </c>
      <c r="D7" s="257" t="s">
        <v>66</v>
      </c>
      <c r="E7" s="436" t="s">
        <v>61</v>
      </c>
      <c r="F7" s="285">
        <v>150</v>
      </c>
      <c r="G7" s="130"/>
      <c r="H7" s="305">
        <v>15.6</v>
      </c>
      <c r="I7" s="17">
        <v>16.350000000000001</v>
      </c>
      <c r="J7" s="46">
        <v>2.7</v>
      </c>
      <c r="K7" s="326">
        <v>220.2</v>
      </c>
      <c r="L7" s="305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29"/>
      <c r="C8" s="176">
        <v>116</v>
      </c>
      <c r="D8" s="320" t="s">
        <v>67</v>
      </c>
      <c r="E8" s="437" t="s">
        <v>103</v>
      </c>
      <c r="F8" s="176">
        <v>200</v>
      </c>
      <c r="G8" s="129"/>
      <c r="H8" s="306">
        <v>3.2</v>
      </c>
      <c r="I8" s="13">
        <v>3.2</v>
      </c>
      <c r="J8" s="50">
        <v>14.6</v>
      </c>
      <c r="K8" s="131">
        <v>100.8</v>
      </c>
      <c r="L8" s="306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29"/>
      <c r="C9" s="175">
        <v>121</v>
      </c>
      <c r="D9" s="320" t="s">
        <v>14</v>
      </c>
      <c r="E9" s="409" t="s">
        <v>53</v>
      </c>
      <c r="F9" s="231">
        <v>30</v>
      </c>
      <c r="G9" s="129"/>
      <c r="H9" s="305">
        <v>2.16</v>
      </c>
      <c r="I9" s="17">
        <v>0.81</v>
      </c>
      <c r="J9" s="46">
        <v>14.73</v>
      </c>
      <c r="K9" s="326">
        <v>75.66</v>
      </c>
      <c r="L9" s="305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29"/>
      <c r="C10" s="177">
        <v>120</v>
      </c>
      <c r="D10" s="191" t="s">
        <v>15</v>
      </c>
      <c r="E10" s="191" t="s">
        <v>49</v>
      </c>
      <c r="F10" s="228">
        <v>20</v>
      </c>
      <c r="G10" s="167"/>
      <c r="H10" s="305">
        <v>1.1399999999999999</v>
      </c>
      <c r="I10" s="17">
        <v>0.22</v>
      </c>
      <c r="J10" s="46">
        <v>7.44</v>
      </c>
      <c r="K10" s="326">
        <v>36.26</v>
      </c>
      <c r="L10" s="305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29"/>
      <c r="C11" s="174"/>
      <c r="D11" s="191"/>
      <c r="E11" s="911" t="s">
        <v>21</v>
      </c>
      <c r="F11" s="420">
        <v>550</v>
      </c>
      <c r="G11" s="167"/>
      <c r="H11" s="305">
        <v>22.7</v>
      </c>
      <c r="I11" s="17">
        <v>20.58</v>
      </c>
      <c r="J11" s="46">
        <v>56.42</v>
      </c>
      <c r="K11" s="327">
        <v>501.91999999999996</v>
      </c>
      <c r="L11" s="354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54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30"/>
      <c r="C12" s="175"/>
      <c r="D12" s="257"/>
      <c r="E12" s="410" t="s">
        <v>22</v>
      </c>
      <c r="F12" s="346"/>
      <c r="G12" s="130"/>
      <c r="H12" s="354"/>
      <c r="I12" s="22"/>
      <c r="J12" s="54"/>
      <c r="K12" s="951">
        <f>K11/23.5</f>
        <v>21.358297872340422</v>
      </c>
      <c r="L12" s="354"/>
      <c r="M12" s="354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07" t="s">
        <v>7</v>
      </c>
      <c r="C13" s="196">
        <v>132</v>
      </c>
      <c r="D13" s="368" t="s">
        <v>20</v>
      </c>
      <c r="E13" s="408" t="s">
        <v>153</v>
      </c>
      <c r="F13" s="384">
        <v>60</v>
      </c>
      <c r="G13" s="369"/>
      <c r="H13" s="343">
        <v>0.78</v>
      </c>
      <c r="I13" s="42">
        <v>6.12</v>
      </c>
      <c r="J13" s="43">
        <v>5.52</v>
      </c>
      <c r="K13" s="425">
        <v>79.5</v>
      </c>
      <c r="L13" s="472">
        <v>0.01</v>
      </c>
      <c r="M13" s="474">
        <v>0.03</v>
      </c>
      <c r="N13" s="57">
        <v>2.4</v>
      </c>
      <c r="O13" s="57">
        <v>0</v>
      </c>
      <c r="P13" s="58">
        <v>0</v>
      </c>
      <c r="Q13" s="474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2"/>
      <c r="C14" s="176">
        <v>138</v>
      </c>
      <c r="D14" s="320" t="s">
        <v>9</v>
      </c>
      <c r="E14" s="409" t="s">
        <v>72</v>
      </c>
      <c r="F14" s="231">
        <v>200</v>
      </c>
      <c r="G14" s="129"/>
      <c r="H14" s="306">
        <v>6.2</v>
      </c>
      <c r="I14" s="13">
        <v>6.2</v>
      </c>
      <c r="J14" s="50">
        <v>11</v>
      </c>
      <c r="K14" s="131">
        <v>125.8</v>
      </c>
      <c r="L14" s="306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2"/>
      <c r="C15" s="176">
        <v>126</v>
      </c>
      <c r="D15" s="320" t="s">
        <v>10</v>
      </c>
      <c r="E15" s="409" t="s">
        <v>186</v>
      </c>
      <c r="F15" s="231">
        <v>90</v>
      </c>
      <c r="G15" s="129"/>
      <c r="H15" s="306">
        <v>16.649999999999999</v>
      </c>
      <c r="I15" s="13">
        <v>8.01</v>
      </c>
      <c r="J15" s="50">
        <v>4.8600000000000003</v>
      </c>
      <c r="K15" s="131">
        <v>168.75</v>
      </c>
      <c r="L15" s="306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2"/>
      <c r="C16" s="176">
        <v>210</v>
      </c>
      <c r="D16" s="320" t="s">
        <v>68</v>
      </c>
      <c r="E16" s="437" t="s">
        <v>74</v>
      </c>
      <c r="F16" s="176">
        <v>150</v>
      </c>
      <c r="G16" s="129"/>
      <c r="H16" s="306">
        <v>13.95</v>
      </c>
      <c r="I16" s="13">
        <v>4.6500000000000004</v>
      </c>
      <c r="J16" s="50">
        <v>31.95</v>
      </c>
      <c r="K16" s="131">
        <v>224.85</v>
      </c>
      <c r="L16" s="306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2"/>
      <c r="C17" s="176">
        <v>101</v>
      </c>
      <c r="D17" s="320" t="s">
        <v>18</v>
      </c>
      <c r="E17" s="409" t="s">
        <v>73</v>
      </c>
      <c r="F17" s="231">
        <v>200</v>
      </c>
      <c r="G17" s="129"/>
      <c r="H17" s="305">
        <v>0.8</v>
      </c>
      <c r="I17" s="17">
        <v>0</v>
      </c>
      <c r="J17" s="46">
        <v>24.6</v>
      </c>
      <c r="K17" s="326">
        <v>101.2</v>
      </c>
      <c r="L17" s="305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2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5">
        <v>3.19</v>
      </c>
      <c r="I18" s="17">
        <v>0.31</v>
      </c>
      <c r="J18" s="46">
        <v>19.89</v>
      </c>
      <c r="K18" s="240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2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5">
        <v>1.42</v>
      </c>
      <c r="I19" s="17">
        <v>0.27</v>
      </c>
      <c r="J19" s="46">
        <v>9.3000000000000007</v>
      </c>
      <c r="K19" s="240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2"/>
      <c r="C20" s="284"/>
      <c r="D20" s="191"/>
      <c r="E20" s="410" t="s">
        <v>21</v>
      </c>
      <c r="F20" s="420">
        <f>SUM(F13:F19)</f>
        <v>770</v>
      </c>
      <c r="G20" s="167"/>
      <c r="H20" s="251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27">
        <f>SUM(K13:K19)</f>
        <v>853.42000000000007</v>
      </c>
      <c r="L20" s="251">
        <f t="shared" ref="L20:R20" si="1">SUM(L13:L19)</f>
        <v>0.88</v>
      </c>
      <c r="M20" s="251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4"/>
      <c r="B21" s="433"/>
      <c r="C21" s="435"/>
      <c r="D21" s="438"/>
      <c r="E21" s="411" t="s">
        <v>22</v>
      </c>
      <c r="F21" s="385"/>
      <c r="G21" s="413"/>
      <c r="H21" s="387"/>
      <c r="I21" s="47"/>
      <c r="J21" s="48"/>
      <c r="K21" s="428">
        <f>K20/23.5</f>
        <v>36.315744680851068</v>
      </c>
      <c r="L21" s="387"/>
      <c r="M21" s="383"/>
      <c r="N21" s="47"/>
      <c r="O21" s="47"/>
      <c r="P21" s="48"/>
      <c r="Q21" s="383"/>
      <c r="R21" s="47"/>
      <c r="S21" s="335"/>
      <c r="T21" s="47"/>
      <c r="U21" s="47"/>
      <c r="V21" s="47"/>
      <c r="W21" s="335"/>
      <c r="X21" s="336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19"/>
      <c r="E4" s="217"/>
      <c r="F4" s="134"/>
      <c r="G4" s="127"/>
      <c r="H4" s="328" t="s">
        <v>23</v>
      </c>
      <c r="I4" s="85"/>
      <c r="J4" s="329"/>
      <c r="K4" s="422" t="s">
        <v>24</v>
      </c>
      <c r="L4" s="989" t="s">
        <v>25</v>
      </c>
      <c r="M4" s="990"/>
      <c r="N4" s="991"/>
      <c r="O4" s="991"/>
      <c r="P4" s="992"/>
      <c r="Q4" s="993" t="s">
        <v>26</v>
      </c>
      <c r="R4" s="994"/>
      <c r="S4" s="994"/>
      <c r="T4" s="994"/>
      <c r="U4" s="994"/>
      <c r="V4" s="994"/>
      <c r="W4" s="994"/>
      <c r="X4" s="994"/>
    </row>
    <row r="5" spans="1:24" s="18" customFormat="1" ht="47" thickBot="1" x14ac:dyDescent="0.4">
      <c r="A5" s="183" t="s">
        <v>0</v>
      </c>
      <c r="B5" s="148"/>
      <c r="C5" s="128" t="s">
        <v>41</v>
      </c>
      <c r="D5" s="401" t="s">
        <v>42</v>
      </c>
      <c r="E5" s="128" t="s">
        <v>39</v>
      </c>
      <c r="F5" s="135" t="s">
        <v>27</v>
      </c>
      <c r="G5" s="128" t="s">
        <v>38</v>
      </c>
      <c r="H5" s="868" t="s">
        <v>28</v>
      </c>
      <c r="I5" s="747" t="s">
        <v>29</v>
      </c>
      <c r="J5" s="751" t="s">
        <v>30</v>
      </c>
      <c r="K5" s="423" t="s">
        <v>31</v>
      </c>
      <c r="L5" s="749" t="s">
        <v>32</v>
      </c>
      <c r="M5" s="749" t="s">
        <v>138</v>
      </c>
      <c r="N5" s="749" t="s">
        <v>33</v>
      </c>
      <c r="O5" s="862" t="s">
        <v>139</v>
      </c>
      <c r="P5" s="749" t="s">
        <v>140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141</v>
      </c>
      <c r="V5" s="749" t="s">
        <v>142</v>
      </c>
      <c r="W5" s="749" t="s">
        <v>143</v>
      </c>
      <c r="X5" s="749" t="s">
        <v>144</v>
      </c>
    </row>
    <row r="6" spans="1:24" s="18" customFormat="1" ht="19.5" customHeight="1" x14ac:dyDescent="0.35">
      <c r="A6" s="186" t="s">
        <v>6</v>
      </c>
      <c r="B6" s="652"/>
      <c r="C6" s="653">
        <v>1</v>
      </c>
      <c r="D6" s="543" t="s">
        <v>20</v>
      </c>
      <c r="E6" s="341" t="s">
        <v>12</v>
      </c>
      <c r="F6" s="196">
        <v>15</v>
      </c>
      <c r="G6" s="654"/>
      <c r="H6" s="472">
        <v>3.66</v>
      </c>
      <c r="I6" s="57">
        <v>3.54</v>
      </c>
      <c r="J6" s="58">
        <v>0</v>
      </c>
      <c r="K6" s="655">
        <v>46.5</v>
      </c>
      <c r="L6" s="343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3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7" t="s">
        <v>48</v>
      </c>
      <c r="E7" s="370" t="s">
        <v>179</v>
      </c>
      <c r="F7" s="175">
        <v>32</v>
      </c>
      <c r="G7" s="259"/>
      <c r="H7" s="354">
        <v>0.2</v>
      </c>
      <c r="I7" s="22">
        <v>0.03</v>
      </c>
      <c r="J7" s="54">
        <v>25.6</v>
      </c>
      <c r="K7" s="588">
        <v>105.6</v>
      </c>
      <c r="L7" s="305"/>
      <c r="M7" s="17"/>
      <c r="N7" s="17"/>
      <c r="O7" s="17"/>
      <c r="P7" s="20"/>
      <c r="Q7" s="305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7" t="s">
        <v>66</v>
      </c>
      <c r="E8" s="388" t="s">
        <v>147</v>
      </c>
      <c r="F8" s="233" t="s">
        <v>99</v>
      </c>
      <c r="G8" s="130"/>
      <c r="H8" s="531">
        <v>7.17</v>
      </c>
      <c r="I8" s="121">
        <v>7.38</v>
      </c>
      <c r="J8" s="126">
        <v>35.049999999999997</v>
      </c>
      <c r="K8" s="656">
        <v>234.72</v>
      </c>
      <c r="L8" s="426">
        <v>0.08</v>
      </c>
      <c r="M8" s="29">
        <v>0.23</v>
      </c>
      <c r="N8" s="29">
        <v>0.88</v>
      </c>
      <c r="O8" s="29">
        <v>40</v>
      </c>
      <c r="P8" s="957">
        <v>0.15</v>
      </c>
      <c r="Q8" s="426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1" t="s">
        <v>47</v>
      </c>
      <c r="E9" s="272" t="s">
        <v>54</v>
      </c>
      <c r="F9" s="480">
        <v>200</v>
      </c>
      <c r="G9" s="213"/>
      <c r="H9" s="305">
        <v>0.2</v>
      </c>
      <c r="I9" s="17">
        <v>0</v>
      </c>
      <c r="J9" s="46">
        <v>11</v>
      </c>
      <c r="K9" s="326">
        <v>44.8</v>
      </c>
      <c r="L9" s="305">
        <v>0</v>
      </c>
      <c r="M9" s="17">
        <v>0</v>
      </c>
      <c r="N9" s="17">
        <v>0.08</v>
      </c>
      <c r="O9" s="17">
        <v>0</v>
      </c>
      <c r="P9" s="20">
        <v>0</v>
      </c>
      <c r="Q9" s="305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190</v>
      </c>
      <c r="D10" s="221" t="s">
        <v>18</v>
      </c>
      <c r="E10" s="272" t="s">
        <v>192</v>
      </c>
      <c r="F10" s="480">
        <v>200</v>
      </c>
      <c r="G10" s="213"/>
      <c r="H10" s="305">
        <v>5.4</v>
      </c>
      <c r="I10" s="17">
        <v>4.2</v>
      </c>
      <c r="J10" s="46">
        <v>18</v>
      </c>
      <c r="K10" s="326">
        <v>131.4</v>
      </c>
      <c r="L10" s="305"/>
      <c r="M10" s="17"/>
      <c r="N10" s="17"/>
      <c r="O10" s="17"/>
      <c r="P10" s="20"/>
      <c r="Q10" s="305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30">
        <v>116</v>
      </c>
      <c r="D11" s="257" t="s">
        <v>14</v>
      </c>
      <c r="E11" s="259" t="s">
        <v>43</v>
      </c>
      <c r="F11" s="175">
        <v>30</v>
      </c>
      <c r="G11" s="627"/>
      <c r="H11" s="354">
        <v>2.13</v>
      </c>
      <c r="I11" s="22">
        <v>0.21</v>
      </c>
      <c r="J11" s="54">
        <v>13.26</v>
      </c>
      <c r="K11" s="588">
        <v>72</v>
      </c>
      <c r="L11" s="354">
        <v>0.03</v>
      </c>
      <c r="M11" s="22">
        <v>0.01</v>
      </c>
      <c r="N11" s="22">
        <v>0</v>
      </c>
      <c r="O11" s="22">
        <v>0</v>
      </c>
      <c r="P11" s="23">
        <v>0</v>
      </c>
      <c r="Q11" s="35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7" t="s">
        <v>15</v>
      </c>
      <c r="E12" s="259" t="s">
        <v>13</v>
      </c>
      <c r="F12" s="175">
        <v>20</v>
      </c>
      <c r="G12" s="627"/>
      <c r="H12" s="354">
        <v>1.1399999999999999</v>
      </c>
      <c r="I12" s="22">
        <v>0.22</v>
      </c>
      <c r="J12" s="54">
        <v>7.44</v>
      </c>
      <c r="K12" s="588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7"/>
      <c r="E13" s="389" t="s">
        <v>21</v>
      </c>
      <c r="F13" s="346">
        <f>F6+F7+205+F9+F11+F12+F10</f>
        <v>702</v>
      </c>
      <c r="G13" s="349"/>
      <c r="H13" s="578">
        <f t="shared" ref="H13:X13" si="0">H6+H7+205+H9+H11+H12+H10</f>
        <v>217.73</v>
      </c>
      <c r="I13" s="104">
        <f t="shared" si="0"/>
        <v>213.2</v>
      </c>
      <c r="J13" s="347">
        <f t="shared" si="0"/>
        <v>280.3</v>
      </c>
      <c r="K13" s="628">
        <f>K6+K7+K8+K9+K10+K11+K12</f>
        <v>671.28</v>
      </c>
      <c r="L13" s="578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8">
        <f t="shared" si="0"/>
        <v>205.14</v>
      </c>
      <c r="Q13" s="578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47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7"/>
      <c r="E14" s="390" t="s">
        <v>22</v>
      </c>
      <c r="F14" s="175"/>
      <c r="G14" s="130"/>
      <c r="H14" s="313"/>
      <c r="I14" s="194"/>
      <c r="J14" s="195"/>
      <c r="K14" s="657">
        <f>K13/23.5</f>
        <v>28.565106382978723</v>
      </c>
      <c r="L14" s="313"/>
      <c r="M14" s="882"/>
      <c r="N14" s="882"/>
      <c r="O14" s="882"/>
      <c r="P14" s="958"/>
      <c r="Q14" s="884"/>
      <c r="R14" s="882"/>
      <c r="S14" s="885"/>
      <c r="T14" s="882"/>
      <c r="U14" s="882"/>
      <c r="V14" s="882"/>
      <c r="W14" s="882"/>
      <c r="X14" s="883"/>
    </row>
    <row r="15" spans="1:24" s="18" customFormat="1" ht="33.75" customHeight="1" x14ac:dyDescent="0.35">
      <c r="A15" s="186" t="s">
        <v>7</v>
      </c>
      <c r="B15" s="152"/>
      <c r="C15" s="196">
        <v>25</v>
      </c>
      <c r="D15" s="317" t="s">
        <v>20</v>
      </c>
      <c r="E15" s="477" t="s">
        <v>52</v>
      </c>
      <c r="F15" s="479">
        <v>150</v>
      </c>
      <c r="G15" s="179"/>
      <c r="H15" s="55">
        <v>0.6</v>
      </c>
      <c r="I15" s="39">
        <v>0.45</v>
      </c>
      <c r="J15" s="56">
        <v>12.3</v>
      </c>
      <c r="K15" s="242">
        <v>54.9</v>
      </c>
      <c r="L15" s="330">
        <v>0.03</v>
      </c>
      <c r="M15" s="55">
        <v>0.05</v>
      </c>
      <c r="N15" s="39">
        <v>7.5</v>
      </c>
      <c r="O15" s="39">
        <v>0</v>
      </c>
      <c r="P15" s="276">
        <v>0</v>
      </c>
      <c r="Q15" s="330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43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20" t="s">
        <v>9</v>
      </c>
      <c r="E16" s="303" t="s">
        <v>75</v>
      </c>
      <c r="F16" s="231">
        <v>200</v>
      </c>
      <c r="G16" s="129"/>
      <c r="H16" s="306">
        <v>4.8</v>
      </c>
      <c r="I16" s="13">
        <v>7.6</v>
      </c>
      <c r="J16" s="50">
        <v>9</v>
      </c>
      <c r="K16" s="131">
        <v>123.6</v>
      </c>
      <c r="L16" s="306">
        <v>0.04</v>
      </c>
      <c r="M16" s="100">
        <v>0.1</v>
      </c>
      <c r="N16" s="13">
        <v>1.92</v>
      </c>
      <c r="O16" s="13">
        <v>167.8</v>
      </c>
      <c r="P16" s="25">
        <v>0</v>
      </c>
      <c r="Q16" s="306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20" t="s">
        <v>10</v>
      </c>
      <c r="E17" s="303" t="s">
        <v>101</v>
      </c>
      <c r="F17" s="231">
        <v>90</v>
      </c>
      <c r="G17" s="129"/>
      <c r="H17" s="306">
        <v>14.88</v>
      </c>
      <c r="I17" s="13">
        <v>13.95</v>
      </c>
      <c r="J17" s="50">
        <v>3.3</v>
      </c>
      <c r="K17" s="131">
        <v>198.45</v>
      </c>
      <c r="L17" s="531">
        <v>0.05</v>
      </c>
      <c r="M17" s="120">
        <v>0.11</v>
      </c>
      <c r="N17" s="121">
        <v>1</v>
      </c>
      <c r="O17" s="121">
        <v>49</v>
      </c>
      <c r="P17" s="122">
        <v>0</v>
      </c>
      <c r="Q17" s="531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7" t="s">
        <v>68</v>
      </c>
      <c r="E18" s="437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6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5">
        <v>216</v>
      </c>
      <c r="D19" s="221" t="s">
        <v>18</v>
      </c>
      <c r="E19" s="272" t="s">
        <v>151</v>
      </c>
      <c r="F19" s="174">
        <v>200</v>
      </c>
      <c r="G19" s="324"/>
      <c r="H19" s="305">
        <v>0.26</v>
      </c>
      <c r="I19" s="17">
        <v>0</v>
      </c>
      <c r="J19" s="46">
        <v>15.46</v>
      </c>
      <c r="K19" s="240">
        <v>62</v>
      </c>
      <c r="L19" s="354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54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5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2">
        <v>72</v>
      </c>
      <c r="L20" s="354">
        <v>0.03</v>
      </c>
      <c r="M20" s="21">
        <v>0.01</v>
      </c>
      <c r="N20" s="22">
        <v>0</v>
      </c>
      <c r="O20" s="22">
        <v>0</v>
      </c>
      <c r="P20" s="54">
        <v>0</v>
      </c>
      <c r="Q20" s="354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5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2">
        <v>36.26</v>
      </c>
      <c r="L21" s="354">
        <v>0.02</v>
      </c>
      <c r="M21" s="21">
        <v>2.4E-2</v>
      </c>
      <c r="N21" s="22">
        <v>0.08</v>
      </c>
      <c r="O21" s="22">
        <v>0</v>
      </c>
      <c r="P21" s="54">
        <v>0</v>
      </c>
      <c r="Q21" s="354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2"/>
      <c r="D22" s="286"/>
      <c r="E22" s="389" t="s">
        <v>21</v>
      </c>
      <c r="F22" s="420">
        <f>F15+F16+F17+F18+F19+F20+F21+60</f>
        <v>900</v>
      </c>
      <c r="G22" s="167"/>
      <c r="H22" s="251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27">
        <f>SUM(K15:K21)</f>
        <v>733.66</v>
      </c>
      <c r="L22" s="707">
        <f t="shared" ref="L22:X22" si="2">SUM(L14:L21)</f>
        <v>0.2</v>
      </c>
      <c r="M22" s="707">
        <f t="shared" si="2"/>
        <v>0.32400000000000007</v>
      </c>
      <c r="N22" s="708">
        <f t="shared" si="2"/>
        <v>14.9</v>
      </c>
      <c r="O22" s="708">
        <f t="shared" si="2"/>
        <v>235.70000000000002</v>
      </c>
      <c r="P22" s="709">
        <f t="shared" si="2"/>
        <v>0.08</v>
      </c>
      <c r="Q22" s="707">
        <f t="shared" si="2"/>
        <v>100.95</v>
      </c>
      <c r="R22" s="708">
        <f t="shared" si="2"/>
        <v>369.47</v>
      </c>
      <c r="S22" s="708">
        <f t="shared" si="2"/>
        <v>110.07</v>
      </c>
      <c r="T22" s="708">
        <f t="shared" si="2"/>
        <v>7.25</v>
      </c>
      <c r="U22" s="708">
        <f t="shared" si="2"/>
        <v>1148.8499999999999</v>
      </c>
      <c r="V22" s="708">
        <f t="shared" si="2"/>
        <v>1.7000000000000001E-2</v>
      </c>
      <c r="W22" s="708">
        <f t="shared" si="2"/>
        <v>1.2200000000000001E-2</v>
      </c>
      <c r="X22" s="886">
        <f t="shared" si="2"/>
        <v>0.17300000000000001</v>
      </c>
    </row>
    <row r="23" spans="1:24" s="18" customFormat="1" ht="33.75" customHeight="1" thickBot="1" x14ac:dyDescent="0.4">
      <c r="A23" s="334"/>
      <c r="B23" s="397"/>
      <c r="C23" s="399"/>
      <c r="D23" s="385"/>
      <c r="E23" s="391" t="s">
        <v>22</v>
      </c>
      <c r="F23" s="385"/>
      <c r="G23" s="413"/>
      <c r="H23" s="387"/>
      <c r="I23" s="47"/>
      <c r="J23" s="48"/>
      <c r="K23" s="428">
        <f>K22/23.5</f>
        <v>31.219574468085106</v>
      </c>
      <c r="L23" s="387"/>
      <c r="M23" s="383"/>
      <c r="N23" s="47"/>
      <c r="O23" s="47"/>
      <c r="P23" s="386"/>
      <c r="Q23" s="387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0" customFormat="1" ht="18" x14ac:dyDescent="0.35">
      <c r="B25" s="356"/>
      <c r="C25" s="356"/>
      <c r="D25" s="357"/>
      <c r="E25" s="358"/>
      <c r="F25" s="359"/>
      <c r="G25" s="357"/>
      <c r="H25" s="357"/>
      <c r="I25" s="357"/>
      <c r="J25" s="357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51"/>
      <c r="C4" s="536" t="s">
        <v>40</v>
      </c>
      <c r="D4" s="132"/>
      <c r="E4" s="201"/>
      <c r="F4" s="127"/>
      <c r="G4" s="134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1"/>
      <c r="Q4" s="993" t="s">
        <v>26</v>
      </c>
      <c r="R4" s="994"/>
      <c r="S4" s="994"/>
      <c r="T4" s="994"/>
      <c r="U4" s="994"/>
      <c r="V4" s="994"/>
      <c r="W4" s="994"/>
      <c r="X4" s="998"/>
    </row>
    <row r="5" spans="1:24" s="18" customFormat="1" ht="28.5" customHeight="1" thickBot="1" x14ac:dyDescent="0.4">
      <c r="A5" s="183" t="s">
        <v>0</v>
      </c>
      <c r="B5" s="552"/>
      <c r="C5" s="135" t="s">
        <v>41</v>
      </c>
      <c r="D5" s="557" t="s">
        <v>42</v>
      </c>
      <c r="E5" s="135" t="s">
        <v>39</v>
      </c>
      <c r="F5" s="128" t="s">
        <v>27</v>
      </c>
      <c r="G5" s="135" t="s">
        <v>38</v>
      </c>
      <c r="H5" s="746" t="s">
        <v>28</v>
      </c>
      <c r="I5" s="747" t="s">
        <v>29</v>
      </c>
      <c r="J5" s="748" t="s">
        <v>30</v>
      </c>
      <c r="K5" s="239" t="s">
        <v>31</v>
      </c>
      <c r="L5" s="749" t="s">
        <v>32</v>
      </c>
      <c r="M5" s="749" t="s">
        <v>138</v>
      </c>
      <c r="N5" s="749" t="s">
        <v>33</v>
      </c>
      <c r="O5" s="862" t="s">
        <v>139</v>
      </c>
      <c r="P5" s="852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704" t="s">
        <v>144</v>
      </c>
    </row>
    <row r="6" spans="1:24" s="18" customFormat="1" ht="26.5" customHeight="1" x14ac:dyDescent="0.35">
      <c r="A6" s="186" t="s">
        <v>6</v>
      </c>
      <c r="B6" s="431"/>
      <c r="C6" s="179">
        <v>134</v>
      </c>
      <c r="D6" s="317" t="s">
        <v>20</v>
      </c>
      <c r="E6" s="351" t="s">
        <v>127</v>
      </c>
      <c r="F6" s="179">
        <v>150</v>
      </c>
      <c r="G6" s="421"/>
      <c r="H6" s="343">
        <v>0.6</v>
      </c>
      <c r="I6" s="42">
        <v>0</v>
      </c>
      <c r="J6" s="43">
        <v>16.95</v>
      </c>
      <c r="K6" s="425">
        <v>69</v>
      </c>
      <c r="L6" s="343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6">
        <v>1.4999999999999999E-2</v>
      </c>
    </row>
    <row r="7" spans="1:24" s="18" customFormat="1" ht="26.5" customHeight="1" x14ac:dyDescent="0.35">
      <c r="A7" s="394"/>
      <c r="B7" s="553" t="s">
        <v>80</v>
      </c>
      <c r="C7" s="229">
        <v>221</v>
      </c>
      <c r="D7" s="464" t="s">
        <v>10</v>
      </c>
      <c r="E7" s="301" t="s">
        <v>78</v>
      </c>
      <c r="F7" s="229">
        <v>90</v>
      </c>
      <c r="G7" s="464"/>
      <c r="H7" s="414">
        <v>18.100000000000001</v>
      </c>
      <c r="I7" s="73">
        <v>15.7</v>
      </c>
      <c r="J7" s="74">
        <v>11.7</v>
      </c>
      <c r="K7" s="560">
        <v>261.8</v>
      </c>
      <c r="L7" s="414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95"/>
      <c r="B8" s="554" t="s">
        <v>82</v>
      </c>
      <c r="C8" s="230">
        <v>81</v>
      </c>
      <c r="D8" s="463" t="s">
        <v>10</v>
      </c>
      <c r="E8" s="402" t="s">
        <v>77</v>
      </c>
      <c r="F8" s="230">
        <v>90</v>
      </c>
      <c r="G8" s="463"/>
      <c r="H8" s="307">
        <v>22.41</v>
      </c>
      <c r="I8" s="77">
        <v>15.3</v>
      </c>
      <c r="J8" s="139">
        <v>0.54</v>
      </c>
      <c r="K8" s="561">
        <v>229.77</v>
      </c>
      <c r="L8" s="307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2"/>
      <c r="C9" s="130">
        <v>227</v>
      </c>
      <c r="D9" s="257" t="s">
        <v>68</v>
      </c>
      <c r="E9" s="403" t="s">
        <v>137</v>
      </c>
      <c r="F9" s="364">
        <v>150</v>
      </c>
      <c r="G9" s="212"/>
      <c r="H9" s="316">
        <v>4.3499999999999996</v>
      </c>
      <c r="I9" s="105">
        <v>3.9</v>
      </c>
      <c r="J9" s="262">
        <v>20.399999999999999</v>
      </c>
      <c r="K9" s="530">
        <v>134.25</v>
      </c>
      <c r="L9" s="316">
        <v>0.12</v>
      </c>
      <c r="M9" s="105">
        <v>0.08</v>
      </c>
      <c r="N9" s="105">
        <v>0</v>
      </c>
      <c r="O9" s="105">
        <v>19.5</v>
      </c>
      <c r="P9" s="262">
        <v>0.08</v>
      </c>
      <c r="Q9" s="263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2">
        <v>8.9999999999999993E-3</v>
      </c>
    </row>
    <row r="10" spans="1:24" s="38" customFormat="1" ht="38.25" customHeight="1" x14ac:dyDescent="0.35">
      <c r="A10" s="184"/>
      <c r="B10" s="555"/>
      <c r="C10" s="175">
        <v>95</v>
      </c>
      <c r="D10" s="337" t="s">
        <v>18</v>
      </c>
      <c r="E10" s="409" t="s">
        <v>176</v>
      </c>
      <c r="F10" s="363">
        <v>200</v>
      </c>
      <c r="G10" s="211"/>
      <c r="H10" s="305">
        <v>0</v>
      </c>
      <c r="I10" s="17">
        <v>0</v>
      </c>
      <c r="J10" s="46">
        <v>20.2</v>
      </c>
      <c r="K10" s="326">
        <v>81.400000000000006</v>
      </c>
      <c r="L10" s="305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55"/>
      <c r="C11" s="177">
        <v>119</v>
      </c>
      <c r="D11" s="191" t="s">
        <v>14</v>
      </c>
      <c r="E11" s="191" t="s">
        <v>58</v>
      </c>
      <c r="F11" s="228">
        <v>20</v>
      </c>
      <c r="G11" s="167"/>
      <c r="H11" s="305">
        <v>1.4</v>
      </c>
      <c r="I11" s="17">
        <v>0.14000000000000001</v>
      </c>
      <c r="J11" s="46">
        <v>8.8000000000000007</v>
      </c>
      <c r="K11" s="326">
        <v>48</v>
      </c>
      <c r="L11" s="305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55"/>
      <c r="C12" s="174">
        <v>120</v>
      </c>
      <c r="D12" s="221" t="s">
        <v>15</v>
      </c>
      <c r="E12" s="191" t="s">
        <v>13</v>
      </c>
      <c r="F12" s="174">
        <v>20</v>
      </c>
      <c r="G12" s="323"/>
      <c r="H12" s="305">
        <v>1.1399999999999999</v>
      </c>
      <c r="I12" s="17">
        <v>0.22</v>
      </c>
      <c r="J12" s="46">
        <v>7.44</v>
      </c>
      <c r="K12" s="327">
        <v>36.26</v>
      </c>
      <c r="L12" s="354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94"/>
      <c r="B13" s="553" t="s">
        <v>80</v>
      </c>
      <c r="C13" s="229"/>
      <c r="D13" s="464"/>
      <c r="E13" s="404" t="s">
        <v>21</v>
      </c>
      <c r="F13" s="381">
        <f>F6+F7+F9+F10+F11+F12</f>
        <v>630</v>
      </c>
      <c r="G13" s="686"/>
      <c r="H13" s="598">
        <f t="shared" ref="H13:K13" si="0">H6+H7+H9+H10+H11+H12</f>
        <v>25.590000000000003</v>
      </c>
      <c r="I13" s="599">
        <f t="shared" si="0"/>
        <v>19.959999999999997</v>
      </c>
      <c r="J13" s="600">
        <f t="shared" si="0"/>
        <v>85.49</v>
      </c>
      <c r="K13" s="666">
        <f t="shared" si="0"/>
        <v>630.71</v>
      </c>
      <c r="L13" s="252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95"/>
      <c r="B14" s="554" t="s">
        <v>82</v>
      </c>
      <c r="C14" s="230"/>
      <c r="D14" s="463"/>
      <c r="E14" s="405" t="s">
        <v>21</v>
      </c>
      <c r="F14" s="379">
        <f>F6+F8+F9+F10+F11+F12</f>
        <v>630</v>
      </c>
      <c r="G14" s="209"/>
      <c r="H14" s="415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62">
        <f>K6+K8+K9+K10+K11+K12</f>
        <v>598.67999999999995</v>
      </c>
      <c r="L14" s="415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63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94"/>
      <c r="B15" s="553" t="s">
        <v>80</v>
      </c>
      <c r="C15" s="229"/>
      <c r="D15" s="464"/>
      <c r="E15" s="406" t="s">
        <v>22</v>
      </c>
      <c r="F15" s="229"/>
      <c r="G15" s="208"/>
      <c r="H15" s="252"/>
      <c r="I15" s="24"/>
      <c r="J15" s="75"/>
      <c r="K15" s="563">
        <f>K13/23.5</f>
        <v>26.838723404255322</v>
      </c>
      <c r="L15" s="252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96"/>
      <c r="B16" s="556" t="s">
        <v>82</v>
      </c>
      <c r="C16" s="232"/>
      <c r="D16" s="465"/>
      <c r="E16" s="407" t="s">
        <v>22</v>
      </c>
      <c r="F16" s="232"/>
      <c r="G16" s="210"/>
      <c r="H16" s="576"/>
      <c r="I16" s="537"/>
      <c r="J16" s="538"/>
      <c r="K16" s="564">
        <f>K14/23.5</f>
        <v>25.475744680851061</v>
      </c>
      <c r="L16" s="576"/>
      <c r="M16" s="537"/>
      <c r="N16" s="537"/>
      <c r="O16" s="537"/>
      <c r="P16" s="538"/>
      <c r="Q16" s="577"/>
      <c r="R16" s="537"/>
      <c r="S16" s="537"/>
      <c r="T16" s="537"/>
      <c r="U16" s="537"/>
      <c r="V16" s="537"/>
      <c r="W16" s="537"/>
      <c r="X16" s="538"/>
    </row>
    <row r="17" spans="1:24" s="18" customFormat="1" ht="33.75" customHeight="1" x14ac:dyDescent="0.35">
      <c r="A17" s="111" t="s">
        <v>7</v>
      </c>
      <c r="B17" s="152"/>
      <c r="C17" s="873">
        <v>172</v>
      </c>
      <c r="D17" s="434" t="s">
        <v>20</v>
      </c>
      <c r="E17" s="408" t="s">
        <v>161</v>
      </c>
      <c r="F17" s="770">
        <v>60</v>
      </c>
      <c r="G17" s="369"/>
      <c r="H17" s="371">
        <v>1.86</v>
      </c>
      <c r="I17" s="114">
        <v>0.12</v>
      </c>
      <c r="J17" s="116">
        <v>4.26</v>
      </c>
      <c r="K17" s="771">
        <v>24.6</v>
      </c>
      <c r="L17" s="371">
        <v>0.06</v>
      </c>
      <c r="M17" s="114">
        <v>0.11</v>
      </c>
      <c r="N17" s="114">
        <v>6</v>
      </c>
      <c r="O17" s="114">
        <v>1.2</v>
      </c>
      <c r="P17" s="115">
        <v>0</v>
      </c>
      <c r="Q17" s="371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29">
        <v>49</v>
      </c>
      <c r="D18" s="464" t="s">
        <v>9</v>
      </c>
      <c r="E18" s="592" t="s">
        <v>125</v>
      </c>
      <c r="F18" s="460">
        <v>200</v>
      </c>
      <c r="G18" s="208"/>
      <c r="H18" s="593">
        <v>8.6</v>
      </c>
      <c r="I18" s="594">
        <v>8.4</v>
      </c>
      <c r="J18" s="595">
        <v>10.8</v>
      </c>
      <c r="K18" s="596">
        <v>153.80000000000001</v>
      </c>
      <c r="L18" s="593">
        <v>0.1</v>
      </c>
      <c r="M18" s="594">
        <v>0.16</v>
      </c>
      <c r="N18" s="594">
        <v>10</v>
      </c>
      <c r="O18" s="594">
        <v>305.8</v>
      </c>
      <c r="P18" s="689">
        <v>0.36</v>
      </c>
      <c r="Q18" s="593">
        <v>36.840000000000003</v>
      </c>
      <c r="R18" s="594">
        <v>101.94</v>
      </c>
      <c r="S18" s="594">
        <v>30.52</v>
      </c>
      <c r="T18" s="594">
        <v>1.2</v>
      </c>
      <c r="U18" s="594">
        <v>199.4</v>
      </c>
      <c r="V18" s="594">
        <v>4.0000000000000001E-3</v>
      </c>
      <c r="W18" s="594">
        <v>0</v>
      </c>
      <c r="X18" s="595">
        <v>7.0000000000000007E-2</v>
      </c>
    </row>
    <row r="19" spans="1:24" s="18" customFormat="1" ht="33.75" customHeight="1" x14ac:dyDescent="0.35">
      <c r="A19" s="109"/>
      <c r="B19" s="877" t="s">
        <v>82</v>
      </c>
      <c r="C19" s="874">
        <v>37</v>
      </c>
      <c r="D19" s="772" t="s">
        <v>9</v>
      </c>
      <c r="E19" s="773" t="s">
        <v>59</v>
      </c>
      <c r="F19" s="774">
        <v>200</v>
      </c>
      <c r="G19" s="775"/>
      <c r="H19" s="776">
        <v>6</v>
      </c>
      <c r="I19" s="777">
        <v>5.4</v>
      </c>
      <c r="J19" s="778">
        <v>10.8</v>
      </c>
      <c r="K19" s="779">
        <v>115.6</v>
      </c>
      <c r="L19" s="776">
        <v>0.1</v>
      </c>
      <c r="M19" s="777">
        <v>0.1</v>
      </c>
      <c r="N19" s="777">
        <v>10.7</v>
      </c>
      <c r="O19" s="777">
        <v>162</v>
      </c>
      <c r="P19" s="780">
        <v>0</v>
      </c>
      <c r="Q19" s="776">
        <v>33.14</v>
      </c>
      <c r="R19" s="777">
        <v>77.040000000000006</v>
      </c>
      <c r="S19" s="777">
        <v>27.32</v>
      </c>
      <c r="T19" s="777">
        <v>1.02</v>
      </c>
      <c r="U19" s="777">
        <v>565.79999999999995</v>
      </c>
      <c r="V19" s="777">
        <v>6.0000000000000001E-3</v>
      </c>
      <c r="W19" s="777">
        <v>0</v>
      </c>
      <c r="X19" s="778">
        <v>0.05</v>
      </c>
    </row>
    <row r="20" spans="1:24" s="18" customFormat="1" ht="33.75" customHeight="1" x14ac:dyDescent="0.35">
      <c r="A20" s="112"/>
      <c r="B20" s="156" t="s">
        <v>80</v>
      </c>
      <c r="C20" s="729">
        <v>179</v>
      </c>
      <c r="D20" s="464" t="s">
        <v>10</v>
      </c>
      <c r="E20" s="592" t="s">
        <v>122</v>
      </c>
      <c r="F20" s="460">
        <v>90</v>
      </c>
      <c r="G20" s="208"/>
      <c r="H20" s="593">
        <v>11.61</v>
      </c>
      <c r="I20" s="594">
        <v>7.02</v>
      </c>
      <c r="J20" s="595">
        <v>2.52</v>
      </c>
      <c r="K20" s="596">
        <v>119.43</v>
      </c>
      <c r="L20" s="593">
        <v>0.21</v>
      </c>
      <c r="M20" s="594">
        <v>1.55</v>
      </c>
      <c r="N20" s="594">
        <v>77.16</v>
      </c>
      <c r="O20" s="594">
        <v>4412.25</v>
      </c>
      <c r="P20" s="689">
        <v>1.08</v>
      </c>
      <c r="Q20" s="593">
        <v>22.15</v>
      </c>
      <c r="R20" s="594">
        <v>221.14</v>
      </c>
      <c r="S20" s="594">
        <v>14.93</v>
      </c>
      <c r="T20" s="594">
        <v>11.35</v>
      </c>
      <c r="U20" s="594">
        <v>233.1</v>
      </c>
      <c r="V20" s="594">
        <v>6.0000000000000001E-3</v>
      </c>
      <c r="W20" s="594">
        <v>3.5999999999999997E-2</v>
      </c>
      <c r="X20" s="595">
        <v>0.21</v>
      </c>
    </row>
    <row r="21" spans="1:24" s="18" customFormat="1" ht="33.75" customHeight="1" x14ac:dyDescent="0.35">
      <c r="A21" s="112"/>
      <c r="B21" s="157" t="s">
        <v>82</v>
      </c>
      <c r="C21" s="875">
        <v>85</v>
      </c>
      <c r="D21" s="463" t="s">
        <v>10</v>
      </c>
      <c r="E21" s="591" t="s">
        <v>181</v>
      </c>
      <c r="F21" s="461">
        <v>90</v>
      </c>
      <c r="G21" s="209"/>
      <c r="H21" s="469">
        <v>13.77</v>
      </c>
      <c r="I21" s="65">
        <v>7.74</v>
      </c>
      <c r="J21" s="98">
        <v>3.33</v>
      </c>
      <c r="K21" s="467">
        <v>138.15</v>
      </c>
      <c r="L21" s="469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69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46">
        <v>64</v>
      </c>
      <c r="D22" s="259" t="s">
        <v>51</v>
      </c>
      <c r="E22" s="403" t="s">
        <v>76</v>
      </c>
      <c r="F22" s="233">
        <v>150</v>
      </c>
      <c r="G22" s="130"/>
      <c r="H22" s="316">
        <v>6.45</v>
      </c>
      <c r="I22" s="105">
        <v>4.05</v>
      </c>
      <c r="J22" s="262">
        <v>40.200000000000003</v>
      </c>
      <c r="K22" s="530">
        <v>223.65</v>
      </c>
      <c r="L22" s="316">
        <v>0.08</v>
      </c>
      <c r="M22" s="105">
        <v>0.2</v>
      </c>
      <c r="N22" s="105">
        <v>0</v>
      </c>
      <c r="O22" s="105">
        <v>30</v>
      </c>
      <c r="P22" s="106">
        <v>0.11</v>
      </c>
      <c r="Q22" s="316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2">
        <v>0</v>
      </c>
    </row>
    <row r="23" spans="1:24" s="18" customFormat="1" ht="43.5" customHeight="1" x14ac:dyDescent="0.35">
      <c r="A23" s="112"/>
      <c r="B23" s="153"/>
      <c r="C23" s="175">
        <v>95</v>
      </c>
      <c r="D23" s="337" t="s">
        <v>18</v>
      </c>
      <c r="E23" s="409" t="s">
        <v>177</v>
      </c>
      <c r="F23" s="363">
        <v>200</v>
      </c>
      <c r="G23" s="175"/>
      <c r="H23" s="354">
        <v>0</v>
      </c>
      <c r="I23" s="22">
        <v>0</v>
      </c>
      <c r="J23" s="23">
        <v>20</v>
      </c>
      <c r="K23" s="243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5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69">
        <v>119</v>
      </c>
      <c r="D24" s="259" t="s">
        <v>14</v>
      </c>
      <c r="E24" s="193" t="s">
        <v>58</v>
      </c>
      <c r="F24" s="175">
        <v>30</v>
      </c>
      <c r="G24" s="212"/>
      <c r="H24" s="354">
        <v>2.13</v>
      </c>
      <c r="I24" s="22">
        <v>0.21</v>
      </c>
      <c r="J24" s="54">
        <v>13.26</v>
      </c>
      <c r="K24" s="588">
        <v>72</v>
      </c>
      <c r="L24" s="354">
        <v>0.03</v>
      </c>
      <c r="M24" s="22">
        <v>0.01</v>
      </c>
      <c r="N24" s="22">
        <v>0</v>
      </c>
      <c r="O24" s="22">
        <v>0</v>
      </c>
      <c r="P24" s="23">
        <v>0</v>
      </c>
      <c r="Q24" s="354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46">
        <v>120</v>
      </c>
      <c r="D25" s="259" t="s">
        <v>15</v>
      </c>
      <c r="E25" s="193" t="s">
        <v>49</v>
      </c>
      <c r="F25" s="175">
        <v>20</v>
      </c>
      <c r="G25" s="212"/>
      <c r="H25" s="354">
        <v>1.1399999999999999</v>
      </c>
      <c r="I25" s="22">
        <v>0.22</v>
      </c>
      <c r="J25" s="54">
        <v>7.44</v>
      </c>
      <c r="K25" s="588">
        <v>36.26</v>
      </c>
      <c r="L25" s="354">
        <v>0.02</v>
      </c>
      <c r="M25" s="22">
        <v>2.4E-2</v>
      </c>
      <c r="N25" s="22">
        <v>0.08</v>
      </c>
      <c r="O25" s="22">
        <v>0</v>
      </c>
      <c r="P25" s="23">
        <v>0</v>
      </c>
      <c r="Q25" s="35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2" t="s">
        <v>80</v>
      </c>
      <c r="C26" s="729"/>
      <c r="D26" s="219"/>
      <c r="E26" s="597" t="s">
        <v>21</v>
      </c>
      <c r="F26" s="381">
        <f>F17+F18+F20+F22+F23+F24+F25</f>
        <v>750</v>
      </c>
      <c r="G26" s="686"/>
      <c r="H26" s="598">
        <f t="shared" ref="H26:X26" si="8">H17+H18+H20+H22+H23+H24+H25</f>
        <v>31.79</v>
      </c>
      <c r="I26" s="599">
        <f t="shared" si="8"/>
        <v>20.02</v>
      </c>
      <c r="J26" s="600">
        <f t="shared" si="8"/>
        <v>98.48</v>
      </c>
      <c r="K26" s="666">
        <f t="shared" si="8"/>
        <v>710.34</v>
      </c>
      <c r="L26" s="598">
        <f t="shared" si="8"/>
        <v>0.60000000000000009</v>
      </c>
      <c r="M26" s="599">
        <f t="shared" si="8"/>
        <v>2.1539999999999999</v>
      </c>
      <c r="N26" s="599">
        <f t="shared" si="8"/>
        <v>96.24</v>
      </c>
      <c r="O26" s="599">
        <f t="shared" si="8"/>
        <v>4828.45</v>
      </c>
      <c r="P26" s="690">
        <f t="shared" si="8"/>
        <v>2.5099999999999998</v>
      </c>
      <c r="Q26" s="598">
        <f t="shared" si="8"/>
        <v>99.539999999999992</v>
      </c>
      <c r="R26" s="599">
        <f t="shared" si="8"/>
        <v>502.62</v>
      </c>
      <c r="S26" s="599">
        <f t="shared" si="8"/>
        <v>108.28</v>
      </c>
      <c r="T26" s="599">
        <f t="shared" si="8"/>
        <v>15.52</v>
      </c>
      <c r="U26" s="599">
        <f t="shared" si="8"/>
        <v>973.6</v>
      </c>
      <c r="V26" s="599">
        <f t="shared" si="8"/>
        <v>1.2999999999999999E-2</v>
      </c>
      <c r="W26" s="599">
        <f t="shared" si="8"/>
        <v>4.1000000000000002E-2</v>
      </c>
      <c r="X26" s="600">
        <f t="shared" si="8"/>
        <v>0.312</v>
      </c>
    </row>
    <row r="27" spans="1:24" s="18" customFormat="1" ht="33.75" customHeight="1" x14ac:dyDescent="0.35">
      <c r="A27" s="112"/>
      <c r="B27" s="825" t="s">
        <v>82</v>
      </c>
      <c r="C27" s="876"/>
      <c r="D27" s="601"/>
      <c r="E27" s="602" t="s">
        <v>21</v>
      </c>
      <c r="F27" s="380">
        <f>F17+F19+F21+F22+F23+F24+F25</f>
        <v>750</v>
      </c>
      <c r="G27" s="687"/>
      <c r="H27" s="647">
        <f t="shared" ref="H27:X27" si="9">H17+H19+H21+H22+H23+H24+H25</f>
        <v>31.349999999999998</v>
      </c>
      <c r="I27" s="644">
        <f t="shared" si="9"/>
        <v>17.740000000000002</v>
      </c>
      <c r="J27" s="648">
        <f t="shared" si="9"/>
        <v>99.29</v>
      </c>
      <c r="K27" s="688">
        <f t="shared" si="9"/>
        <v>690.86</v>
      </c>
      <c r="L27" s="647">
        <f t="shared" si="9"/>
        <v>0.55000000000000004</v>
      </c>
      <c r="M27" s="644">
        <f t="shared" si="9"/>
        <v>1.9239999999999999</v>
      </c>
      <c r="N27" s="644">
        <f t="shared" si="9"/>
        <v>26.569999999999997</v>
      </c>
      <c r="O27" s="644">
        <f t="shared" si="9"/>
        <v>4197.9299999999994</v>
      </c>
      <c r="P27" s="651">
        <f t="shared" si="9"/>
        <v>1.91</v>
      </c>
      <c r="Q27" s="647">
        <f t="shared" si="9"/>
        <v>102.49</v>
      </c>
      <c r="R27" s="644">
        <f t="shared" si="9"/>
        <v>460.98</v>
      </c>
      <c r="S27" s="644">
        <f t="shared" si="9"/>
        <v>107.33</v>
      </c>
      <c r="T27" s="644">
        <f t="shared" si="9"/>
        <v>8.39</v>
      </c>
      <c r="U27" s="644">
        <f t="shared" si="9"/>
        <v>1302.3799999999999</v>
      </c>
      <c r="V27" s="644">
        <f t="shared" si="9"/>
        <v>0.04</v>
      </c>
      <c r="W27" s="644">
        <f t="shared" si="9"/>
        <v>3.3000000000000002E-2</v>
      </c>
      <c r="X27" s="648">
        <f t="shared" si="9"/>
        <v>0.24200000000000002</v>
      </c>
    </row>
    <row r="28" spans="1:24" s="18" customFormat="1" ht="33.75" customHeight="1" thickBot="1" x14ac:dyDescent="0.4">
      <c r="A28" s="112"/>
      <c r="B28" s="823" t="s">
        <v>80</v>
      </c>
      <c r="C28" s="760"/>
      <c r="D28" s="603"/>
      <c r="E28" s="604" t="s">
        <v>22</v>
      </c>
      <c r="F28" s="605"/>
      <c r="G28" s="606"/>
      <c r="H28" s="598"/>
      <c r="I28" s="599"/>
      <c r="J28" s="600"/>
      <c r="K28" s="614">
        <f>K26/23.5</f>
        <v>30.227234042553192</v>
      </c>
      <c r="L28" s="598"/>
      <c r="M28" s="599"/>
      <c r="N28" s="599"/>
      <c r="O28" s="599"/>
      <c r="P28" s="690"/>
      <c r="Q28" s="598"/>
      <c r="R28" s="599"/>
      <c r="S28" s="599"/>
      <c r="T28" s="599"/>
      <c r="U28" s="599"/>
      <c r="V28" s="599"/>
      <c r="W28" s="599"/>
      <c r="X28" s="600"/>
    </row>
    <row r="29" spans="1:24" s="18" customFormat="1" ht="33.75" customHeight="1" thickBot="1" x14ac:dyDescent="0.4">
      <c r="A29" s="501"/>
      <c r="B29" s="738" t="s">
        <v>82</v>
      </c>
      <c r="C29" s="735"/>
      <c r="D29" s="607"/>
      <c r="E29" s="608" t="s">
        <v>22</v>
      </c>
      <c r="F29" s="609"/>
      <c r="G29" s="210"/>
      <c r="H29" s="610"/>
      <c r="I29" s="611"/>
      <c r="J29" s="612"/>
      <c r="K29" s="613">
        <f>K27/23.5</f>
        <v>29.398297872340425</v>
      </c>
      <c r="L29" s="610"/>
      <c r="M29" s="611"/>
      <c r="N29" s="611"/>
      <c r="O29" s="611"/>
      <c r="P29" s="691"/>
      <c r="Q29" s="610"/>
      <c r="R29" s="611"/>
      <c r="S29" s="611"/>
      <c r="T29" s="611"/>
      <c r="U29" s="611"/>
      <c r="V29" s="611"/>
      <c r="W29" s="611"/>
      <c r="X29" s="61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59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3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29"/>
      <c r="C4" s="127" t="s">
        <v>40</v>
      </c>
      <c r="D4" s="168"/>
      <c r="E4" s="217"/>
      <c r="F4" s="1002" t="s">
        <v>27</v>
      </c>
      <c r="G4" s="134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1"/>
      <c r="O4" s="991"/>
      <c r="P4" s="992"/>
      <c r="Q4" s="995" t="s">
        <v>26</v>
      </c>
      <c r="R4" s="996"/>
      <c r="S4" s="996"/>
      <c r="T4" s="996"/>
      <c r="U4" s="996"/>
      <c r="V4" s="996"/>
      <c r="W4" s="996"/>
      <c r="X4" s="997"/>
    </row>
    <row r="5" spans="1:24" s="18" customFormat="1" ht="28.5" customHeight="1" thickBot="1" x14ac:dyDescent="0.4">
      <c r="A5" s="86" t="s">
        <v>0</v>
      </c>
      <c r="B5" s="445"/>
      <c r="C5" s="128" t="s">
        <v>41</v>
      </c>
      <c r="D5" s="169" t="s">
        <v>42</v>
      </c>
      <c r="E5" s="128" t="s">
        <v>39</v>
      </c>
      <c r="F5" s="1003"/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6" t="s">
        <v>32</v>
      </c>
      <c r="M5" s="496" t="s">
        <v>138</v>
      </c>
      <c r="N5" s="496" t="s">
        <v>33</v>
      </c>
      <c r="O5" s="700" t="s">
        <v>139</v>
      </c>
      <c r="P5" s="496" t="s">
        <v>140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141</v>
      </c>
      <c r="V5" s="496" t="s">
        <v>142</v>
      </c>
      <c r="W5" s="496" t="s">
        <v>143</v>
      </c>
      <c r="X5" s="496" t="s">
        <v>144</v>
      </c>
    </row>
    <row r="6" spans="1:24" s="18" customFormat="1" ht="33.75" customHeight="1" x14ac:dyDescent="0.35">
      <c r="A6" s="117" t="s">
        <v>7</v>
      </c>
      <c r="B6" s="566"/>
      <c r="C6" s="179">
        <v>13</v>
      </c>
      <c r="D6" s="351" t="s">
        <v>8</v>
      </c>
      <c r="E6" s="453" t="s">
        <v>62</v>
      </c>
      <c r="F6" s="962">
        <v>60</v>
      </c>
      <c r="G6" s="179"/>
      <c r="H6" s="472">
        <v>1.2</v>
      </c>
      <c r="I6" s="57">
        <v>4.26</v>
      </c>
      <c r="J6" s="58">
        <v>6.18</v>
      </c>
      <c r="K6" s="959">
        <v>67.92</v>
      </c>
      <c r="L6" s="472">
        <v>0.03</v>
      </c>
      <c r="M6" s="57">
        <v>0.02</v>
      </c>
      <c r="N6" s="57">
        <v>7.44</v>
      </c>
      <c r="O6" s="57">
        <v>930</v>
      </c>
      <c r="P6" s="544">
        <v>0</v>
      </c>
      <c r="Q6" s="472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93">
        <v>48</v>
      </c>
      <c r="D7" s="337" t="s">
        <v>9</v>
      </c>
      <c r="E7" s="409" t="s">
        <v>79</v>
      </c>
      <c r="F7" s="363">
        <v>200</v>
      </c>
      <c r="G7" s="176"/>
      <c r="H7" s="306">
        <v>7.2</v>
      </c>
      <c r="I7" s="13">
        <v>6.4</v>
      </c>
      <c r="J7" s="50">
        <v>8</v>
      </c>
      <c r="K7" s="375">
        <v>117.6</v>
      </c>
      <c r="L7" s="306">
        <v>0.1</v>
      </c>
      <c r="M7" s="13">
        <v>0.08</v>
      </c>
      <c r="N7" s="13">
        <v>15.44</v>
      </c>
      <c r="O7" s="13">
        <v>96</v>
      </c>
      <c r="P7" s="25">
        <v>0.06</v>
      </c>
      <c r="Q7" s="306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7"/>
      <c r="B8" s="204" t="s">
        <v>82</v>
      </c>
      <c r="C8" s="379">
        <v>126</v>
      </c>
      <c r="D8" s="463" t="s">
        <v>10</v>
      </c>
      <c r="E8" s="916" t="s">
        <v>186</v>
      </c>
      <c r="F8" s="720">
        <v>90</v>
      </c>
      <c r="G8" s="230"/>
      <c r="H8" s="307">
        <v>16.649999999999999</v>
      </c>
      <c r="I8" s="77">
        <v>8.01</v>
      </c>
      <c r="J8" s="139">
        <v>4.8600000000000003</v>
      </c>
      <c r="K8" s="864">
        <v>168.75</v>
      </c>
      <c r="L8" s="307">
        <v>0.15</v>
      </c>
      <c r="M8" s="77">
        <v>0.12</v>
      </c>
      <c r="N8" s="77">
        <v>2.0099999999999998</v>
      </c>
      <c r="O8" s="77">
        <v>0</v>
      </c>
      <c r="P8" s="712">
        <v>0</v>
      </c>
      <c r="Q8" s="307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91"/>
      <c r="B9" s="119"/>
      <c r="C9" s="420">
        <v>54</v>
      </c>
      <c r="D9" s="221" t="s">
        <v>68</v>
      </c>
      <c r="E9" s="192" t="s">
        <v>44</v>
      </c>
      <c r="F9" s="167">
        <v>150</v>
      </c>
      <c r="G9" s="174"/>
      <c r="H9" s="354">
        <v>7.2</v>
      </c>
      <c r="I9" s="22">
        <v>5.0999999999999996</v>
      </c>
      <c r="J9" s="54">
        <v>33.9</v>
      </c>
      <c r="K9" s="374">
        <v>210.3</v>
      </c>
      <c r="L9" s="354">
        <v>0.21</v>
      </c>
      <c r="M9" s="22">
        <v>0.11</v>
      </c>
      <c r="N9" s="22">
        <v>0</v>
      </c>
      <c r="O9" s="22">
        <v>0</v>
      </c>
      <c r="P9" s="23">
        <v>0</v>
      </c>
      <c r="Q9" s="354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91"/>
      <c r="B10" s="119"/>
      <c r="C10" s="893">
        <v>107</v>
      </c>
      <c r="D10" s="337" t="s">
        <v>18</v>
      </c>
      <c r="E10" s="409" t="s">
        <v>154</v>
      </c>
      <c r="F10" s="363">
        <v>200</v>
      </c>
      <c r="G10" s="176"/>
      <c r="H10" s="305">
        <v>0</v>
      </c>
      <c r="I10" s="17">
        <v>0</v>
      </c>
      <c r="J10" s="46">
        <v>24.2</v>
      </c>
      <c r="K10" s="960">
        <v>96.6</v>
      </c>
      <c r="L10" s="305">
        <v>0.08</v>
      </c>
      <c r="M10" s="17"/>
      <c r="N10" s="17">
        <v>50</v>
      </c>
      <c r="O10" s="17">
        <v>0.06</v>
      </c>
      <c r="P10" s="20"/>
      <c r="Q10" s="305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88"/>
      <c r="B11" s="112"/>
      <c r="C11" s="891">
        <v>119</v>
      </c>
      <c r="D11" s="221" t="s">
        <v>14</v>
      </c>
      <c r="E11" s="191" t="s">
        <v>58</v>
      </c>
      <c r="F11" s="447">
        <v>20</v>
      </c>
      <c r="G11" s="174"/>
      <c r="H11" s="305">
        <v>1.4</v>
      </c>
      <c r="I11" s="17">
        <v>0.14000000000000001</v>
      </c>
      <c r="J11" s="46">
        <v>8.8000000000000007</v>
      </c>
      <c r="K11" s="960">
        <v>48</v>
      </c>
      <c r="L11" s="305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5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88"/>
      <c r="B12" s="112"/>
      <c r="C12" s="420">
        <v>120</v>
      </c>
      <c r="D12" s="221" t="s">
        <v>15</v>
      </c>
      <c r="E12" s="192" t="s">
        <v>49</v>
      </c>
      <c r="F12" s="167">
        <v>20</v>
      </c>
      <c r="G12" s="174"/>
      <c r="H12" s="305">
        <v>1.1399999999999999</v>
      </c>
      <c r="I12" s="17">
        <v>0.22</v>
      </c>
      <c r="J12" s="46">
        <v>7.44</v>
      </c>
      <c r="K12" s="961">
        <v>36.26</v>
      </c>
      <c r="L12" s="354">
        <v>0.02</v>
      </c>
      <c r="M12" s="22">
        <v>2.4E-2</v>
      </c>
      <c r="N12" s="22">
        <v>0.08</v>
      </c>
      <c r="O12" s="22">
        <v>0</v>
      </c>
      <c r="P12" s="23">
        <v>0</v>
      </c>
      <c r="Q12" s="35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88"/>
      <c r="B13" s="202" t="s">
        <v>80</v>
      </c>
      <c r="C13" s="930"/>
      <c r="D13" s="506"/>
      <c r="E13" s="404" t="s">
        <v>21</v>
      </c>
      <c r="F13" s="666" t="e">
        <f>F6+F7+#REF!+F9+F10+F11+F12</f>
        <v>#REF!</v>
      </c>
      <c r="G13" s="381"/>
      <c r="H13" s="598" t="e">
        <f>H6+H7+#REF!+H9+H10+H11+H12</f>
        <v>#REF!</v>
      </c>
      <c r="I13" s="599" t="e">
        <f>I6+I7+#REF!+I9+I10+I11+I12</f>
        <v>#REF!</v>
      </c>
      <c r="J13" s="600" t="e">
        <f>J6+J7+#REF!+J9+J10+J11+J12</f>
        <v>#REF!</v>
      </c>
      <c r="K13" s="686" t="e">
        <f>K6+K7+#REF!+K9+K10+K11+K12</f>
        <v>#REF!</v>
      </c>
      <c r="L13" s="598" t="e">
        <f>L6+L7+#REF!+L9+L10+L11+L12</f>
        <v>#REF!</v>
      </c>
      <c r="M13" s="599" t="e">
        <f>M6+M7+#REF!+M9+M10+M11+M12</f>
        <v>#REF!</v>
      </c>
      <c r="N13" s="599" t="e">
        <f>N6+N7+#REF!+N9+N10+N11+N12</f>
        <v>#REF!</v>
      </c>
      <c r="O13" s="599" t="e">
        <f>O6+O7+#REF!+O9+O10+O11+O12</f>
        <v>#REF!</v>
      </c>
      <c r="P13" s="690" t="e">
        <f>P6+P7+#REF!+P9+P10+P11+P12</f>
        <v>#REF!</v>
      </c>
      <c r="Q13" s="598" t="e">
        <f>Q6+Q7+#REF!+Q9+Q10+Q11+Q12</f>
        <v>#REF!</v>
      </c>
      <c r="R13" s="599" t="e">
        <f>R6+R7+#REF!+R9+R10+R11+R12</f>
        <v>#REF!</v>
      </c>
      <c r="S13" s="599" t="e">
        <f>S6+S7+#REF!+S9+S10+S11+S12</f>
        <v>#REF!</v>
      </c>
      <c r="T13" s="599" t="e">
        <f>T6+T7+#REF!+T9+T10+T11+T12</f>
        <v>#REF!</v>
      </c>
      <c r="U13" s="599" t="e">
        <f>U6+U7+#REF!+U9+U10+U11+U12</f>
        <v>#REF!</v>
      </c>
      <c r="V13" s="599" t="e">
        <f>V6+V7+#REF!+V9+V10+V11+V12</f>
        <v>#REF!</v>
      </c>
      <c r="W13" s="599" t="e">
        <f>W6+W7+#REF!+W9+W10+W11+W12</f>
        <v>#REF!</v>
      </c>
      <c r="X13" s="600" t="e">
        <f>X6+X7+#REF!+X9+X10+X11+X12</f>
        <v>#REF!</v>
      </c>
    </row>
    <row r="14" spans="1:24" s="18" customFormat="1" ht="33.75" customHeight="1" x14ac:dyDescent="0.35">
      <c r="A14" s="888"/>
      <c r="B14" s="204" t="s">
        <v>82</v>
      </c>
      <c r="C14" s="931"/>
      <c r="D14" s="505"/>
      <c r="E14" s="405" t="s">
        <v>21</v>
      </c>
      <c r="F14" s="688">
        <f>F6+F7+F8+F10+F9+F11+F12</f>
        <v>740</v>
      </c>
      <c r="G14" s="380"/>
      <c r="H14" s="647">
        <f t="shared" ref="H14:X14" si="0">H6+H7+H8+H10+H9+H11+H12</f>
        <v>34.79</v>
      </c>
      <c r="I14" s="644">
        <f t="shared" si="0"/>
        <v>24.130000000000003</v>
      </c>
      <c r="J14" s="648">
        <f t="shared" si="0"/>
        <v>93.379999999999981</v>
      </c>
      <c r="K14" s="687">
        <f t="shared" si="0"/>
        <v>745.43000000000006</v>
      </c>
      <c r="L14" s="647">
        <f t="shared" si="0"/>
        <v>0.6100000000000001</v>
      </c>
      <c r="M14" s="644">
        <f t="shared" si="0"/>
        <v>0.36000000000000004</v>
      </c>
      <c r="N14" s="644">
        <f t="shared" si="0"/>
        <v>74.97</v>
      </c>
      <c r="O14" s="644">
        <f t="shared" si="0"/>
        <v>1026.06</v>
      </c>
      <c r="P14" s="651">
        <f t="shared" si="0"/>
        <v>0.06</v>
      </c>
      <c r="Q14" s="647">
        <f t="shared" si="0"/>
        <v>141.11000000000001</v>
      </c>
      <c r="R14" s="644">
        <f t="shared" si="0"/>
        <v>733.56000000000006</v>
      </c>
      <c r="S14" s="644">
        <f t="shared" si="0"/>
        <v>280.75</v>
      </c>
      <c r="T14" s="644">
        <f t="shared" si="0"/>
        <v>12.620000000000001</v>
      </c>
      <c r="U14" s="644">
        <f t="shared" si="0"/>
        <v>1153.07</v>
      </c>
      <c r="V14" s="644">
        <f t="shared" si="0"/>
        <v>1.7599999999999998E-2</v>
      </c>
      <c r="W14" s="644">
        <f t="shared" si="0"/>
        <v>8.0000000000000002E-3</v>
      </c>
      <c r="X14" s="648">
        <f t="shared" si="0"/>
        <v>0.32200000000000006</v>
      </c>
    </row>
    <row r="15" spans="1:24" s="18" customFormat="1" ht="33.75" customHeight="1" x14ac:dyDescent="0.35">
      <c r="A15" s="888"/>
      <c r="B15" s="202" t="s">
        <v>80</v>
      </c>
      <c r="C15" s="759"/>
      <c r="D15" s="836"/>
      <c r="E15" s="837" t="s">
        <v>22</v>
      </c>
      <c r="F15" s="606"/>
      <c r="G15" s="299"/>
      <c r="H15" s="252"/>
      <c r="I15" s="24"/>
      <c r="J15" s="75"/>
      <c r="K15" s="785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89"/>
      <c r="B16" s="738" t="s">
        <v>82</v>
      </c>
      <c r="C16" s="932"/>
      <c r="D16" s="813"/>
      <c r="E16" s="407" t="s">
        <v>22</v>
      </c>
      <c r="F16" s="813"/>
      <c r="G16" s="764"/>
      <c r="H16" s="921"/>
      <c r="I16" s="922"/>
      <c r="J16" s="923"/>
      <c r="K16" s="786">
        <f>K14/23.5</f>
        <v>31.720425531914895</v>
      </c>
      <c r="L16" s="921"/>
      <c r="M16" s="922"/>
      <c r="N16" s="922"/>
      <c r="O16" s="922"/>
      <c r="P16" s="924"/>
      <c r="Q16" s="921"/>
      <c r="R16" s="922"/>
      <c r="S16" s="922"/>
      <c r="T16" s="922"/>
      <c r="U16" s="922"/>
      <c r="V16" s="922"/>
      <c r="W16" s="922"/>
      <c r="X16" s="923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3"/>
      <c r="B18" s="533"/>
      <c r="C18" s="357"/>
      <c r="D18" s="267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59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3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2022-03-11T06:20:02Z</dcterms:modified>
</cp:coreProperties>
</file>